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150 - Mobiliář a vybavení..." sheetId="2" r:id="rId2"/>
    <sheet name="200 - Komunikace" sheetId="3" r:id="rId3"/>
    <sheet name="300 - Terénní a sadové úp..." sheetId="4" r:id="rId4"/>
    <sheet name="400-1 - Kanalizace" sheetId="5" r:id="rId5"/>
    <sheet name="400-2 - Kanalizační přípojky" sheetId="6" r:id="rId6"/>
    <sheet name="500-1 - Vodovod" sheetId="7" r:id="rId7"/>
    <sheet name="500-2 - Vodovodní přípojky" sheetId="8" r:id="rId8"/>
    <sheet name="600 - Veřejné osvětlení" sheetId="9" r:id="rId9"/>
    <sheet name="650 - Veřejný rozhlas" sheetId="10" r:id="rId10"/>
    <sheet name="201 - Komunikace - sjezd ..." sheetId="11" r:id="rId11"/>
    <sheet name="900 - VRN" sheetId="12" r:id="rId12"/>
    <sheet name="Seznam figur" sheetId="13" r:id="rId13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'150 - Mobiliář a vybavení...'!$C$117:$K$124</definedName>
    <definedName name="_xlnm.Print_Area" localSheetId="1">'150 - Mobiliář a vybavení...'!$C$4:$J$76,'150 - Mobiliář a vybavení...'!$C$82:$J$99,'150 - Mobiliář a vybavení...'!$C$105:$J$124</definedName>
    <definedName name="_xlnm.Print_Titles" localSheetId="1">'150 - Mobiliář a vybavení...'!$117:$117</definedName>
    <definedName name="_xlnm._FilterDatabase" localSheetId="2" hidden="1">'200 - Komunikace'!$C$124:$K$305</definedName>
    <definedName name="_xlnm.Print_Area" localSheetId="2">'200 - Komunikace'!$C$4:$J$76,'200 - Komunikace'!$C$82:$J$106,'200 - Komunikace'!$C$112:$J$305</definedName>
    <definedName name="_xlnm.Print_Titles" localSheetId="2">'200 - Komunikace'!$124:$124</definedName>
    <definedName name="_xlnm._FilterDatabase" localSheetId="3" hidden="1">'300 - Terénní a sadové úp...'!$C$118:$K$160</definedName>
    <definedName name="_xlnm.Print_Area" localSheetId="3">'300 - Terénní a sadové úp...'!$C$4:$J$76,'300 - Terénní a sadové úp...'!$C$82:$J$100,'300 - Terénní a sadové úp...'!$C$106:$J$160</definedName>
    <definedName name="_xlnm.Print_Titles" localSheetId="3">'300 - Terénní a sadové úp...'!$118:$118</definedName>
    <definedName name="_xlnm._FilterDatabase" localSheetId="4" hidden="1">'400-1 - Kanalizace'!$C$130:$K$457</definedName>
    <definedName name="_xlnm.Print_Area" localSheetId="4">'400-1 - Kanalizace'!$C$4:$J$76,'400-1 - Kanalizace'!$C$82:$J$110,'400-1 - Kanalizace'!$C$116:$J$457</definedName>
    <definedName name="_xlnm.Print_Titles" localSheetId="4">'400-1 - Kanalizace'!$130:$130</definedName>
    <definedName name="_xlnm._FilterDatabase" localSheetId="5" hidden="1">'400-2 - Kanalizační přípojky'!$C$128:$K$326</definedName>
    <definedName name="_xlnm.Print_Area" localSheetId="5">'400-2 - Kanalizační přípojky'!$C$4:$J$76,'400-2 - Kanalizační přípojky'!$C$82:$J$108,'400-2 - Kanalizační přípojky'!$C$114:$J$326</definedName>
    <definedName name="_xlnm.Print_Titles" localSheetId="5">'400-2 - Kanalizační přípojky'!$128:$128</definedName>
    <definedName name="_xlnm._FilterDatabase" localSheetId="6" hidden="1">'500-1 - Vodovod'!$C$128:$K$386</definedName>
    <definedName name="_xlnm.Print_Area" localSheetId="6">'500-1 - Vodovod'!$C$4:$J$76,'500-1 - Vodovod'!$C$82:$J$108,'500-1 - Vodovod'!$C$114:$J$386</definedName>
    <definedName name="_xlnm.Print_Titles" localSheetId="6">'500-1 - Vodovod'!$128:$128</definedName>
    <definedName name="_xlnm._FilterDatabase" localSheetId="7" hidden="1">'500-2 - Vodovodní přípojky'!$C$128:$K$274</definedName>
    <definedName name="_xlnm.Print_Area" localSheetId="7">'500-2 - Vodovodní přípojky'!$C$4:$J$76,'500-2 - Vodovodní přípojky'!$C$82:$J$108,'500-2 - Vodovodní přípojky'!$C$114:$J$274</definedName>
    <definedName name="_xlnm.Print_Titles" localSheetId="7">'500-2 - Vodovodní přípojky'!$128:$128</definedName>
    <definedName name="_xlnm._FilterDatabase" localSheetId="8" hidden="1">'600 - Veřejné osvětlení'!$C$125:$K$219</definedName>
    <definedName name="_xlnm.Print_Area" localSheetId="8">'600 - Veřejné osvětlení'!$C$4:$J$76,'600 - Veřejné osvětlení'!$C$82:$J$107,'600 - Veřejné osvětlení'!$C$113:$J$219</definedName>
    <definedName name="_xlnm.Print_Titles" localSheetId="8">'600 - Veřejné osvětlení'!$125:$125</definedName>
    <definedName name="_xlnm._FilterDatabase" localSheetId="9" hidden="1">'650 - Veřejný rozhlas'!$C$118:$K$137</definedName>
    <definedName name="_xlnm.Print_Area" localSheetId="9">'650 - Veřejný rozhlas'!$C$4:$J$76,'650 - Veřejný rozhlas'!$C$82:$J$100,'650 - Veřejný rozhlas'!$C$106:$J$137</definedName>
    <definedName name="_xlnm.Print_Titles" localSheetId="9">'650 - Veřejný rozhlas'!$118:$118</definedName>
    <definedName name="_xlnm._FilterDatabase" localSheetId="10" hidden="1">'201 - Komunikace - sjezd ...'!$C$121:$K$167</definedName>
    <definedName name="_xlnm.Print_Area" localSheetId="10">'201 - Komunikace - sjezd ...'!$C$4:$J$76,'201 - Komunikace - sjezd ...'!$C$82:$J$103,'201 - Komunikace - sjezd ...'!$C$109:$J$167</definedName>
    <definedName name="_xlnm.Print_Titles" localSheetId="10">'201 - Komunikace - sjezd ...'!$121:$121</definedName>
    <definedName name="_xlnm._FilterDatabase" localSheetId="11" hidden="1">'900 - VRN'!$C$117:$K$134</definedName>
    <definedName name="_xlnm.Print_Area" localSheetId="11">'900 - VRN'!$C$4:$J$76,'900 - VRN'!$C$82:$J$99,'900 - VRN'!$C$105:$J$134</definedName>
    <definedName name="_xlnm.Print_Titles" localSheetId="11">'900 - VRN'!$117:$117</definedName>
    <definedName name="_xlnm.Print_Area" localSheetId="12">'Seznam figur'!$C$4:$G$94</definedName>
    <definedName name="_xlnm.Print_Titles" localSheetId="12">'Seznam figur'!$9:$9</definedName>
  </definedNames>
  <calcPr/>
</workbook>
</file>

<file path=xl/calcChain.xml><?xml version="1.0" encoding="utf-8"?>
<calcChain xmlns="http://schemas.openxmlformats.org/spreadsheetml/2006/main">
  <c i="13" l="1" r="D7"/>
  <c i="12" r="J37"/>
  <c r="J36"/>
  <c i="1" r="AY107"/>
  <c i="12" r="J35"/>
  <c i="1" r="AX107"/>
  <c i="12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11" r="J37"/>
  <c r="J36"/>
  <c i="1" r="AY106"/>
  <c i="11" r="J35"/>
  <c i="1" r="AX106"/>
  <c i="11"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116"/>
  <c r="E7"/>
  <c r="E112"/>
  <c i="10" r="J37"/>
  <c r="J36"/>
  <c i="1" r="AY105"/>
  <c i="10" r="J35"/>
  <c i="1" r="AX105"/>
  <c i="10"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92"/>
  <c r="J17"/>
  <c r="J15"/>
  <c r="E15"/>
  <c r="F91"/>
  <c r="J14"/>
  <c r="J12"/>
  <c r="J113"/>
  <c r="E7"/>
  <c r="E85"/>
  <c i="9" r="J152"/>
  <c r="T151"/>
  <c r="R151"/>
  <c r="P151"/>
  <c r="BK151"/>
  <c r="J151"/>
  <c r="J102"/>
  <c r="J37"/>
  <c r="J36"/>
  <c i="1" r="AY104"/>
  <c i="9" r="J35"/>
  <c i="1" r="AX104"/>
  <c i="9"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J103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91"/>
  <c r="J14"/>
  <c r="J12"/>
  <c r="J89"/>
  <c r="E7"/>
  <c r="E85"/>
  <c i="8" r="J39"/>
  <c r="J38"/>
  <c i="1" r="AY103"/>
  <c i="8" r="J37"/>
  <c i="1" r="AX103"/>
  <c i="8"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93"/>
  <c r="J22"/>
  <c r="J20"/>
  <c r="E20"/>
  <c r="F94"/>
  <c r="J19"/>
  <c r="J17"/>
  <c r="E17"/>
  <c r="F125"/>
  <c r="J16"/>
  <c r="J14"/>
  <c r="J91"/>
  <c r="E7"/>
  <c r="E85"/>
  <c i="7" r="J39"/>
  <c r="J38"/>
  <c i="1" r="AY102"/>
  <c i="7" r="J37"/>
  <c i="1" r="AX102"/>
  <c i="7" r="BI386"/>
  <c r="BH386"/>
  <c r="BG386"/>
  <c r="BF386"/>
  <c r="T386"/>
  <c r="T385"/>
  <c r="R386"/>
  <c r="R385"/>
  <c r="P386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1"/>
  <c r="BH261"/>
  <c r="BG261"/>
  <c r="BF261"/>
  <c r="T261"/>
  <c r="T260"/>
  <c r="R261"/>
  <c r="R260"/>
  <c r="P261"/>
  <c r="P260"/>
  <c r="BI256"/>
  <c r="BH256"/>
  <c r="BG256"/>
  <c r="BF256"/>
  <c r="T256"/>
  <c r="R256"/>
  <c r="P256"/>
  <c r="BI254"/>
  <c r="BH254"/>
  <c r="BG254"/>
  <c r="BF254"/>
  <c r="T254"/>
  <c r="R254"/>
  <c r="P254"/>
  <c r="BI244"/>
  <c r="BH244"/>
  <c r="BG244"/>
  <c r="BF244"/>
  <c r="T244"/>
  <c r="R244"/>
  <c r="P244"/>
  <c r="BI240"/>
  <c r="BH240"/>
  <c r="BG240"/>
  <c r="BF240"/>
  <c r="T240"/>
  <c r="R240"/>
  <c r="P240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125"/>
  <c r="J22"/>
  <c r="J20"/>
  <c r="E20"/>
  <c r="F126"/>
  <c r="J19"/>
  <c r="J17"/>
  <c r="E17"/>
  <c r="F93"/>
  <c r="J16"/>
  <c r="J14"/>
  <c r="J91"/>
  <c r="E7"/>
  <c r="E117"/>
  <c i="6" r="J39"/>
  <c r="J38"/>
  <c i="1" r="AY100"/>
  <c i="6" r="J37"/>
  <c i="1" r="AX100"/>
  <c i="6" r="BI326"/>
  <c r="BH326"/>
  <c r="BG326"/>
  <c r="BF326"/>
  <c r="T326"/>
  <c r="T325"/>
  <c r="R326"/>
  <c r="R325"/>
  <c r="P326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T252"/>
  <c r="R253"/>
  <c r="R252"/>
  <c r="P253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126"/>
  <c r="J19"/>
  <c r="J17"/>
  <c r="E17"/>
  <c r="F93"/>
  <c r="J16"/>
  <c r="J14"/>
  <c r="J91"/>
  <c r="E7"/>
  <c r="E117"/>
  <c i="5" r="J39"/>
  <c r="J38"/>
  <c i="1" r="AY99"/>
  <c i="5" r="J37"/>
  <c i="1" r="AX99"/>
  <c i="5" r="BI457"/>
  <c r="BH457"/>
  <c r="BG457"/>
  <c r="BF457"/>
  <c r="T457"/>
  <c r="T456"/>
  <c r="R457"/>
  <c r="R456"/>
  <c r="P457"/>
  <c r="P456"/>
  <c r="BI455"/>
  <c r="BH455"/>
  <c r="BG455"/>
  <c r="BF455"/>
  <c r="T455"/>
  <c r="R455"/>
  <c r="P455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36"/>
  <c r="BH336"/>
  <c r="BG336"/>
  <c r="BF336"/>
  <c r="T336"/>
  <c r="R336"/>
  <c r="P336"/>
  <c r="BI331"/>
  <c r="BH331"/>
  <c r="BG331"/>
  <c r="BF331"/>
  <c r="T331"/>
  <c r="T330"/>
  <c r="R331"/>
  <c r="R330"/>
  <c r="P331"/>
  <c r="P330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2"/>
  <c r="BH212"/>
  <c r="BG212"/>
  <c r="BF212"/>
  <c r="T212"/>
  <c r="R212"/>
  <c r="P212"/>
  <c r="BI204"/>
  <c r="BH204"/>
  <c r="BG204"/>
  <c r="BF204"/>
  <c r="T204"/>
  <c r="R204"/>
  <c r="P204"/>
  <c r="BI196"/>
  <c r="BH196"/>
  <c r="BG196"/>
  <c r="BF196"/>
  <c r="T196"/>
  <c r="R196"/>
  <c r="P196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F125"/>
  <c r="E123"/>
  <c r="F91"/>
  <c r="E89"/>
  <c r="J26"/>
  <c r="E26"/>
  <c r="J94"/>
  <c r="J25"/>
  <c r="J23"/>
  <c r="E23"/>
  <c r="J93"/>
  <c r="J22"/>
  <c r="J20"/>
  <c r="E20"/>
  <c r="F128"/>
  <c r="J19"/>
  <c r="J17"/>
  <c r="E17"/>
  <c r="F93"/>
  <c r="J16"/>
  <c r="J14"/>
  <c r="J125"/>
  <c r="E7"/>
  <c r="E85"/>
  <c i="4" r="J37"/>
  <c r="J36"/>
  <c i="1" r="AY97"/>
  <c i="4" r="J35"/>
  <c i="1" r="AX97"/>
  <c i="4"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115"/>
  <c r="J14"/>
  <c r="J12"/>
  <c r="J113"/>
  <c r="E7"/>
  <c r="E85"/>
  <c i="3" r="J37"/>
  <c r="J36"/>
  <c i="1" r="AY96"/>
  <c i="3" r="J35"/>
  <c i="1" r="AX96"/>
  <c i="3" r="BI305"/>
  <c r="BH305"/>
  <c r="BG305"/>
  <c r="BF305"/>
  <c r="T305"/>
  <c r="T304"/>
  <c r="R305"/>
  <c r="R304"/>
  <c r="P305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91"/>
  <c r="J14"/>
  <c r="J12"/>
  <c r="J119"/>
  <c r="E7"/>
  <c r="E115"/>
  <c i="2" r="J37"/>
  <c r="J36"/>
  <c i="1" r="AY95"/>
  <c i="2" r="J35"/>
  <c i="1" r="AX95"/>
  <c i="2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91"/>
  <c r="J14"/>
  <c r="J12"/>
  <c r="J89"/>
  <c r="E7"/>
  <c r="E85"/>
  <c i="1" r="L90"/>
  <c r="AM90"/>
  <c r="AM89"/>
  <c r="L89"/>
  <c r="AM87"/>
  <c r="L87"/>
  <c r="L85"/>
  <c r="L84"/>
  <c i="12" r="J133"/>
  <c i="10" r="BK136"/>
  <c r="BK132"/>
  <c r="J122"/>
  <c i="9" r="J198"/>
  <c r="J194"/>
  <c r="J191"/>
  <c r="BK190"/>
  <c r="BK171"/>
  <c r="J158"/>
  <c r="BK129"/>
  <c i="8" r="J271"/>
  <c r="J270"/>
  <c r="BK260"/>
  <c r="J253"/>
  <c r="J250"/>
  <c r="BK248"/>
  <c r="J239"/>
  <c r="BK219"/>
  <c r="BK215"/>
  <c r="J211"/>
  <c r="BK205"/>
  <c r="BK192"/>
  <c r="J172"/>
  <c r="J166"/>
  <c r="J157"/>
  <c i="7" r="BK383"/>
  <c r="J368"/>
  <c r="J366"/>
  <c r="BK360"/>
  <c r="J356"/>
  <c r="J354"/>
  <c r="BK342"/>
  <c r="J338"/>
  <c r="J337"/>
  <c r="BK335"/>
  <c r="BK319"/>
  <c r="BK315"/>
  <c r="J313"/>
  <c r="BK308"/>
  <c r="BK301"/>
  <c r="BK296"/>
  <c r="J282"/>
  <c r="BK272"/>
  <c r="J261"/>
  <c r="BK240"/>
  <c r="BK230"/>
  <c r="BK214"/>
  <c r="BK204"/>
  <c r="BK198"/>
  <c r="J150"/>
  <c r="BK142"/>
  <c r="J132"/>
  <c i="6" r="BK319"/>
  <c r="BK310"/>
  <c r="BK302"/>
  <c r="BK298"/>
  <c r="BK293"/>
  <c r="J292"/>
  <c r="BK288"/>
  <c r="BK266"/>
  <c r="BK262"/>
  <c r="J248"/>
  <c r="BK204"/>
  <c r="BK168"/>
  <c r="J157"/>
  <c r="BK149"/>
  <c r="J147"/>
  <c i="5" r="BK434"/>
  <c r="BK428"/>
  <c r="BK425"/>
  <c r="J424"/>
  <c r="BK423"/>
  <c r="BK420"/>
  <c r="J404"/>
  <c r="BK400"/>
  <c r="BK392"/>
  <c r="J388"/>
  <c r="J387"/>
  <c r="J361"/>
  <c r="BK350"/>
  <c r="BK348"/>
  <c r="J328"/>
  <c r="J306"/>
  <c r="BK302"/>
  <c r="J284"/>
  <c r="BK248"/>
  <c r="J241"/>
  <c r="J227"/>
  <c r="J196"/>
  <c r="BK172"/>
  <c r="J160"/>
  <c r="BK145"/>
  <c r="J134"/>
  <c i="4" r="J155"/>
  <c r="BK154"/>
  <c r="J151"/>
  <c r="BK145"/>
  <c r="J140"/>
  <c r="BK139"/>
  <c r="J135"/>
  <c r="BK124"/>
  <c i="3" r="BK284"/>
  <c r="BK282"/>
  <c r="J277"/>
  <c r="J271"/>
  <c r="J260"/>
  <c r="J256"/>
  <c r="BK253"/>
  <c r="J234"/>
  <c r="J223"/>
  <c r="J197"/>
  <c r="J178"/>
  <c r="BK146"/>
  <c i="2" r="BK124"/>
  <c i="12" r="BK133"/>
  <c r="BK130"/>
  <c r="J130"/>
  <c r="BK129"/>
  <c r="J129"/>
  <c r="BK128"/>
  <c r="J128"/>
  <c r="BK127"/>
  <c r="J127"/>
  <c r="BK126"/>
  <c r="J125"/>
  <c r="BK123"/>
  <c r="BK122"/>
  <c r="BK121"/>
  <c r="J121"/>
  <c i="11" r="J167"/>
  <c r="J165"/>
  <c r="J163"/>
  <c r="BK162"/>
  <c r="J161"/>
  <c r="J156"/>
  <c r="BK152"/>
  <c r="J145"/>
  <c r="J143"/>
  <c r="BK140"/>
  <c r="BK138"/>
  <c r="J135"/>
  <c r="BK133"/>
  <c r="BK128"/>
  <c r="J125"/>
  <c i="10" r="BK137"/>
  <c r="J133"/>
  <c r="J129"/>
  <c r="BK127"/>
  <c r="J126"/>
  <c r="J125"/>
  <c i="9" r="BK212"/>
  <c r="J200"/>
  <c r="BK197"/>
  <c r="J184"/>
  <c r="BK163"/>
  <c r="BK161"/>
  <c r="BK157"/>
  <c r="J139"/>
  <c r="BK138"/>
  <c r="BK137"/>
  <c r="J135"/>
  <c r="J133"/>
  <c r="BK131"/>
  <c i="8" r="BK263"/>
  <c r="J258"/>
  <c r="J257"/>
  <c r="J256"/>
  <c r="BK249"/>
  <c r="J246"/>
  <c r="BK245"/>
  <c r="J241"/>
  <c r="BK236"/>
  <c r="J219"/>
  <c r="J215"/>
  <c r="BK211"/>
  <c r="BK208"/>
  <c r="J197"/>
  <c r="J186"/>
  <c r="J181"/>
  <c r="BK178"/>
  <c r="J162"/>
  <c r="J160"/>
  <c r="BK157"/>
  <c r="J151"/>
  <c r="BK144"/>
  <c i="7" r="BK368"/>
  <c r="J365"/>
  <c r="J359"/>
  <c r="J358"/>
  <c r="J351"/>
  <c r="J346"/>
  <c r="J345"/>
  <c r="BK344"/>
  <c r="J343"/>
  <c r="J342"/>
  <c r="BK339"/>
  <c r="BK337"/>
  <c r="BK336"/>
  <c r="J330"/>
  <c r="BK328"/>
  <c r="J325"/>
  <c r="J319"/>
  <c r="BK317"/>
  <c r="J308"/>
  <c r="J305"/>
  <c r="BK292"/>
  <c r="J284"/>
  <c r="BK278"/>
  <c r="J230"/>
  <c r="J218"/>
  <c r="J198"/>
  <c r="J194"/>
  <c r="BK181"/>
  <c r="J145"/>
  <c i="6" r="J309"/>
  <c r="BK308"/>
  <c r="J304"/>
  <c r="BK301"/>
  <c r="BK297"/>
  <c r="J294"/>
  <c r="J290"/>
  <c r="BK289"/>
  <c r="J276"/>
  <c r="BK272"/>
  <c r="BK256"/>
  <c r="J243"/>
  <c r="J232"/>
  <c r="J226"/>
  <c r="BK223"/>
  <c r="BK217"/>
  <c r="J214"/>
  <c r="BK143"/>
  <c i="5" r="J451"/>
  <c r="BK448"/>
  <c r="BK442"/>
  <c r="J435"/>
  <c r="J434"/>
  <c r="BK430"/>
  <c r="J425"/>
  <c r="BK422"/>
  <c r="BK414"/>
  <c r="BK413"/>
  <c r="J410"/>
  <c r="BK409"/>
  <c r="BK405"/>
  <c r="BK404"/>
  <c r="BK402"/>
  <c r="J401"/>
  <c r="BK375"/>
  <c r="J367"/>
  <c r="J365"/>
  <c r="BK353"/>
  <c r="J352"/>
  <c r="J172"/>
  <c r="J156"/>
  <c r="J150"/>
  <c r="BK148"/>
  <c r="J145"/>
  <c r="J139"/>
  <c i="4" r="J159"/>
  <c r="J157"/>
  <c r="BK142"/>
  <c r="BK141"/>
  <c r="BK140"/>
  <c r="BK137"/>
  <c r="J134"/>
  <c r="BK131"/>
  <c r="J124"/>
  <c r="BK122"/>
  <c i="3" r="BK295"/>
  <c r="J280"/>
  <c r="BK279"/>
  <c r="BK271"/>
  <c r="J266"/>
  <c r="J265"/>
  <c r="J264"/>
  <c r="J259"/>
  <c r="BK258"/>
  <c r="BK256"/>
  <c r="J248"/>
  <c r="BK245"/>
  <c r="J240"/>
  <c r="J238"/>
  <c r="J213"/>
  <c r="J207"/>
  <c r="BK195"/>
  <c r="J190"/>
  <c r="BK180"/>
  <c r="J172"/>
  <c r="J169"/>
  <c i="2" r="J121"/>
  <c i="12" r="BK132"/>
  <c r="J132"/>
  <c i="11" r="J131"/>
  <c r="J128"/>
  <c i="10" r="BK125"/>
  <c i="9" r="BK218"/>
  <c r="J218"/>
  <c r="J216"/>
  <c r="BK215"/>
  <c r="J208"/>
  <c r="J203"/>
  <c r="BK202"/>
  <c r="J192"/>
  <c r="J183"/>
  <c r="BK178"/>
  <c r="J175"/>
  <c r="BK167"/>
  <c r="J161"/>
  <c r="J160"/>
  <c r="J145"/>
  <c r="BK139"/>
  <c r="J137"/>
  <c i="8" r="BK271"/>
  <c r="BK267"/>
  <c r="J248"/>
  <c r="BK247"/>
  <c r="J244"/>
  <c r="BK242"/>
  <c r="BK241"/>
  <c r="J236"/>
  <c r="J231"/>
  <c r="J205"/>
  <c r="BK201"/>
  <c r="J199"/>
  <c r="J195"/>
  <c r="BK186"/>
  <c r="BK184"/>
  <c r="J178"/>
  <c r="BK172"/>
  <c r="BK160"/>
  <c r="BK154"/>
  <c r="BK148"/>
  <c i="7" r="J379"/>
  <c r="J371"/>
  <c r="J364"/>
  <c r="BK359"/>
  <c r="BK358"/>
  <c r="BK352"/>
  <c r="J350"/>
  <c r="J348"/>
  <c r="BK340"/>
  <c r="J324"/>
  <c r="J309"/>
  <c r="BK307"/>
  <c r="BK305"/>
  <c r="J296"/>
  <c r="J288"/>
  <c r="J276"/>
  <c r="BK244"/>
  <c r="BK208"/>
  <c r="J156"/>
  <c r="BK152"/>
  <c r="J137"/>
  <c i="6" r="J324"/>
  <c r="BK323"/>
  <c r="J322"/>
  <c r="J315"/>
  <c r="J312"/>
  <c r="BK305"/>
  <c r="BK300"/>
  <c r="J296"/>
  <c r="BK295"/>
  <c r="J272"/>
  <c r="BK268"/>
  <c r="BK246"/>
  <c r="BK234"/>
  <c r="J223"/>
  <c r="J220"/>
  <c r="BK214"/>
  <c r="BK191"/>
  <c r="J180"/>
  <c r="J174"/>
  <c r="BK151"/>
  <c r="J137"/>
  <c r="BK132"/>
  <c i="5" r="BK438"/>
  <c r="BK433"/>
  <c r="J428"/>
  <c r="BK427"/>
  <c r="J417"/>
  <c r="J412"/>
  <c r="J411"/>
  <c r="BK407"/>
  <c r="BK399"/>
  <c r="BK394"/>
  <c r="J379"/>
  <c r="BK371"/>
  <c r="BK359"/>
  <c r="J355"/>
  <c r="BK349"/>
  <c r="J336"/>
  <c r="BK318"/>
  <c r="BK273"/>
  <c r="BK243"/>
  <c r="BK204"/>
  <c r="J164"/>
  <c r="BK139"/>
  <c i="4" r="J160"/>
  <c r="BK153"/>
  <c r="BK151"/>
  <c r="J150"/>
  <c r="BK147"/>
  <c r="BK146"/>
  <c r="BK143"/>
  <c r="BK134"/>
  <c r="J131"/>
  <c r="BK129"/>
  <c r="J129"/>
  <c r="BK128"/>
  <c r="J128"/>
  <c r="BK127"/>
  <c r="J127"/>
  <c r="BK123"/>
  <c i="3" r="J302"/>
  <c r="J295"/>
  <c r="J282"/>
  <c r="BK269"/>
  <c r="BK266"/>
  <c r="J262"/>
  <c r="BK255"/>
  <c r="J251"/>
  <c r="J250"/>
  <c r="BK240"/>
  <c r="BK236"/>
  <c r="BK207"/>
  <c r="BK197"/>
  <c r="J175"/>
  <c r="BK169"/>
  <c i="12" r="BK134"/>
  <c r="J134"/>
  <c r="BK131"/>
  <c r="J131"/>
  <c i="9" r="BK216"/>
  <c r="J215"/>
  <c r="BK208"/>
  <c r="J205"/>
  <c r="J190"/>
  <c r="J186"/>
  <c r="J179"/>
  <c r="J178"/>
  <c r="BK173"/>
  <c r="J170"/>
  <c r="J168"/>
  <c r="BK166"/>
  <c r="J163"/>
  <c r="BK149"/>
  <c r="J129"/>
  <c i="8" r="J272"/>
  <c r="BK270"/>
  <c r="J260"/>
  <c r="BK243"/>
  <c r="BK239"/>
  <c r="BK223"/>
  <c r="J201"/>
  <c r="J192"/>
  <c r="J184"/>
  <c r="J168"/>
  <c r="J146"/>
  <c r="J143"/>
  <c r="BK140"/>
  <c r="J140"/>
  <c r="BK136"/>
  <c r="J136"/>
  <c r="J132"/>
  <c i="7" r="J360"/>
  <c r="BK355"/>
  <c r="BK354"/>
  <c r="J352"/>
  <c r="J347"/>
  <c r="BK346"/>
  <c r="BK343"/>
  <c r="J340"/>
  <c r="BK332"/>
  <c r="BK322"/>
  <c r="BK321"/>
  <c r="J317"/>
  <c r="BK316"/>
  <c r="BK312"/>
  <c r="BK309"/>
  <c r="J306"/>
  <c r="J301"/>
  <c r="J278"/>
  <c r="BK276"/>
  <c r="BK256"/>
  <c r="J254"/>
  <c r="BK226"/>
  <c r="BK212"/>
  <c r="J181"/>
  <c r="J175"/>
  <c r="BK146"/>
  <c i="6" r="J308"/>
  <c r="J301"/>
  <c r="J299"/>
  <c r="BK292"/>
  <c r="BK290"/>
  <c r="J289"/>
  <c r="J280"/>
  <c r="BK276"/>
  <c r="J217"/>
  <c r="J204"/>
  <c r="BK200"/>
  <c r="J168"/>
  <c r="J155"/>
  <c r="J149"/>
  <c r="J145"/>
  <c i="5" r="BK455"/>
  <c r="BK444"/>
  <c r="J442"/>
  <c r="J441"/>
  <c r="J438"/>
  <c r="BK437"/>
  <c r="J426"/>
  <c r="BK419"/>
  <c r="J416"/>
  <c r="BK406"/>
  <c r="J399"/>
  <c r="BK387"/>
  <c r="J384"/>
  <c r="J351"/>
  <c r="J348"/>
  <c r="BK328"/>
  <c r="BK320"/>
  <c r="J318"/>
  <c r="J302"/>
  <c r="BK298"/>
  <c r="BK281"/>
  <c r="BK269"/>
  <c r="J257"/>
  <c r="J253"/>
  <c r="J248"/>
  <c r="J243"/>
  <c r="J220"/>
  <c r="BK176"/>
  <c r="BK164"/>
  <c r="BK158"/>
  <c r="BK156"/>
  <c r="J144"/>
  <c i="4" r="BK159"/>
  <c r="BK155"/>
  <c r="BK148"/>
  <c r="J139"/>
  <c r="BK135"/>
  <c r="BK132"/>
  <c r="BK125"/>
  <c r="J123"/>
  <c i="3" r="BK298"/>
  <c r="J296"/>
  <c r="BK277"/>
  <c r="J272"/>
  <c r="BK257"/>
  <c r="BK248"/>
  <c r="BK246"/>
  <c r="J245"/>
  <c r="BK238"/>
  <c r="J236"/>
  <c r="J232"/>
  <c r="BK213"/>
  <c r="BK194"/>
  <c r="J166"/>
  <c r="BK140"/>
  <c i="1" r="AS101"/>
  <c i="10" r="BK122"/>
  <c i="9" r="J214"/>
  <c r="BK200"/>
  <c r="BK191"/>
  <c r="BK184"/>
  <c r="BK182"/>
  <c r="J180"/>
  <c r="J176"/>
  <c r="J173"/>
  <c r="BK155"/>
  <c r="J149"/>
  <c r="J142"/>
  <c r="BK135"/>
  <c r="BK133"/>
  <c r="J131"/>
  <c i="8" r="BK257"/>
  <c r="BK253"/>
  <c r="J252"/>
  <c r="J251"/>
  <c r="BK244"/>
  <c r="BK231"/>
  <c r="J203"/>
  <c r="BK199"/>
  <c r="BK195"/>
  <c r="BK166"/>
  <c r="J144"/>
  <c i="7" r="BK386"/>
  <c r="J386"/>
  <c r="BK384"/>
  <c r="J384"/>
  <c r="J383"/>
  <c r="BK375"/>
  <c r="BK371"/>
  <c r="J361"/>
  <c r="BK357"/>
  <c r="BK356"/>
  <c r="J353"/>
  <c r="BK350"/>
  <c r="J349"/>
  <c r="BK347"/>
  <c r="J344"/>
  <c r="J341"/>
  <c r="J336"/>
  <c r="J335"/>
  <c r="J331"/>
  <c r="BK329"/>
  <c r="BK327"/>
  <c r="BK325"/>
  <c r="BK320"/>
  <c r="J315"/>
  <c r="J314"/>
  <c r="J312"/>
  <c r="BK311"/>
  <c r="BK310"/>
  <c r="J304"/>
  <c r="BK284"/>
  <c r="J272"/>
  <c r="BK222"/>
  <c r="J212"/>
  <c r="J171"/>
  <c i="6" r="BK315"/>
  <c r="BK312"/>
  <c r="J305"/>
  <c r="BK303"/>
  <c r="J300"/>
  <c r="BK299"/>
  <c r="J297"/>
  <c r="BK294"/>
  <c r="J285"/>
  <c r="J268"/>
  <c r="BK260"/>
  <c r="J256"/>
  <c r="J253"/>
  <c r="J250"/>
  <c r="BK248"/>
  <c r="BK229"/>
  <c r="BK220"/>
  <c r="BK188"/>
  <c r="BK186"/>
  <c r="J151"/>
  <c r="BK147"/>
  <c r="J142"/>
  <c i="5" r="BK457"/>
  <c r="J457"/>
  <c r="J455"/>
  <c r="BK454"/>
  <c r="BK451"/>
  <c r="J448"/>
  <c r="BK426"/>
  <c r="J418"/>
  <c r="BK417"/>
  <c r="BK412"/>
  <c r="BK410"/>
  <c r="J408"/>
  <c r="J402"/>
  <c r="BK401"/>
  <c r="J395"/>
  <c r="J390"/>
  <c r="BK379"/>
  <c r="J375"/>
  <c r="J371"/>
  <c r="BK352"/>
  <c r="J350"/>
  <c r="J349"/>
  <c r="BK336"/>
  <c r="J331"/>
  <c r="BK277"/>
  <c r="J273"/>
  <c r="J265"/>
  <c r="BK257"/>
  <c r="BK253"/>
  <c r="BK241"/>
  <c r="BK212"/>
  <c r="J204"/>
  <c r="BK150"/>
  <c r="J147"/>
  <c r="BK134"/>
  <c i="4" r="BK157"/>
  <c r="J147"/>
  <c r="J146"/>
  <c r="BK136"/>
  <c i="3" r="BK302"/>
  <c r="J300"/>
  <c r="BK296"/>
  <c r="BK290"/>
  <c r="BK281"/>
  <c r="BK280"/>
  <c r="J275"/>
  <c r="J270"/>
  <c r="J267"/>
  <c r="J258"/>
  <c r="J246"/>
  <c r="BK234"/>
  <c r="J218"/>
  <c r="BK211"/>
  <c r="BK202"/>
  <c r="J192"/>
  <c r="BK187"/>
  <c r="J184"/>
  <c r="BK166"/>
  <c r="J151"/>
  <c r="J128"/>
  <c i="12" r="J123"/>
  <c r="J122"/>
  <c i="11" r="BK167"/>
  <c r="J162"/>
  <c r="BK161"/>
  <c r="J159"/>
  <c r="J157"/>
  <c r="J152"/>
  <c r="J149"/>
  <c r="BK147"/>
  <c r="J140"/>
  <c r="J136"/>
  <c r="BK135"/>
  <c r="J133"/>
  <c r="BK131"/>
  <c r="BK125"/>
  <c i="10" r="J132"/>
  <c r="J127"/>
  <c i="9" r="BK214"/>
  <c r="J210"/>
  <c r="J209"/>
  <c r="BK198"/>
  <c r="BK192"/>
  <c r="J188"/>
  <c r="BK183"/>
  <c r="BK160"/>
  <c r="J157"/>
  <c r="BK145"/>
  <c r="BK142"/>
  <c i="8" r="BK252"/>
  <c r="J249"/>
  <c r="J243"/>
  <c r="BK240"/>
  <c r="BK227"/>
  <c r="J223"/>
  <c r="J148"/>
  <c r="BK141"/>
  <c r="BK132"/>
  <c i="7" r="BK379"/>
  <c r="BK366"/>
  <c r="BK365"/>
  <c r="J355"/>
  <c r="BK348"/>
  <c r="BK338"/>
  <c r="BK333"/>
  <c r="J329"/>
  <c r="J327"/>
  <c r="J321"/>
  <c r="J320"/>
  <c r="J318"/>
  <c r="BK313"/>
  <c r="BK261"/>
  <c r="J256"/>
  <c r="BK254"/>
  <c r="J240"/>
  <c r="BK202"/>
  <c r="BK179"/>
  <c r="BK171"/>
  <c r="J167"/>
  <c r="BK150"/>
  <c r="BK145"/>
  <c r="J143"/>
  <c i="6" r="BK309"/>
  <c r="J298"/>
  <c r="BK296"/>
  <c r="J288"/>
  <c r="J202"/>
  <c r="BK174"/>
  <c r="BK153"/>
  <c r="BK142"/>
  <c r="J132"/>
  <c i="5" r="BK435"/>
  <c r="J429"/>
  <c r="J427"/>
  <c r="J419"/>
  <c r="BK415"/>
  <c r="J414"/>
  <c r="J407"/>
  <c r="J405"/>
  <c r="J392"/>
  <c r="BK390"/>
  <c r="BK365"/>
  <c r="BK331"/>
  <c r="J324"/>
  <c r="BK306"/>
  <c r="J277"/>
  <c r="BK261"/>
  <c r="BK239"/>
  <c r="BK196"/>
  <c r="BK154"/>
  <c r="J148"/>
  <c r="BK147"/>
  <c i="4" r="J153"/>
  <c r="J143"/>
  <c r="J141"/>
  <c r="J138"/>
  <c r="J137"/>
  <c i="3" r="J305"/>
  <c r="BK300"/>
  <c r="J279"/>
  <c r="BK270"/>
  <c r="J269"/>
  <c r="J268"/>
  <c r="BK267"/>
  <c r="BK265"/>
  <c r="BK262"/>
  <c r="BK259"/>
  <c r="J255"/>
  <c r="BK251"/>
  <c r="BK249"/>
  <c r="BK242"/>
  <c r="BK228"/>
  <c r="J225"/>
  <c r="BK223"/>
  <c r="J216"/>
  <c r="J202"/>
  <c r="J195"/>
  <c r="BK190"/>
  <c r="J182"/>
  <c r="BK175"/>
  <c r="BK172"/>
  <c r="BK161"/>
  <c r="BK151"/>
  <c r="J140"/>
  <c r="BK128"/>
  <c i="2" r="J123"/>
  <c r="J122"/>
  <c i="1" r="AS98"/>
  <c i="10" r="J136"/>
  <c r="BK129"/>
  <c r="BK126"/>
  <c i="9" r="J212"/>
  <c r="BK210"/>
  <c r="BK209"/>
  <c r="J206"/>
  <c r="BK203"/>
  <c r="BK194"/>
  <c r="BK188"/>
  <c r="BK186"/>
  <c r="BK176"/>
  <c r="BK170"/>
  <c r="J167"/>
  <c r="J155"/>
  <c r="J138"/>
  <c i="8" r="BK272"/>
  <c r="J267"/>
  <c r="J263"/>
  <c r="BK258"/>
  <c r="BK251"/>
  <c r="BK250"/>
  <c r="BK246"/>
  <c r="J242"/>
  <c r="J237"/>
  <c r="J227"/>
  <c r="J208"/>
  <c r="BK203"/>
  <c r="BK197"/>
  <c r="J189"/>
  <c r="BK181"/>
  <c r="J176"/>
  <c r="BK168"/>
  <c r="BK162"/>
  <c i="7" r="J375"/>
  <c r="BK364"/>
  <c r="J357"/>
  <c r="BK353"/>
  <c r="BK351"/>
  <c r="BK345"/>
  <c r="J334"/>
  <c r="J332"/>
  <c r="BK330"/>
  <c r="J328"/>
  <c r="J322"/>
  <c r="J311"/>
  <c r="J307"/>
  <c r="BK306"/>
  <c r="BK282"/>
  <c r="J244"/>
  <c r="J226"/>
  <c r="J208"/>
  <c r="J202"/>
  <c r="BK192"/>
  <c r="BK156"/>
  <c r="BK148"/>
  <c r="J142"/>
  <c r="BK137"/>
  <c i="6" r="BK326"/>
  <c r="J326"/>
  <c r="J323"/>
  <c r="BK322"/>
  <c r="J319"/>
  <c r="J310"/>
  <c r="BK304"/>
  <c r="BK285"/>
  <c r="BK280"/>
  <c r="J266"/>
  <c r="BK250"/>
  <c r="J246"/>
  <c r="J229"/>
  <c r="BK212"/>
  <c r="J208"/>
  <c r="BK202"/>
  <c r="J200"/>
  <c r="J191"/>
  <c r="J186"/>
  <c r="BK145"/>
  <c r="BK137"/>
  <c i="5" r="J454"/>
  <c r="J444"/>
  <c r="BK441"/>
  <c r="J437"/>
  <c r="J430"/>
  <c r="J423"/>
  <c r="J421"/>
  <c r="BK416"/>
  <c r="J415"/>
  <c r="J413"/>
  <c r="J409"/>
  <c r="J406"/>
  <c r="J403"/>
  <c r="J397"/>
  <c r="BK395"/>
  <c r="BK384"/>
  <c r="BK361"/>
  <c r="J359"/>
  <c r="BK355"/>
  <c r="J353"/>
  <c r="BK324"/>
  <c r="J298"/>
  <c r="J281"/>
  <c r="J269"/>
  <c r="J261"/>
  <c r="J239"/>
  <c r="BK227"/>
  <c r="BK222"/>
  <c r="J180"/>
  <c r="J176"/>
  <c r="J168"/>
  <c r="BK160"/>
  <c r="J158"/>
  <c r="J152"/>
  <c r="BK144"/>
  <c i="4" r="BK160"/>
  <c r="J152"/>
  <c r="BK150"/>
  <c r="J142"/>
  <c r="J125"/>
  <c r="J122"/>
  <c i="3" r="BK305"/>
  <c r="J298"/>
  <c r="J286"/>
  <c r="J284"/>
  <c r="J281"/>
  <c r="BK275"/>
  <c r="J257"/>
  <c r="BK250"/>
  <c r="J249"/>
  <c r="BK225"/>
  <c r="BK218"/>
  <c r="BK216"/>
  <c r="J211"/>
  <c r="BK192"/>
  <c r="J189"/>
  <c r="J187"/>
  <c r="BK184"/>
  <c r="BK159"/>
  <c r="BK157"/>
  <c r="J146"/>
  <c r="J134"/>
  <c i="12" r="J126"/>
  <c r="BK125"/>
  <c r="BK124"/>
  <c r="J124"/>
  <c i="11" r="BK165"/>
  <c r="BK163"/>
  <c r="BK159"/>
  <c r="BK157"/>
  <c r="BK156"/>
  <c r="BK149"/>
  <c r="J147"/>
  <c r="BK145"/>
  <c r="BK143"/>
  <c r="J138"/>
  <c r="BK136"/>
  <c i="10" r="J137"/>
  <c r="BK133"/>
  <c i="9" r="BK206"/>
  <c r="BK205"/>
  <c r="J202"/>
  <c r="J197"/>
  <c r="J182"/>
  <c r="BK180"/>
  <c r="BK179"/>
  <c r="BK175"/>
  <c r="J171"/>
  <c r="BK168"/>
  <c r="J166"/>
  <c r="BK158"/>
  <c i="8" r="BK274"/>
  <c r="J274"/>
  <c r="BK256"/>
  <c r="J247"/>
  <c r="J245"/>
  <c r="J240"/>
  <c r="BK237"/>
  <c r="BK189"/>
  <c r="BK176"/>
  <c r="J154"/>
  <c r="BK151"/>
  <c r="BK146"/>
  <c r="BK143"/>
  <c r="J141"/>
  <c i="7" r="BK361"/>
  <c r="BK349"/>
  <c r="BK341"/>
  <c r="J339"/>
  <c r="BK334"/>
  <c r="J333"/>
  <c r="BK331"/>
  <c r="BK324"/>
  <c r="BK318"/>
  <c r="J316"/>
  <c r="BK314"/>
  <c r="J310"/>
  <c r="BK304"/>
  <c r="J292"/>
  <c r="BK288"/>
  <c r="J222"/>
  <c r="BK218"/>
  <c r="J214"/>
  <c r="J204"/>
  <c r="BK194"/>
  <c r="J192"/>
  <c r="J179"/>
  <c r="BK175"/>
  <c r="BK167"/>
  <c r="J152"/>
  <c r="J148"/>
  <c r="J146"/>
  <c r="BK143"/>
  <c r="BK132"/>
  <c i="6" r="BK324"/>
  <c r="J303"/>
  <c r="J302"/>
  <c r="J295"/>
  <c r="J293"/>
  <c r="J262"/>
  <c r="J260"/>
  <c r="BK253"/>
  <c r="BK243"/>
  <c r="J234"/>
  <c r="BK232"/>
  <c r="BK226"/>
  <c r="J212"/>
  <c r="BK208"/>
  <c r="J188"/>
  <c r="BK180"/>
  <c r="BK157"/>
  <c r="BK155"/>
  <c r="J153"/>
  <c r="J143"/>
  <c i="5" r="J433"/>
  <c r="BK429"/>
  <c r="BK424"/>
  <c r="J422"/>
  <c r="BK421"/>
  <c r="J420"/>
  <c r="BK418"/>
  <c r="BK411"/>
  <c r="BK408"/>
  <c r="BK403"/>
  <c r="J400"/>
  <c r="BK397"/>
  <c r="J394"/>
  <c r="BK388"/>
  <c r="BK367"/>
  <c r="BK351"/>
  <c r="J320"/>
  <c r="BK284"/>
  <c r="BK265"/>
  <c r="J222"/>
  <c r="BK220"/>
  <c r="J212"/>
  <c r="BK180"/>
  <c r="BK168"/>
  <c r="J154"/>
  <c r="BK152"/>
  <c i="4" r="J154"/>
  <c r="BK152"/>
  <c r="J148"/>
  <c r="J145"/>
  <c r="BK138"/>
  <c r="J136"/>
  <c r="J132"/>
  <c i="3" r="J290"/>
  <c r="BK286"/>
  <c r="BK272"/>
  <c r="BK268"/>
  <c r="BK264"/>
  <c r="BK260"/>
  <c r="J253"/>
  <c r="J242"/>
  <c r="BK232"/>
  <c r="J228"/>
  <c r="J194"/>
  <c r="BK189"/>
  <c r="BK182"/>
  <c r="J180"/>
  <c r="BK178"/>
  <c r="J161"/>
  <c r="J159"/>
  <c r="J157"/>
  <c r="BK134"/>
  <c i="2" r="J124"/>
  <c r="BK123"/>
  <c r="BK122"/>
  <c r="BK121"/>
  <c i="3" l="1" r="P127"/>
  <c r="BK261"/>
  <c r="J261"/>
  <c r="J103"/>
  <c i="4" r="BK158"/>
  <c r="J158"/>
  <c r="J99"/>
  <c i="5" r="P133"/>
  <c r="R335"/>
  <c r="R354"/>
  <c r="T432"/>
  <c r="R440"/>
  <c i="6" r="BK287"/>
  <c r="J287"/>
  <c r="J103"/>
  <c r="BK307"/>
  <c r="BK306"/>
  <c r="J306"/>
  <c r="J104"/>
  <c i="7" r="R131"/>
  <c r="R271"/>
  <c r="T363"/>
  <c r="T362"/>
  <c i="8" r="P131"/>
  <c r="P235"/>
  <c r="T255"/>
  <c r="T254"/>
  <c i="9" r="BK128"/>
  <c r="J128"/>
  <c r="J98"/>
  <c r="T193"/>
  <c i="10" r="BK121"/>
  <c r="J121"/>
  <c r="J98"/>
  <c r="R128"/>
  <c i="11" r="BK124"/>
  <c r="J124"/>
  <c r="J98"/>
  <c r="P124"/>
  <c r="BK142"/>
  <c r="J142"/>
  <c r="J99"/>
  <c r="P142"/>
  <c r="BK151"/>
  <c r="J151"/>
  <c r="J100"/>
  <c r="R151"/>
  <c r="P160"/>
  <c i="12" r="P120"/>
  <c r="P119"/>
  <c r="P118"/>
  <c i="1" r="AU107"/>
  <c i="3" r="R127"/>
  <c r="R201"/>
  <c r="R252"/>
  <c r="T294"/>
  <c i="4" r="P158"/>
  <c i="5" r="R386"/>
  <c r="P443"/>
  <c i="6" r="P131"/>
  <c r="R255"/>
  <c r="P307"/>
  <c r="P306"/>
  <c i="7" r="BK131"/>
  <c r="BK271"/>
  <c r="J271"/>
  <c r="J102"/>
  <c r="T370"/>
  <c i="8" r="BK210"/>
  <c r="J210"/>
  <c r="J102"/>
  <c r="P255"/>
  <c r="P254"/>
  <c i="9" r="T128"/>
  <c r="T127"/>
  <c r="P154"/>
  <c r="BK193"/>
  <c r="J193"/>
  <c r="J106"/>
  <c i="10" r="R121"/>
  <c r="R120"/>
  <c r="R119"/>
  <c i="12" r="T120"/>
  <c r="T119"/>
  <c r="T118"/>
  <c i="2" r="T120"/>
  <c r="T119"/>
  <c r="T118"/>
  <c i="3" r="BK127"/>
  <c r="BK201"/>
  <c r="J201"/>
  <c r="J100"/>
  <c r="T201"/>
  <c r="T252"/>
  <c r="R294"/>
  <c i="4" r="P121"/>
  <c r="P120"/>
  <c r="P119"/>
  <c i="1" r="AU97"/>
  <c i="5" r="R133"/>
  <c r="BK386"/>
  <c r="J386"/>
  <c r="J104"/>
  <c r="R443"/>
  <c i="6" r="BK131"/>
  <c r="P255"/>
  <c r="BK314"/>
  <c r="J314"/>
  <c r="J106"/>
  <c i="7" r="T303"/>
  <c r="BK363"/>
  <c r="BK362"/>
  <c r="J362"/>
  <c r="J104"/>
  <c i="8" r="R131"/>
  <c r="P210"/>
  <c r="BK262"/>
  <c r="J262"/>
  <c r="J106"/>
  <c i="10" r="P121"/>
  <c r="T121"/>
  <c i="11" r="T124"/>
  <c r="R142"/>
  <c r="P151"/>
  <c r="BK160"/>
  <c r="J160"/>
  <c r="J101"/>
  <c r="R160"/>
  <c i="2" r="BK120"/>
  <c r="J120"/>
  <c r="J98"/>
  <c i="3" r="P210"/>
  <c r="R261"/>
  <c i="4" r="R121"/>
  <c i="5" r="T133"/>
  <c r="T386"/>
  <c r="BK443"/>
  <c r="J443"/>
  <c r="J108"/>
  <c i="6" r="T131"/>
  <c r="R287"/>
  <c r="R314"/>
  <c i="7" r="T131"/>
  <c r="T130"/>
  <c r="T129"/>
  <c r="T271"/>
  <c r="BK370"/>
  <c r="J370"/>
  <c r="J106"/>
  <c i="8" r="BK235"/>
  <c r="J235"/>
  <c r="J103"/>
  <c r="R262"/>
  <c i="12" r="BK120"/>
  <c r="BK119"/>
  <c r="J119"/>
  <c r="J97"/>
  <c i="2" r="R120"/>
  <c r="R119"/>
  <c r="R118"/>
  <c i="3" r="T127"/>
  <c r="P201"/>
  <c r="P261"/>
  <c i="4" r="BK121"/>
  <c r="BK120"/>
  <c r="BK119"/>
  <c r="J119"/>
  <c i="5" r="P335"/>
  <c r="P354"/>
  <c r="BK432"/>
  <c r="T443"/>
  <c i="6" r="R131"/>
  <c r="R130"/>
  <c r="R129"/>
  <c r="T287"/>
  <c r="R307"/>
  <c r="R306"/>
  <c i="7" r="R303"/>
  <c r="R370"/>
  <c i="8" r="R235"/>
  <c r="R255"/>
  <c r="R254"/>
  <c i="9" r="R128"/>
  <c r="R127"/>
  <c i="2" r="P120"/>
  <c r="P119"/>
  <c r="P118"/>
  <c i="1" r="AU95"/>
  <c i="3" r="T210"/>
  <c r="T261"/>
  <c i="4" r="R158"/>
  <c i="5" r="P386"/>
  <c r="R432"/>
  <c r="R431"/>
  <c r="P440"/>
  <c i="6" r="P287"/>
  <c r="T307"/>
  <c r="T306"/>
  <c i="7" r="P131"/>
  <c r="P271"/>
  <c r="P370"/>
  <c i="8" r="T235"/>
  <c r="T262"/>
  <c i="9" r="BK154"/>
  <c r="BK153"/>
  <c r="J153"/>
  <c r="J104"/>
  <c r="P193"/>
  <c i="10" r="T128"/>
  <c i="3" r="R210"/>
  <c r="P252"/>
  <c r="P294"/>
  <c i="4" r="T158"/>
  <c i="5" r="BK335"/>
  <c r="J335"/>
  <c r="J102"/>
  <c r="BK354"/>
  <c r="J354"/>
  <c r="J103"/>
  <c r="P432"/>
  <c r="P431"/>
  <c r="T440"/>
  <c i="6" r="T255"/>
  <c r="P314"/>
  <c i="7" r="BK303"/>
  <c r="J303"/>
  <c r="J103"/>
  <c r="P363"/>
  <c r="P362"/>
  <c i="8" r="T131"/>
  <c r="T130"/>
  <c r="T129"/>
  <c r="T210"/>
  <c r="P262"/>
  <c i="9" r="P128"/>
  <c r="P127"/>
  <c r="R154"/>
  <c r="R153"/>
  <c r="R193"/>
  <c i="10" r="P128"/>
  <c i="11" r="R124"/>
  <c r="R123"/>
  <c r="R122"/>
  <c r="T142"/>
  <c r="T151"/>
  <c r="T160"/>
  <c i="3" r="BK210"/>
  <c r="J210"/>
  <c r="J101"/>
  <c r="BK252"/>
  <c r="J252"/>
  <c r="J102"/>
  <c r="BK294"/>
  <c r="J294"/>
  <c r="J104"/>
  <c i="4" r="T121"/>
  <c r="T120"/>
  <c r="T119"/>
  <c i="5" r="BK133"/>
  <c r="J133"/>
  <c r="J100"/>
  <c r="T335"/>
  <c r="T354"/>
  <c r="BK440"/>
  <c r="J440"/>
  <c r="J107"/>
  <c i="6" r="BK255"/>
  <c r="J255"/>
  <c r="J102"/>
  <c r="T314"/>
  <c i="7" r="P303"/>
  <c r="R363"/>
  <c r="R362"/>
  <c i="8" r="BK131"/>
  <c r="J131"/>
  <c r="J100"/>
  <c r="R210"/>
  <c r="BK255"/>
  <c r="J255"/>
  <c r="J105"/>
  <c i="9" r="T154"/>
  <c r="T153"/>
  <c i="10" r="BK128"/>
  <c r="J128"/>
  <c r="J99"/>
  <c i="12" r="R120"/>
  <c r="R119"/>
  <c r="R118"/>
  <c i="2" r="F115"/>
  <c i="3" r="BE128"/>
  <c r="BE172"/>
  <c r="BE175"/>
  <c r="BE245"/>
  <c r="BE246"/>
  <c r="BE270"/>
  <c r="BE281"/>
  <c r="BE282"/>
  <c r="BE284"/>
  <c i="4" r="E109"/>
  <c r="J116"/>
  <c i="5" r="J91"/>
  <c r="J127"/>
  <c r="BE158"/>
  <c r="BE243"/>
  <c r="BE248"/>
  <c r="BE253"/>
  <c r="BE269"/>
  <c r="BE277"/>
  <c r="BE331"/>
  <c r="BE371"/>
  <c r="BE375"/>
  <c r="BE407"/>
  <c r="BE425"/>
  <c r="BE435"/>
  <c r="BE437"/>
  <c r="BK456"/>
  <c r="J456"/>
  <c r="J109"/>
  <c i="6" r="J125"/>
  <c r="BE223"/>
  <c r="BE272"/>
  <c r="BE300"/>
  <c i="7" r="BE230"/>
  <c r="BE244"/>
  <c r="BE254"/>
  <c r="BE282"/>
  <c r="BE307"/>
  <c r="BE328"/>
  <c r="BE354"/>
  <c r="BE355"/>
  <c r="BE356"/>
  <c r="BE358"/>
  <c r="BE359"/>
  <c r="BE366"/>
  <c i="8" r="J125"/>
  <c r="BE144"/>
  <c r="BE166"/>
  <c r="BE184"/>
  <c r="BE192"/>
  <c r="BE199"/>
  <c r="BE203"/>
  <c r="BE211"/>
  <c r="BE227"/>
  <c r="BE231"/>
  <c r="BE236"/>
  <c r="BE258"/>
  <c r="BE270"/>
  <c r="BE274"/>
  <c i="9" r="J123"/>
  <c r="BE138"/>
  <c r="BE139"/>
  <c r="BE155"/>
  <c r="BE178"/>
  <c r="BE183"/>
  <c r="BE184"/>
  <c r="BE188"/>
  <c r="BE203"/>
  <c r="BE208"/>
  <c r="BK148"/>
  <c r="J148"/>
  <c r="J101"/>
  <c i="10" r="J91"/>
  <c r="F116"/>
  <c r="BE136"/>
  <c i="11" r="F92"/>
  <c r="J119"/>
  <c r="BE125"/>
  <c r="BE128"/>
  <c r="BE133"/>
  <c r="BE135"/>
  <c r="BE138"/>
  <c r="BE143"/>
  <c r="BE145"/>
  <c r="BE152"/>
  <c r="BE157"/>
  <c r="BE162"/>
  <c i="12" r="BE125"/>
  <c r="BE130"/>
  <c i="2" r="J91"/>
  <c r="J112"/>
  <c r="BE123"/>
  <c r="BE124"/>
  <c i="3" r="F92"/>
  <c r="BE151"/>
  <c r="BE190"/>
  <c r="BE197"/>
  <c r="BE207"/>
  <c r="BE234"/>
  <c r="BE253"/>
  <c r="BE269"/>
  <c r="BE279"/>
  <c i="4" r="F92"/>
  <c i="5" r="BE241"/>
  <c r="BE336"/>
  <c r="BE349"/>
  <c r="BE367"/>
  <c r="BE388"/>
  <c r="BE414"/>
  <c r="BE419"/>
  <c r="BE428"/>
  <c r="BE442"/>
  <c r="BE448"/>
  <c i="6" r="E85"/>
  <c r="J123"/>
  <c r="BE153"/>
  <c r="BE226"/>
  <c r="BE289"/>
  <c r="BE290"/>
  <c r="BE293"/>
  <c r="BE302"/>
  <c r="BE326"/>
  <c r="BK325"/>
  <c r="J325"/>
  <c r="J107"/>
  <c i="7" r="E85"/>
  <c r="F125"/>
  <c r="BE181"/>
  <c r="BE222"/>
  <c r="BE272"/>
  <c r="BE292"/>
  <c r="BE308"/>
  <c r="BE316"/>
  <c r="BE317"/>
  <c r="BE350"/>
  <c r="BK260"/>
  <c r="J260"/>
  <c r="J101"/>
  <c i="8" r="BE140"/>
  <c r="BE148"/>
  <c r="BE178"/>
  <c r="BE195"/>
  <c r="BE201"/>
  <c r="BE215"/>
  <c r="BE223"/>
  <c r="BE244"/>
  <c r="BK273"/>
  <c r="J273"/>
  <c r="J107"/>
  <c i="9" r="F92"/>
  <c r="F122"/>
  <c r="BE160"/>
  <c r="BE163"/>
  <c r="BE205"/>
  <c r="BE215"/>
  <c i="10" r="E109"/>
  <c r="J116"/>
  <c r="BE125"/>
  <c r="BE126"/>
  <c r="BE137"/>
  <c i="12" r="BE132"/>
  <c r="BE134"/>
  <c i="2" r="F114"/>
  <c i="3" r="J91"/>
  <c r="F121"/>
  <c r="BE146"/>
  <c r="BE169"/>
  <c r="BE184"/>
  <c r="BE236"/>
  <c r="BE250"/>
  <c r="BE264"/>
  <c r="BE277"/>
  <c r="BE298"/>
  <c r="BE305"/>
  <c r="BK196"/>
  <c r="J196"/>
  <c r="J99"/>
  <c i="4" r="J89"/>
  <c r="BE125"/>
  <c r="BE132"/>
  <c r="BE140"/>
  <c r="BE148"/>
  <c r="BE155"/>
  <c r="BE159"/>
  <c i="5" r="F94"/>
  <c r="J128"/>
  <c r="BE144"/>
  <c r="BE156"/>
  <c r="BE160"/>
  <c r="BE212"/>
  <c r="BE220"/>
  <c r="BE273"/>
  <c r="BE361"/>
  <c r="BE379"/>
  <c r="BE384"/>
  <c r="BE387"/>
  <c r="BE394"/>
  <c r="BE400"/>
  <c r="BE406"/>
  <c r="BE408"/>
  <c r="BE409"/>
  <c r="BE423"/>
  <c r="BE424"/>
  <c r="BE426"/>
  <c i="6" r="F125"/>
  <c r="BE145"/>
  <c r="BE147"/>
  <c r="BE191"/>
  <c r="BE212"/>
  <c r="BE217"/>
  <c r="BE256"/>
  <c r="BE299"/>
  <c r="BE304"/>
  <c r="BE312"/>
  <c r="BE315"/>
  <c i="7" r="BE146"/>
  <c r="BE284"/>
  <c r="BE296"/>
  <c r="BE301"/>
  <c r="BE309"/>
  <c r="BE315"/>
  <c r="BE336"/>
  <c r="BE342"/>
  <c r="BE343"/>
  <c r="BE344"/>
  <c r="BE351"/>
  <c r="BE352"/>
  <c r="BE353"/>
  <c r="BE357"/>
  <c r="BE371"/>
  <c r="BE375"/>
  <c i="8" r="J123"/>
  <c r="BE151"/>
  <c r="BE245"/>
  <c r="BE267"/>
  <c r="BE271"/>
  <c i="9" r="BE133"/>
  <c r="BE166"/>
  <c r="BE167"/>
  <c r="BE168"/>
  <c r="BE170"/>
  <c r="BE175"/>
  <c r="BE190"/>
  <c r="BE202"/>
  <c i="10" r="F115"/>
  <c r="BE122"/>
  <c i="11" r="E85"/>
  <c r="J89"/>
  <c r="BE140"/>
  <c r="BE149"/>
  <c r="BE156"/>
  <c r="BE159"/>
  <c r="BE161"/>
  <c r="BE165"/>
  <c r="BK166"/>
  <c r="J166"/>
  <c r="J102"/>
  <c i="12" r="BE122"/>
  <c r="BE124"/>
  <c i="2" r="J92"/>
  <c i="3" r="E85"/>
  <c r="BE240"/>
  <c r="BE249"/>
  <c r="BE260"/>
  <c r="BE271"/>
  <c i="4" r="J91"/>
  <c r="BE134"/>
  <c r="BE135"/>
  <c r="BE138"/>
  <c r="BE139"/>
  <c r="BE141"/>
  <c r="BE143"/>
  <c i="5" r="BE139"/>
  <c r="BE145"/>
  <c r="BE164"/>
  <c r="BE176"/>
  <c r="BE227"/>
  <c r="BE239"/>
  <c r="BE284"/>
  <c r="BE298"/>
  <c r="BE306"/>
  <c r="BE318"/>
  <c r="BE328"/>
  <c r="BE355"/>
  <c r="BE390"/>
  <c r="BE433"/>
  <c r="BE434"/>
  <c r="BE457"/>
  <c i="6" r="F94"/>
  <c r="BE168"/>
  <c r="BE180"/>
  <c r="BE204"/>
  <c r="BE208"/>
  <c r="BE214"/>
  <c r="BE232"/>
  <c r="BE246"/>
  <c r="BE309"/>
  <c i="7" r="F94"/>
  <c r="BE132"/>
  <c r="BE143"/>
  <c r="BE175"/>
  <c r="BE179"/>
  <c r="BE198"/>
  <c r="BE202"/>
  <c r="BE276"/>
  <c r="BE278"/>
  <c r="BE288"/>
  <c r="BE305"/>
  <c r="BE318"/>
  <c r="BE337"/>
  <c r="BE338"/>
  <c r="BE339"/>
  <c r="BE340"/>
  <c r="BE345"/>
  <c r="BE365"/>
  <c r="BE368"/>
  <c r="BE383"/>
  <c r="BE384"/>
  <c r="BE386"/>
  <c r="BK385"/>
  <c r="J385"/>
  <c r="J107"/>
  <c i="8" r="E117"/>
  <c r="F126"/>
  <c r="BE160"/>
  <c r="BE162"/>
  <c r="BE239"/>
  <c r="BE240"/>
  <c r="BE243"/>
  <c r="BE260"/>
  <c i="9" r="E116"/>
  <c r="BE129"/>
  <c r="BE145"/>
  <c r="BE197"/>
  <c r="BE198"/>
  <c i="12" r="BE131"/>
  <c i="2" r="E108"/>
  <c r="BE121"/>
  <c r="BE122"/>
  <c i="3" r="J89"/>
  <c r="J122"/>
  <c r="BE134"/>
  <c r="BE157"/>
  <c r="BE159"/>
  <c r="BE178"/>
  <c r="BE180"/>
  <c r="BE189"/>
  <c r="BE195"/>
  <c r="BE223"/>
  <c r="BE225"/>
  <c r="BE228"/>
  <c r="BE242"/>
  <c r="BE258"/>
  <c r="BE262"/>
  <c r="BE266"/>
  <c r="BE267"/>
  <c r="BE268"/>
  <c r="BE275"/>
  <c r="BE286"/>
  <c r="BE290"/>
  <c r="BK304"/>
  <c r="J304"/>
  <c r="J105"/>
  <c i="4" r="F91"/>
  <c r="BE131"/>
  <c r="BE137"/>
  <c r="BE142"/>
  <c r="BE145"/>
  <c r="BE157"/>
  <c r="BE160"/>
  <c i="5" r="E119"/>
  <c r="BE134"/>
  <c r="BE148"/>
  <c r="BE152"/>
  <c r="BE154"/>
  <c r="BE168"/>
  <c r="BE196"/>
  <c r="BE261"/>
  <c r="BE265"/>
  <c r="BE350"/>
  <c r="BE353"/>
  <c r="BE359"/>
  <c r="BE392"/>
  <c r="BE399"/>
  <c r="BE412"/>
  <c r="BE413"/>
  <c r="BE415"/>
  <c r="BE418"/>
  <c r="BE420"/>
  <c r="BE429"/>
  <c r="BE430"/>
  <c r="BE454"/>
  <c i="6" r="J94"/>
  <c r="BE132"/>
  <c r="BE151"/>
  <c r="BE188"/>
  <c r="BE248"/>
  <c r="BE250"/>
  <c r="BE266"/>
  <c r="BE288"/>
  <c r="BE297"/>
  <c i="7" r="J94"/>
  <c r="BE148"/>
  <c r="BE156"/>
  <c r="BE240"/>
  <c r="BE304"/>
  <c r="BE319"/>
  <c r="BE330"/>
  <c r="BE334"/>
  <c r="BE348"/>
  <c r="BE364"/>
  <c i="8" r="BE136"/>
  <c r="BE172"/>
  <c r="BE237"/>
  <c r="BE246"/>
  <c r="BE247"/>
  <c r="BE248"/>
  <c r="BE251"/>
  <c r="BE256"/>
  <c r="BE257"/>
  <c i="9" r="J91"/>
  <c r="BE142"/>
  <c r="BE161"/>
  <c r="BE191"/>
  <c i="3" r="BE140"/>
  <c r="BE187"/>
  <c r="BE213"/>
  <c r="BE216"/>
  <c r="BE256"/>
  <c r="BE265"/>
  <c r="BE280"/>
  <c r="BE300"/>
  <c r="BE302"/>
  <c i="4" r="BE123"/>
  <c r="BE124"/>
  <c r="BE127"/>
  <c r="BE128"/>
  <c r="BE129"/>
  <c r="BE136"/>
  <c r="BE152"/>
  <c i="5" r="F127"/>
  <c r="BE147"/>
  <c r="BE150"/>
  <c r="BE172"/>
  <c r="BE180"/>
  <c r="BE281"/>
  <c r="BE320"/>
  <c r="BE324"/>
  <c r="BE351"/>
  <c r="BE352"/>
  <c r="BE403"/>
  <c r="BE404"/>
  <c r="BE405"/>
  <c r="BE441"/>
  <c r="BE451"/>
  <c r="BE455"/>
  <c r="BK330"/>
  <c r="J330"/>
  <c r="J101"/>
  <c i="6" r="BE143"/>
  <c r="BE149"/>
  <c r="BE157"/>
  <c r="BE186"/>
  <c r="BE298"/>
  <c r="BE301"/>
  <c r="BE319"/>
  <c r="BK252"/>
  <c r="J252"/>
  <c r="J101"/>
  <c i="7" r="J93"/>
  <c r="J123"/>
  <c r="BE142"/>
  <c r="BE145"/>
  <c r="BE192"/>
  <c r="BE214"/>
  <c r="BE218"/>
  <c r="BE256"/>
  <c r="BE310"/>
  <c r="BE314"/>
  <c r="BE327"/>
  <c r="BE329"/>
  <c r="BE346"/>
  <c r="BE347"/>
  <c r="BE360"/>
  <c r="BE361"/>
  <c i="8" r="F93"/>
  <c r="J126"/>
  <c r="BE141"/>
  <c r="BE143"/>
  <c r="BE157"/>
  <c r="BE181"/>
  <c r="BE197"/>
  <c r="BE249"/>
  <c r="BE250"/>
  <c r="BE252"/>
  <c r="BE253"/>
  <c r="BE263"/>
  <c r="BE272"/>
  <c i="9" r="BE149"/>
  <c r="BE157"/>
  <c r="BE179"/>
  <c r="BE180"/>
  <c r="BE200"/>
  <c r="BE218"/>
  <c i="10" r="BE127"/>
  <c r="BE129"/>
  <c i="11" r="F91"/>
  <c i="12" r="BE133"/>
  <c i="3" r="BE182"/>
  <c r="BE192"/>
  <c r="BE194"/>
  <c r="BE211"/>
  <c r="BE218"/>
  <c r="BE257"/>
  <c r="BE259"/>
  <c i="4" r="BE146"/>
  <c r="BE147"/>
  <c r="BE150"/>
  <c r="BE151"/>
  <c r="BE154"/>
  <c i="5" r="BE204"/>
  <c r="BE257"/>
  <c r="BE302"/>
  <c r="BE348"/>
  <c r="BE395"/>
  <c r="BE397"/>
  <c r="BE411"/>
  <c r="BE427"/>
  <c r="BE438"/>
  <c r="BE444"/>
  <c i="6" r="BE137"/>
  <c r="BE142"/>
  <c r="BE155"/>
  <c r="BE202"/>
  <c r="BE253"/>
  <c r="BE262"/>
  <c r="BE285"/>
  <c r="BE292"/>
  <c r="BE294"/>
  <c r="BE305"/>
  <c r="BE310"/>
  <c r="BE324"/>
  <c i="7" r="BE137"/>
  <c r="BE150"/>
  <c r="BE152"/>
  <c r="BE167"/>
  <c r="BE171"/>
  <c r="BE204"/>
  <c r="BE208"/>
  <c r="BE212"/>
  <c r="BE261"/>
  <c r="BE312"/>
  <c r="BE313"/>
  <c r="BE321"/>
  <c r="BE333"/>
  <c r="BE335"/>
  <c r="BE349"/>
  <c i="8" r="BE132"/>
  <c r="BE146"/>
  <c r="BE168"/>
  <c r="BE176"/>
  <c r="BE205"/>
  <c r="BE219"/>
  <c r="BE242"/>
  <c i="9" r="J120"/>
  <c r="BE158"/>
  <c r="BE171"/>
  <c r="BE173"/>
  <c r="BE176"/>
  <c r="BE182"/>
  <c r="BE194"/>
  <c r="BE206"/>
  <c r="BE209"/>
  <c i="11" r="J91"/>
  <c r="BE131"/>
  <c r="BE136"/>
  <c r="BE147"/>
  <c r="BE163"/>
  <c r="BE167"/>
  <c i="12" r="E85"/>
  <c r="J89"/>
  <c r="F91"/>
  <c r="J91"/>
  <c r="F92"/>
  <c r="J92"/>
  <c r="BE121"/>
  <c r="BE123"/>
  <c r="BE126"/>
  <c r="BE127"/>
  <c r="BE128"/>
  <c r="BE129"/>
  <c i="3" r="BE161"/>
  <c r="BE166"/>
  <c r="BE202"/>
  <c r="BE232"/>
  <c r="BE238"/>
  <c r="BE248"/>
  <c r="BE251"/>
  <c r="BE255"/>
  <c r="BE272"/>
  <c r="BE295"/>
  <c r="BE296"/>
  <c i="4" r="BE122"/>
  <c r="BE153"/>
  <c i="5" r="BE222"/>
  <c r="BE365"/>
  <c r="BE401"/>
  <c r="BE402"/>
  <c r="BE410"/>
  <c r="BE416"/>
  <c r="BE417"/>
  <c r="BE421"/>
  <c r="BE422"/>
  <c i="6" r="BE174"/>
  <c r="BE200"/>
  <c r="BE220"/>
  <c r="BE229"/>
  <c r="BE234"/>
  <c r="BE243"/>
  <c r="BE260"/>
  <c r="BE268"/>
  <c r="BE276"/>
  <c r="BE280"/>
  <c r="BE295"/>
  <c r="BE296"/>
  <c r="BE303"/>
  <c r="BE308"/>
  <c r="BE322"/>
  <c r="BE323"/>
  <c i="7" r="BE194"/>
  <c r="BE226"/>
  <c r="BE306"/>
  <c r="BE311"/>
  <c r="BE320"/>
  <c r="BE322"/>
  <c r="BE324"/>
  <c r="BE325"/>
  <c r="BE331"/>
  <c r="BE332"/>
  <c r="BE341"/>
  <c r="BE379"/>
  <c i="8" r="BE154"/>
  <c r="BE186"/>
  <c r="BE189"/>
  <c r="BE208"/>
  <c r="BE241"/>
  <c r="BK207"/>
  <c r="J207"/>
  <c r="J101"/>
  <c i="9" r="BE131"/>
  <c r="BE135"/>
  <c r="BE137"/>
  <c r="BE186"/>
  <c r="BE192"/>
  <c r="BE210"/>
  <c r="BE212"/>
  <c r="BE214"/>
  <c r="BE216"/>
  <c r="BK141"/>
  <c r="J141"/>
  <c r="J99"/>
  <c r="BK144"/>
  <c r="J144"/>
  <c r="J100"/>
  <c i="10" r="J89"/>
  <c r="BE132"/>
  <c r="BE133"/>
  <c i="3" r="F34"/>
  <c i="1" r="BA96"/>
  <c i="10" r="F35"/>
  <c i="1" r="BB105"/>
  <c i="11" r="F37"/>
  <c i="1" r="BD106"/>
  <c i="11" r="F34"/>
  <c i="1" r="BA106"/>
  <c i="12" r="F34"/>
  <c i="1" r="BA107"/>
  <c i="3" r="F37"/>
  <c i="1" r="BD96"/>
  <c i="8" r="J36"/>
  <c i="1" r="AW103"/>
  <c i="8" r="F36"/>
  <c i="1" r="BA103"/>
  <c i="10" r="F37"/>
  <c i="1" r="BD105"/>
  <c i="11" r="F36"/>
  <c i="1" r="BC106"/>
  <c i="5" r="F37"/>
  <c i="1" r="BB99"/>
  <c i="2" r="F34"/>
  <c i="1" r="BA95"/>
  <c i="5" r="F38"/>
  <c i="1" r="BC99"/>
  <c i="2" r="F35"/>
  <c i="1" r="BB95"/>
  <c i="7" r="F38"/>
  <c i="1" r="BC102"/>
  <c i="6" r="F36"/>
  <c i="1" r="BA100"/>
  <c i="2" r="J34"/>
  <c i="1" r="AW95"/>
  <c i="3" r="F35"/>
  <c i="1" r="BB96"/>
  <c i="11" r="F35"/>
  <c i="1" r="BB106"/>
  <c i="2" r="F37"/>
  <c i="1" r="BD95"/>
  <c i="4" r="F34"/>
  <c i="1" r="BA97"/>
  <c i="7" r="F39"/>
  <c i="1" r="BD102"/>
  <c i="8" r="F38"/>
  <c i="1" r="BC103"/>
  <c i="5" r="F36"/>
  <c i="1" r="BA99"/>
  <c i="5" r="F39"/>
  <c i="1" r="BD99"/>
  <c i="12" r="F36"/>
  <c i="1" r="BC107"/>
  <c i="2" r="F36"/>
  <c i="1" r="BC95"/>
  <c i="12" r="J34"/>
  <c i="1" r="AW107"/>
  <c i="7" r="F36"/>
  <c i="1" r="BA102"/>
  <c i="10" r="F36"/>
  <c i="1" r="BC105"/>
  <c i="12" r="F37"/>
  <c i="1" r="BD107"/>
  <c i="7" r="F37"/>
  <c i="1" r="BB102"/>
  <c i="3" r="F36"/>
  <c i="1" r="BC96"/>
  <c i="4" r="J30"/>
  <c i="1" r="AG97"/>
  <c i="5" r="J36"/>
  <c i="1" r="AW99"/>
  <c i="6" r="F39"/>
  <c i="1" r="BD100"/>
  <c i="9" r="J34"/>
  <c i="1" r="AW104"/>
  <c i="10" r="F34"/>
  <c i="1" r="BA105"/>
  <c i="12" r="F35"/>
  <c i="1" r="BB107"/>
  <c i="6" r="F37"/>
  <c i="1" r="BB100"/>
  <c i="9" r="F35"/>
  <c i="1" r="BB104"/>
  <c i="4" r="F35"/>
  <c i="1" r="BB97"/>
  <c i="4" r="F37"/>
  <c i="1" r="BD97"/>
  <c i="8" r="F39"/>
  <c i="1" r="BD103"/>
  <c i="9" r="F37"/>
  <c i="1" r="BD104"/>
  <c i="6" r="J36"/>
  <c i="1" r="AW100"/>
  <c i="9" r="F36"/>
  <c i="1" r="BC104"/>
  <c i="11" r="J34"/>
  <c i="1" r="AW106"/>
  <c i="4" r="F36"/>
  <c i="1" r="BC97"/>
  <c i="9" r="F34"/>
  <c i="1" r="BA104"/>
  <c i="8" r="F37"/>
  <c i="1" r="BB103"/>
  <c i="7" r="J36"/>
  <c i="1" r="AW102"/>
  <c i="3" r="J34"/>
  <c i="1" r="AW96"/>
  <c i="4" r="J34"/>
  <c i="1" r="AW97"/>
  <c i="6" r="F38"/>
  <c i="1" r="BC100"/>
  <c i="10" r="J34"/>
  <c i="1" r="AW105"/>
  <c r="AS94"/>
  <c i="4" l="1" r="R120"/>
  <c r="R119"/>
  <c i="9" r="T126"/>
  <c i="5" r="T431"/>
  <c i="8" r="R130"/>
  <c r="R129"/>
  <c i="11" r="P123"/>
  <c r="P122"/>
  <c i="1" r="AU106"/>
  <c i="8" r="P130"/>
  <c r="P129"/>
  <c i="1" r="AU103"/>
  <c i="9" r="R126"/>
  <c i="11" r="T123"/>
  <c r="T122"/>
  <c i="10" r="T120"/>
  <c r="T119"/>
  <c i="6" r="BK130"/>
  <c r="J130"/>
  <c r="J99"/>
  <c i="7" r="R130"/>
  <c r="R129"/>
  <c r="P130"/>
  <c r="P129"/>
  <c i="1" r="AU102"/>
  <c i="3" r="T126"/>
  <c r="T125"/>
  <c i="6" r="P130"/>
  <c r="P129"/>
  <c i="1" r="AU100"/>
  <c i="5" r="P132"/>
  <c r="P131"/>
  <c i="1" r="AU99"/>
  <c i="5" r="R132"/>
  <c r="R131"/>
  <c i="9" r="P153"/>
  <c r="P126"/>
  <c i="1" r="AU104"/>
  <c i="3" r="P126"/>
  <c r="P125"/>
  <c i="1" r="AU96"/>
  <c i="5" r="T132"/>
  <c r="T131"/>
  <c r="BK431"/>
  <c r="J431"/>
  <c r="J105"/>
  <c i="6" r="T130"/>
  <c r="T129"/>
  <c i="10" r="P120"/>
  <c r="P119"/>
  <c i="1" r="AU105"/>
  <c i="3" r="BK126"/>
  <c r="J126"/>
  <c r="J97"/>
  <c i="7" r="BK130"/>
  <c r="BK129"/>
  <c r="J129"/>
  <c r="J98"/>
  <c i="3" r="R126"/>
  <c r="R125"/>
  <c i="4" r="J120"/>
  <c r="J97"/>
  <c i="6" r="J131"/>
  <c r="J100"/>
  <c r="J307"/>
  <c r="J105"/>
  <c i="9" r="J154"/>
  <c r="J105"/>
  <c i="5" r="BK132"/>
  <c r="BK131"/>
  <c r="J131"/>
  <c r="J98"/>
  <c i="7" r="J131"/>
  <c r="J100"/>
  <c i="10" r="BK120"/>
  <c r="J120"/>
  <c r="J97"/>
  <c i="3" r="J127"/>
  <c r="J98"/>
  <c i="5" r="J432"/>
  <c r="J106"/>
  <c i="7" r="J363"/>
  <c r="J105"/>
  <c i="9" r="BK127"/>
  <c r="J127"/>
  <c r="J97"/>
  <c i="4" r="J121"/>
  <c r="J98"/>
  <c i="12" r="J120"/>
  <c r="J98"/>
  <c i="4" r="J96"/>
  <c i="12" r="BK118"/>
  <c r="J118"/>
  <c r="J96"/>
  <c i="2" r="BK119"/>
  <c r="J119"/>
  <c r="J97"/>
  <c i="11" r="BK123"/>
  <c r="BK122"/>
  <c r="J122"/>
  <c r="J96"/>
  <c i="8" r="BK254"/>
  <c r="J254"/>
  <c r="J104"/>
  <c i="1" r="BD98"/>
  <c i="7" r="J35"/>
  <c i="1" r="AV102"/>
  <c r="AT102"/>
  <c i="8" r="J35"/>
  <c i="1" r="AV103"/>
  <c r="AT103"/>
  <c i="7" r="F35"/>
  <c i="1" r="AZ102"/>
  <c i="5" r="F35"/>
  <c i="1" r="AZ99"/>
  <c i="3" r="J33"/>
  <c i="1" r="AV96"/>
  <c r="AT96"/>
  <c i="12" r="F33"/>
  <c i="1" r="AZ107"/>
  <c i="4" r="F33"/>
  <c i="1" r="AZ97"/>
  <c i="4" r="J33"/>
  <c i="1" r="AV97"/>
  <c r="AT97"/>
  <c r="BD101"/>
  <c i="3" r="F33"/>
  <c i="1" r="AZ96"/>
  <c i="9" r="F33"/>
  <c i="1" r="AZ104"/>
  <c r="BA98"/>
  <c r="AW98"/>
  <c r="BB101"/>
  <c r="AX101"/>
  <c r="BC101"/>
  <c r="AY101"/>
  <c i="5" r="J35"/>
  <c i="1" r="AV99"/>
  <c r="AT99"/>
  <c r="BA101"/>
  <c r="AW101"/>
  <c i="10" r="J33"/>
  <c i="1" r="AV105"/>
  <c r="AT105"/>
  <c i="10" r="F33"/>
  <c i="1" r="AZ105"/>
  <c i="2" r="J33"/>
  <c i="1" r="AV95"/>
  <c r="AT95"/>
  <c i="6" r="J35"/>
  <c i="1" r="AV100"/>
  <c r="AT100"/>
  <c i="8" r="F35"/>
  <c i="1" r="AZ103"/>
  <c r="BB98"/>
  <c r="AX98"/>
  <c i="2" r="F33"/>
  <c i="1" r="AZ95"/>
  <c i="6" r="F35"/>
  <c i="1" r="AZ100"/>
  <c i="11" r="J33"/>
  <c i="1" r="AV106"/>
  <c r="AT106"/>
  <c i="11" r="F33"/>
  <c i="1" r="AZ106"/>
  <c r="BC98"/>
  <c r="AY98"/>
  <c i="9" r="J33"/>
  <c i="1" r="AV104"/>
  <c r="AT104"/>
  <c i="12" r="J33"/>
  <c i="1" r="AV107"/>
  <c r="AT107"/>
  <c i="8" l="1" r="BK130"/>
  <c r="J130"/>
  <c r="J99"/>
  <c i="2" r="BK118"/>
  <c r="J118"/>
  <c r="J96"/>
  <c i="6" r="BK129"/>
  <c r="J129"/>
  <c i="10" r="BK119"/>
  <c r="J119"/>
  <c i="11" r="J123"/>
  <c r="J97"/>
  <c i="5" r="J132"/>
  <c r="J99"/>
  <c i="7" r="J130"/>
  <c r="J99"/>
  <c i="9" r="BK126"/>
  <c r="J126"/>
  <c i="4" r="J39"/>
  <c i="3" r="BK125"/>
  <c r="J125"/>
  <c r="J96"/>
  <c i="1" r="BA94"/>
  <c r="AW94"/>
  <c r="AK30"/>
  <c r="BB94"/>
  <c r="W31"/>
  <c r="BD94"/>
  <c r="W33"/>
  <c r="BC94"/>
  <c r="AY94"/>
  <c r="AN97"/>
  <c r="AU98"/>
  <c i="7" r="J32"/>
  <c i="1" r="AG102"/>
  <c r="AN102"/>
  <c r="AZ98"/>
  <c r="AV98"/>
  <c r="AT98"/>
  <c i="12" r="J30"/>
  <c i="1" r="AG107"/>
  <c r="AN107"/>
  <c r="AU101"/>
  <c i="11" r="J30"/>
  <c i="1" r="AG106"/>
  <c r="AN106"/>
  <c r="AZ101"/>
  <c r="AV101"/>
  <c r="AT101"/>
  <c i="6" r="J32"/>
  <c i="1" r="AG100"/>
  <c r="AN100"/>
  <c i="5" r="J32"/>
  <c i="1" r="AG99"/>
  <c r="AN99"/>
  <c i="9" r="J30"/>
  <c i="1" r="AG104"/>
  <c r="AN104"/>
  <c i="10" r="J30"/>
  <c i="1" r="AG105"/>
  <c r="AN105"/>
  <c i="9" l="1" r="J96"/>
  <c i="11" r="J39"/>
  <c i="5" r="J41"/>
  <c i="10" r="J39"/>
  <c r="J96"/>
  <c i="7" r="J41"/>
  <c i="9" r="J39"/>
  <c i="6" r="J41"/>
  <c i="8" r="BK129"/>
  <c r="J129"/>
  <c r="J98"/>
  <c i="6" r="J98"/>
  <c i="12" r="J39"/>
  <c i="1" r="AZ94"/>
  <c r="W29"/>
  <c r="AU94"/>
  <c r="W30"/>
  <c i="2" r="J30"/>
  <c i="1" r="AG95"/>
  <c r="W32"/>
  <c r="AX94"/>
  <c i="3" r="J30"/>
  <c i="1" r="AG96"/>
  <c r="AN96"/>
  <c r="AG98"/>
  <c r="AN98"/>
  <c l="1" r="AN95"/>
  <c i="2" r="J39"/>
  <c i="3" r="J39"/>
  <c i="8" r="J32"/>
  <c i="1" r="AG103"/>
  <c r="AN103"/>
  <c r="AV94"/>
  <c r="AK29"/>
  <c i="8" l="1" r="J41"/>
  <c i="1" r="AG101"/>
  <c r="AN101"/>
  <c r="AT94"/>
  <c l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<sst xmlns="http://schemas.openxmlformats.org/spreadsheetml/2006/main">
  <si>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</si>
  <si>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</si>
  <si>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</si>
  <si>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</si>
  <si>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</si>
  <si>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{704ca5d3-1e0a-4d92-8f7b-8019dd760b59}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</si>
  <si>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</si>
  <si>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</si>
  <si>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</si>
  <si>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</si>
  <si>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</si>
  <si>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</si>
  <si>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</si>
  <si>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</si>
  <si>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210310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</si>
  <si>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</si>
  <si>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</si>
  <si>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technická vybavenost Loreta</t>
  </si>
  <si>
    <t>KSO:</t>
  </si>
  <si>
    <t>CC-CZ:</t>
  </si>
  <si>
    <t>Místo:</t>
  </si>
  <si>
    <t xml:space="preserve"> </t>
  </si>
  <si>
    <t>Datum:</t>
  </si>
  <si>
    <t>11. 11. 2020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</si>
  <si>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</si>
  <si>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</si>
  <si>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</si>
  <si>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</si>
  <si>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</si>
  <si>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</si>
  <si>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</si>
  <si>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</si>
  <si>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</si>
  <si>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</si>
  <si>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</si>
  <si>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</si>
  <si>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</si>
  <si>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</si>
  <si>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</si>
  <si>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</si>
  <si>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</si>
  <si>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</si>
  <si>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</si>
  <si>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</si>
  <si>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</si>
  <si>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</si>
  <si>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</si>
  <si>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</si>
  <si>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</si>
  <si>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</si>
  <si>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</si>
  <si>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</si>
  <si>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</si>
  <si>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</si>
  <si>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</si>
  <si>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</si>
  <si>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</si>
  <si>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</si>
  <si>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</si>
  <si>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</si>
  <si>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</si>
  <si>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</si>
  <si>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</si>
  <si>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</si>
  <si>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</si>
  <si>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</si>
  <si>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</si>
  <si>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</si>
  <si>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</si>
  <si>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</si>
  <si>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</si>
  <si>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</si>
  <si>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</si>
  <si>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</si>
  <si>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</si>
  <si>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</si>
  <si>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</si>
  <si>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</si>
  <si>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150</t>
  </si>
  <si>
    <t>Mobiliář a vybavení stavby inventářem</t>
  </si>
  <si>
    <t>STA</t>
  </si>
  <si>
    <t>1</t>
  </si>
  <si>
    <t>{566c9011-fda0-4895-b0e5-3481108f3be3}</t>
  </si>
  <si>
    <t>2</t>
  </si>
  <si>
    <t>200</t>
  </si>
  <si>
    <t>Komunikace</t>
  </si>
  <si>
    <t>{2095baba-1297-452c-b106-3e154fda21d0}</t>
  </si>
  <si>
    <t>300</t>
  </si>
  <si>
    <t>Terénní a sadové úpravy</t>
  </si>
  <si>
    <t>{d302ec19-b57a-4160-bf8b-aa7546fd7d37}</t>
  </si>
  <si>
    <t>400</t>
  </si>
  <si>
    <t>Kanalizace vč. kanalizačních přípojek</t>
  </si>
  <si>
    <t>{129a08f4-3335-4d26-b165-617af475c400}</t>
  </si>
  <si>
    <t>400-1</t>
  </si>
  <si>
    <t>Kanalizace</t>
  </si>
  <si>
    <t>Soupis</t>
  </si>
  <si>
    <t>{96f3a073-035e-4cbb-8f02-e0c2b61f5382}</t>
  </si>
  <si>
    <t>400-2</t>
  </si>
  <si>
    <t>Kanalizační přípojky</t>
  </si>
  <si>
    <t>{9669e422-8edc-403c-8c60-75d1e3c19909}</t>
  </si>
  <si>
    <t>500</t>
  </si>
  <si>
    <t>Vodovod vč. vodovodních přípojek</t>
  </si>
  <si>
    <t>{5febb059-e0ab-4f98-ae76-08da14e8cf7a}</t>
  </si>
  <si>
    <t>500-1</t>
  </si>
  <si>
    <t>Vodovod</t>
  </si>
  <si>
    <t>{62567209-9b21-4549-b9c5-cf0bf4f5db64}</t>
  </si>
  <si>
    <t>500-2</t>
  </si>
  <si>
    <t>Vodovodní přípojky</t>
  </si>
  <si>
    <t>{23d067e8-c141-421e-a506-7aef7c9b8d91}</t>
  </si>
  <si>
    <t>600</t>
  </si>
  <si>
    <t>Veřejné osvětlení</t>
  </si>
  <si>
    <t>{b9ad3b62-b870-4abc-b72a-35ca87aa0fa3}</t>
  </si>
  <si>
    <t>650</t>
  </si>
  <si>
    <t>Veřejný rozhlas</t>
  </si>
  <si>
    <t>{75166d63-458e-48ad-9d4a-5e870e498e3f}</t>
  </si>
  <si>
    <t>201</t>
  </si>
  <si>
    <t>Komunikace - sjezd na poz. p.č. 832/98</t>
  </si>
  <si>
    <t>{56679bae-8c74-4831-8512-2d93660f6b6f}</t>
  </si>
  <si>
    <t>900</t>
  </si>
  <si>
    <t>VRN</t>
  </si>
  <si>
    <t>{51b6a530-3b81-4b11-998b-28d0dd2f7231}</t>
  </si>
  <si>
    <t>KRYCÍ LIST SOUPISU PRACÍ</t>
  </si>
  <si>
    <t>Objekt:</t>
  </si>
  <si>
    <t>150 - Mobiliář a vybavení stavby inventářem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</si>
  <si>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</si>
  <si>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</si>
  <si>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</si>
  <si>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</si>
  <si>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</si>
  <si>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</si>
  <si>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</si>
  <si>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</si>
  <si>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</si>
  <si>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</si>
  <si>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</si>
  <si>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</si>
  <si>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</si>
  <si>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</si>
  <si>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</si>
  <si>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</si>
  <si>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</si>
  <si>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</si>
  <si>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</si>
  <si>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</si>
  <si>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</si>
  <si>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</si>
  <si>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</si>
  <si>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</si>
  <si>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</si>
  <si>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</si>
  <si>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936104213</t>
  </si>
  <si>
    <t xml:space="preserve">Montáž odpadkového koše  přichycením kotevními šrouby</t>
  </si>
  <si>
    <t>kus</t>
  </si>
  <si>
    <t>4</t>
  </si>
  <si>
    <t>772700574</t>
  </si>
  <si>
    <t>M</t>
  </si>
  <si>
    <t>936M-010</t>
  </si>
  <si>
    <t xml:space="preserve">Odpadkový koš čtvercového půdorysu opláštěný dřevěnými lamelami, objem nádoby 50 l._x000d_
</t>
  </si>
  <si>
    <t>8</t>
  </si>
  <si>
    <t>325362184</t>
  </si>
  <si>
    <t>3</t>
  </si>
  <si>
    <t>936124112</t>
  </si>
  <si>
    <t xml:space="preserve">Montáž lavičky parkové  stabilní se zabetonováním noh</t>
  </si>
  <si>
    <t>833213672</t>
  </si>
  <si>
    <t>M936-M-020</t>
  </si>
  <si>
    <t>lavička s opěradlem 1650/650/900mm - viz. PD ozn. A1</t>
  </si>
  <si>
    <t>ks</t>
  </si>
  <si>
    <t>634791565</t>
  </si>
  <si>
    <t>ODKOP</t>
  </si>
  <si>
    <t>2156,26</t>
  </si>
  <si>
    <t>200 - Komunikace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</si>
  <si>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</si>
  <si>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</si>
  <si>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</si>
  <si>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</si>
  <si>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</si>
  <si>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</si>
  <si>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</si>
  <si>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Zemní práce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</si>
  <si>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</si>
  <si>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</si>
  <si>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m2</t>
  </si>
  <si>
    <t>-1287593610</t>
  </si>
  <si>
    <t>P</t>
  </si>
  <si>
    <t xml:space="preserve">Poznámka k položce:_x000d_
_x000d_
</t>
  </si>
  <si>
    <t>VV</t>
  </si>
  <si>
    <t>stávající chodníky v dotčeném, území (odečet CAD); ulice Loretská, Šumavská</t>
  </si>
  <si>
    <t>odstr podklad 100 mm</t>
  </si>
  <si>
    <t>8+38+8+8+8</t>
  </si>
  <si>
    <t>(7,00m3)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</si>
  <si>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</si>
  <si>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</si>
  <si>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-23766154</t>
  </si>
  <si>
    <t>napojení komunikace ulice Loretská a Šumavská, úprava míst pro přecházeníá</t>
  </si>
  <si>
    <t>odstr podklad 200 mm</t>
  </si>
  <si>
    <t>12,5+5+19+5</t>
  </si>
  <si>
    <t>(8,3m3)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</si>
  <si>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</si>
  <si>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</si>
  <si>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-545631997</t>
  </si>
  <si>
    <t>odstr živ kryt 50 mm</t>
  </si>
  <si>
    <t>(3,50m3)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</si>
  <si>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</si>
  <si>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</si>
  <si>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-616411887</t>
  </si>
  <si>
    <t>odstr živ 100 mm</t>
  </si>
  <si>
    <t>(4,15m3)</t>
  </si>
  <si>
    <t>5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</si>
  <si>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</si>
  <si>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</si>
  <si>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</si>
  <si>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-469741355</t>
  </si>
  <si>
    <t>napojení ulice Loretská 29 bm</t>
  </si>
  <si>
    <t>místa pro přecházení Loretská 5+5=10 bm</t>
  </si>
  <si>
    <t>napojení ulice Šumavská 25 bm</t>
  </si>
  <si>
    <t>místa pro přecházení Šumavská 55=10 bm</t>
  </si>
  <si>
    <t>29+10+25+10</t>
  </si>
  <si>
    <t>6</t>
  </si>
  <si>
    <t>113204111</t>
  </si>
  <si>
    <t xml:space="preserve">Vytrhání obrub  s vybouráním lože, s přemístěním hmot na skládku na vzdálenost do 3 m nebo s naložením na dopravní prostředek záhonových</t>
  </si>
  <si>
    <t>-2063247886</t>
  </si>
  <si>
    <t>"napojení komunikace - ulice Šumavská"30</t>
  </si>
  <si>
    <t>7</t>
  </si>
  <si>
    <t>121151103</t>
  </si>
  <si>
    <t>Sejmutí ornice strojně při souvislé ploše do 100 m2, tl. vrstvy do 200 mm</t>
  </si>
  <si>
    <t>888780238</t>
  </si>
  <si>
    <t>"sejmutí ornice v rozsahu stavby - odečet CAD"4732</t>
  </si>
  <si>
    <t>122151106</t>
  </si>
  <si>
    <t>Odkopávky a prokopávky nezapažené strojně v hornině třídy těžitelnosti I skupiny 1 a 2 přes 1 000 do 5 000 m3</t>
  </si>
  <si>
    <t>m3</t>
  </si>
  <si>
    <t>1915208023</t>
  </si>
  <si>
    <t>Poznámka k položce:_x000d_
odečet CAD</t>
  </si>
  <si>
    <t>(2339,855-183,595)</t>
  </si>
  <si>
    <t>Mezisoučet</t>
  </si>
  <si>
    <t>ODKOP/4</t>
  </si>
  <si>
    <t>122251106</t>
  </si>
  <si>
    <t>Odkopávky a prokopávky nezapažené strojně v hornině třídy těžitelnosti I skupiny 3 přes 1 000 do 5 000 m3</t>
  </si>
  <si>
    <t>-740509421</t>
  </si>
  <si>
    <t>ODKOP/2</t>
  </si>
  <si>
    <t>10</t>
  </si>
  <si>
    <t>122351106</t>
  </si>
  <si>
    <t>Odkopávky a prokopávky nezapažené strojně v hornině třídy těžitelnosti II skupiny 4 přes 1 000 do 5 000 m3</t>
  </si>
  <si>
    <t>1482889367</t>
  </si>
  <si>
    <t>11</t>
  </si>
  <si>
    <t>132251104</t>
  </si>
  <si>
    <t>Hloubení nezapažených rýh šířky do 800 mm strojně s urovnáním dna do předepsaného profilu a spádu v hornině třídy těžitelnosti I skupiny 3 přes 100 m3</t>
  </si>
  <si>
    <t>-391256827</t>
  </si>
  <si>
    <t>183,595/2</t>
  </si>
  <si>
    <t>12</t>
  </si>
  <si>
    <t>132351103</t>
  </si>
  <si>
    <t>Hloubení nezapažených rýh šířky do 800 mm strojně s urovnáním dna do předepsaného profilu a spádu v hornině třídy těžitelnosti II skupiny 4 přes 50 do 100 m3</t>
  </si>
  <si>
    <t>-869992169</t>
  </si>
  <si>
    <t>13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</si>
  <si>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</si>
  <si>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</si>
  <si>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-1146208816</t>
  </si>
  <si>
    <t>201,66+506,51</t>
  </si>
  <si>
    <t>14</t>
  </si>
  <si>
    <t>162451106</t>
  </si>
  <si>
    <t>Vodorovné přemístění do 2000 m výkopku/sypaniny z horniny třídy těžitelnosti I, skupiny 1 až 3</t>
  </si>
  <si>
    <t>715789618</t>
  </si>
  <si>
    <t>709,8-201,66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</si>
  <si>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</si>
  <si>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</si>
  <si>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832454718</t>
  </si>
  <si>
    <t>2339,855-506,51</t>
  </si>
  <si>
    <t>16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</si>
  <si>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</si>
  <si>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</si>
  <si>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-793841967</t>
  </si>
  <si>
    <t>1833,345</t>
  </si>
  <si>
    <t>1833,345*8 'Přepočtené koeficientem množství</t>
  </si>
  <si>
    <t>17</t>
  </si>
  <si>
    <t>167151111</t>
  </si>
  <si>
    <t>Nakládání, skládání a překládání neulehlého výkopku nebo sypaniny strojně nakládání, množství přes 100 m3, z hornin třídy těžitelnosti I, skupiny 1 až 3</t>
  </si>
  <si>
    <t>1486910518</t>
  </si>
  <si>
    <t>506,51+201,66</t>
  </si>
  <si>
    <t>18</t>
  </si>
  <si>
    <t>171152121</t>
  </si>
  <si>
    <t>Uložení sypaniny z hornin nesoudržných kamenitých do násypů zhutněných silnic a dálnic</t>
  </si>
  <si>
    <t>2100691999</t>
  </si>
  <si>
    <t>19</t>
  </si>
  <si>
    <t>171201201</t>
  </si>
  <si>
    <t>Uložení sypaniny na skládky nebo meziskládky bez hutnění s upravením uložené sypaniny do předepsaného tvaru</t>
  </si>
  <si>
    <t>1368941999</t>
  </si>
  <si>
    <t>3049,655</t>
  </si>
  <si>
    <t>20</t>
  </si>
  <si>
    <t>171201221</t>
  </si>
  <si>
    <t>Poplatek za uložení stavebního odpadu na skládce (skládkovné) zeminy a kamení zatříděného do Katalogu odpadů pod kódem 17 05 04</t>
  </si>
  <si>
    <t>t</t>
  </si>
  <si>
    <t>-41410989</t>
  </si>
  <si>
    <t>1833,345*1,6</t>
  </si>
  <si>
    <t>181101141</t>
  </si>
  <si>
    <t>Úprava pozemku s rozpojením a přehrnutím včetně urovnání v zemině tř. 4, s přemístěním na vzdálenost do 20 m</t>
  </si>
  <si>
    <t>1714321989</t>
  </si>
  <si>
    <t>22</t>
  </si>
  <si>
    <t>181102302</t>
  </si>
  <si>
    <t>Úprava pláně na stavbách silnic a dálnic strojně v zářezech mimo skalních se zhutněním</t>
  </si>
  <si>
    <t>36137220</t>
  </si>
  <si>
    <t>Zakládání</t>
  </si>
  <si>
    <t>23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</si>
  <si>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</si>
  <si>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</si>
  <si>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-131380401</t>
  </si>
  <si>
    <t>trasa: 2x 350,74 = 701,48 m</t>
  </si>
  <si>
    <t xml:space="preserve">OZ      3x 34        =  102 m</t>
  </si>
  <si>
    <t>701,48+102</t>
  </si>
  <si>
    <t>Vodorovné konstrukce</t>
  </si>
  <si>
    <t>24</t>
  </si>
  <si>
    <t>451317777</t>
  </si>
  <si>
    <t xml:space="preserve">Podklad nebo lože pod dlažbu (přídlažbu)  v ploše vodorovné nebo ve sklonu do 1:5, tloušťky od 50 do 100 mm z betonu prostého</t>
  </si>
  <si>
    <t>1760265172</t>
  </si>
  <si>
    <t>podklad pro vodící proužek</t>
  </si>
  <si>
    <t>délka 344,78+344,4=689,18 bm; šířka 0,25 m</t>
  </si>
  <si>
    <t>plocha 689,18x0,25=172,30 m2</t>
  </si>
  <si>
    <t>172,3</t>
  </si>
  <si>
    <t>25</t>
  </si>
  <si>
    <t>451319777</t>
  </si>
  <si>
    <t xml:space="preserve">Podklad nebo lože pod dlažbu (přídlažbu)  Příplatek k cenám za každých dalších i započatých 10 mm tloušťky podkladu nebo lože přes 100 mm z betonu prostého</t>
  </si>
  <si>
    <t>1461743001</t>
  </si>
  <si>
    <t>příplatek k položce 24 - celková tloušťka 16 cm, doplatek 6 cm</t>
  </si>
  <si>
    <t>6*172,30</t>
  </si>
  <si>
    <t>Komunikace pozemní</t>
  </si>
  <si>
    <t>26</t>
  </si>
  <si>
    <t>564851111</t>
  </si>
  <si>
    <t xml:space="preserve">Podklad ze štěrkodrti ŠD  s rozprostřením a zhutněním, po zhutnění tl. 150 mm</t>
  </si>
  <si>
    <t>-661610698</t>
  </si>
  <si>
    <t>"viz tabulka výkaz výměr Loreta - příloha rozpočtu, list Konstrukce"4928,48</t>
  </si>
  <si>
    <t>27</t>
  </si>
  <si>
    <t>564861111</t>
  </si>
  <si>
    <t xml:space="preserve">Podklad ze štěrkodrti ŠD  s rozprostřením a zhutněním, po zhutnění tl. 200 mm</t>
  </si>
  <si>
    <t>291018253</t>
  </si>
  <si>
    <t>Poznámka k položce:_x000d_
"</t>
  </si>
  <si>
    <t>"viz tabulka výkaz výměr Loreta - příloha rozpočtu, list Konstrukce"2227,63</t>
  </si>
  <si>
    <t>28</t>
  </si>
  <si>
    <t>564952111</t>
  </si>
  <si>
    <t xml:space="preserve">Podklad z mechanicky zpevněného kameniva MZK (minerální beton)  s rozprostřením a s hutněním, po zhutnění tl. 150 mm</t>
  </si>
  <si>
    <t>258194570</t>
  </si>
  <si>
    <t>"viz tabulka výkaz výměr Loreta - příloha rozpočtu, list Konstrukce"1309,39</t>
  </si>
  <si>
    <t>29</t>
  </si>
  <si>
    <t>565131111</t>
  </si>
  <si>
    <t xml:space="preserve">Vyrovnání povrchu dosavadních podkladů  s rozprostřením hmot a zhutněním obalovaným kamenivem ACP (OK) tl. 50 mm</t>
  </si>
  <si>
    <t>447270369</t>
  </si>
  <si>
    <t>podklad chodníků v místě zřízení míst pro přecházení v ulici Loretská a Šumavská 4x8m2 = 32 m2</t>
  </si>
  <si>
    <t xml:space="preserve">podklad komunikace v místě napojení na ulici Loretskou 38x0,5=19m2  a na ulici Šumavskou 25x0,5=12,5 m2 = 31,5m2</t>
  </si>
  <si>
    <t>a pruhy v komunikaci v ulici Loretská v místě pro přecházení - 5 m2 a v ulici Šumavská v místě pro přecházení - 5 m2 = 10 m2</t>
  </si>
  <si>
    <t>32+31,5+10</t>
  </si>
  <si>
    <t>30</t>
  </si>
  <si>
    <t>565166122</t>
  </si>
  <si>
    <t xml:space="preserve">Asfaltový beton vrstva podkladní ACP 22 (obalované kamenivo hrubozrnné - OKH)  s rozprostřením a zhutněním v pruhu šířky přes 3 m, po zhutnění tl. 90 mm</t>
  </si>
  <si>
    <t>-741333389</t>
  </si>
  <si>
    <t>"viz tabulka výkaz výměr Loreta - příloha rozpočtu, list Konstrukce"1905,86</t>
  </si>
  <si>
    <t>31</t>
  </si>
  <si>
    <t>572340111</t>
  </si>
  <si>
    <t>Vyspravení krytu komunikací po překopech inženýrských sítí plochy do 15 m2 asfaltovým betonem ACO (AB), po zhutnění tl. přes 30 do 50 mm</t>
  </si>
  <si>
    <t>-98942258</t>
  </si>
  <si>
    <t>"kryt chodníků v místě zřízení míst pro přecházení v ulici Loretská a Šumavská"4*8</t>
  </si>
  <si>
    <t>32</t>
  </si>
  <si>
    <t>572340112</t>
  </si>
  <si>
    <t>Vyspravení krytu komunikací po překopech inženýrských sítí plochy do 15 m2 asfaltovým betonem ACO (AB), po zhutnění tl. přes 50 do 70 mm</t>
  </si>
  <si>
    <t>1970727797</t>
  </si>
  <si>
    <t xml:space="preserve">kryt komunikace v místě napojení na ulici Loretskou 38x0,5=19m2  a na ulici Šumavskou 25x0,5=12,5 m2 = 31,5m2</t>
  </si>
  <si>
    <t>31,5+10</t>
  </si>
  <si>
    <t>33</t>
  </si>
  <si>
    <t>573111111</t>
  </si>
  <si>
    <t>Postřik infiltrační PI z asfaltu silničního s posypem kamenivem, v množství 0,60 kg/m2</t>
  </si>
  <si>
    <t>-1993071869</t>
  </si>
  <si>
    <t>34</t>
  </si>
  <si>
    <t>573211107</t>
  </si>
  <si>
    <t>Postřik spojovací PS bez posypu kamenivem z asfaltu silničního, v množství 0,30 kg/m2</t>
  </si>
  <si>
    <t>-845039832</t>
  </si>
  <si>
    <t>35</t>
  </si>
  <si>
    <t>577134121</t>
  </si>
  <si>
    <t>Asfaltový beton vrstva obrusná ACO 11 (ABS) s rozprostřením a se zhutněním z nemodifikovaného asfaltu v pruhu šířky přes 3 m tř. I, po zhutnění tl. 40 mm</t>
  </si>
  <si>
    <t>-1960636786</t>
  </si>
  <si>
    <t>36</t>
  </si>
  <si>
    <t>577155122</t>
  </si>
  <si>
    <t xml:space="preserve">Asfaltový beton vrstva ložní ACL 16 (ABH)  s rozprostřením a zhutněním z nemodifikovaného asfaltu v pruhu šířky přes 3 m, po zhutnění tl. 60 mm</t>
  </si>
  <si>
    <t>215089579</t>
  </si>
  <si>
    <t>37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</si>
  <si>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</si>
  <si>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</si>
  <si>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1842843533</t>
  </si>
  <si>
    <t>"viz tabulka výkaz výměr Loreta - příloha rozpočtu, list Konstrukce"1005,42</t>
  </si>
  <si>
    <t>38</t>
  </si>
  <si>
    <t>59245015</t>
  </si>
  <si>
    <t>dlažba zámková tvaru I 200x165x60mm přírodní</t>
  </si>
  <si>
    <t>1409046634</t>
  </si>
  <si>
    <t>1005,42*1,03653 'Přepočtené koeficientem množství</t>
  </si>
  <si>
    <t>39</t>
  </si>
  <si>
    <t>59245006</t>
  </si>
  <si>
    <t>dlažba tvar obdélník betonová pro nevidomé 200x100x60mm barevná</t>
  </si>
  <si>
    <t>1584057602</t>
  </si>
  <si>
    <t>40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</si>
  <si>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</si>
  <si>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</si>
  <si>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-1788855248</t>
  </si>
  <si>
    <t>"viz tabulka výkaz výměr Loreta - příloha rozpočtu, list Konstrukce"1237,73</t>
  </si>
  <si>
    <t>41</t>
  </si>
  <si>
    <t>59245224</t>
  </si>
  <si>
    <t>dlažba zámková tvaru I základní pro nevidomé 196x161x80mm barevná</t>
  </si>
  <si>
    <t>-2031390322</t>
  </si>
  <si>
    <t>42</t>
  </si>
  <si>
    <t>59245213</t>
  </si>
  <si>
    <t>dlažba zámková tvaru I 196x161x80mm přírodní</t>
  </si>
  <si>
    <t>-1898537538</t>
  </si>
  <si>
    <t>43</t>
  </si>
  <si>
    <t>59245208</t>
  </si>
  <si>
    <t>dlažba zámková tvaru I 196x161x80mm barevná - stání - žlutá</t>
  </si>
  <si>
    <t>-438995364</t>
  </si>
  <si>
    <t>44</t>
  </si>
  <si>
    <t>59245203</t>
  </si>
  <si>
    <t>dlažba zámková tvaru I 196x161x80mm barevná</t>
  </si>
  <si>
    <t>1165160272</t>
  </si>
  <si>
    <t>Trubní vedení</t>
  </si>
  <si>
    <t>45</t>
  </si>
  <si>
    <t>895941311</t>
  </si>
  <si>
    <t xml:space="preserve">Zřízení vpusti kanalizační  uliční z betonových dílců typ UVB-50</t>
  </si>
  <si>
    <t>2002745075</t>
  </si>
  <si>
    <t>"viz výkresy C3.1 a C3.2"15</t>
  </si>
  <si>
    <t>46</t>
  </si>
  <si>
    <t>592238520</t>
  </si>
  <si>
    <t>dno betonové pro uliční vpusť s kalovou prohlubní 45x30x5 cm</t>
  </si>
  <si>
    <t>1328041380</t>
  </si>
  <si>
    <t>47</t>
  </si>
  <si>
    <t>59222802600</t>
  </si>
  <si>
    <t>skruž betonová pro uliční vpusť horní 45 x 29,5 x 5 cm</t>
  </si>
  <si>
    <t>-1853518157</t>
  </si>
  <si>
    <t>48</t>
  </si>
  <si>
    <t>592238620</t>
  </si>
  <si>
    <t>skruž betonová pro uliční vpusť středová 45 x 29,5 x 5 cm</t>
  </si>
  <si>
    <t>-685228740</t>
  </si>
  <si>
    <t>49</t>
  </si>
  <si>
    <t>899211111</t>
  </si>
  <si>
    <t xml:space="preserve">Osazení litinových mříží s rámem na šachtách tunelové stoky  hmotnosti jednotlivě do 50 kg</t>
  </si>
  <si>
    <t>-1290918682</t>
  </si>
  <si>
    <t>50</t>
  </si>
  <si>
    <t>592238780</t>
  </si>
  <si>
    <t>mříž vtoková pro uliční vpusti 500/500 mm</t>
  </si>
  <si>
    <t>-1621456786</t>
  </si>
  <si>
    <t>51</t>
  </si>
  <si>
    <t>592238750</t>
  </si>
  <si>
    <t>koš pozink. D1 DIN 4052, nízký, pro rám 500/300</t>
  </si>
  <si>
    <t>1998240220</t>
  </si>
  <si>
    <t>52</t>
  </si>
  <si>
    <t>914111111</t>
  </si>
  <si>
    <t xml:space="preserve">Montáž svislé dopravní značky základní  velikosti do 1 m2 objímkami na sloupky nebo konzoly</t>
  </si>
  <si>
    <t>-23880350</t>
  </si>
  <si>
    <t>"viz výkres D112g"10</t>
  </si>
  <si>
    <t>53</t>
  </si>
  <si>
    <t>40445608</t>
  </si>
  <si>
    <t>značky upravující přednost P1, P4 700mm</t>
  </si>
  <si>
    <t>643864211</t>
  </si>
  <si>
    <t>54</t>
  </si>
  <si>
    <t>40445612</t>
  </si>
  <si>
    <t>značky upravující přednost P2, P3, P8 750mm</t>
  </si>
  <si>
    <t>452035562</t>
  </si>
  <si>
    <t>55</t>
  </si>
  <si>
    <t>40445633</t>
  </si>
  <si>
    <t>informativní značky směrové IS6a,f , IS7a, IS8 1000x750mm</t>
  </si>
  <si>
    <t>-946827438</t>
  </si>
  <si>
    <t>56</t>
  </si>
  <si>
    <t>914511112</t>
  </si>
  <si>
    <t xml:space="preserve">Montáž sloupku dopravních značek  délky do 3,5 m do hliníkové patky</t>
  </si>
  <si>
    <t>-1974184125</t>
  </si>
  <si>
    <t>57</t>
  </si>
  <si>
    <t>404452250</t>
  </si>
  <si>
    <t>sloupek Zn 60 - 350</t>
  </si>
  <si>
    <t>-1685970892</t>
  </si>
  <si>
    <t>58</t>
  </si>
  <si>
    <t>404452400</t>
  </si>
  <si>
    <t>patka hliníková pro sloupek D 60 mm</t>
  </si>
  <si>
    <t>-36831265</t>
  </si>
  <si>
    <t>59</t>
  </si>
  <si>
    <t>404452530</t>
  </si>
  <si>
    <t>víčko plastové na sloupek 60</t>
  </si>
  <si>
    <t>91204490</t>
  </si>
  <si>
    <t>60</t>
  </si>
  <si>
    <t>404452560</t>
  </si>
  <si>
    <t>upínací svorka na sloupek D 60 mm</t>
  </si>
  <si>
    <t>1857642654</t>
  </si>
  <si>
    <t>61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</si>
  <si>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</si>
  <si>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</si>
  <si>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-258807880</t>
  </si>
  <si>
    <t>"plocha"689,18*0,25</t>
  </si>
  <si>
    <t>62</t>
  </si>
  <si>
    <t>59246018</t>
  </si>
  <si>
    <t>dlažba velkoformátová betonová plochy do 0,5m2 tl 80mm přírodní - 80x250x500 mm</t>
  </si>
  <si>
    <t>1211334668</t>
  </si>
  <si>
    <t>Poznámka k položce:_x000d_
délka 344,78+344,4=689,18 bm; šířka 0,25 m_x000d_
plocha 689,18x0,25=172,30 m2_x000d_
navýšení 2%_x000d_
172,30x102%=175,738 m2</t>
  </si>
  <si>
    <t>63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</si>
  <si>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</si>
  <si>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</si>
  <si>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-1475626994</t>
  </si>
  <si>
    <t>"viz tabulka výkaz výměr Loreta - příloha rozpočtu - list Obruby"1261,5</t>
  </si>
  <si>
    <t>64</t>
  </si>
  <si>
    <t>BTB.24114</t>
  </si>
  <si>
    <t>obrubník betonový silniční Standard 100x15x25 cm</t>
  </si>
  <si>
    <t>-383497046</t>
  </si>
  <si>
    <t>65</t>
  </si>
  <si>
    <t>592174680</t>
  </si>
  <si>
    <t>obrubník betonový silniční nájezdový vibrolisovaný 100x15x15 cm</t>
  </si>
  <si>
    <t>1158095013</t>
  </si>
  <si>
    <t>66</t>
  </si>
  <si>
    <t>59217030</t>
  </si>
  <si>
    <t>obrubník betonový silniční přechodový 1000x150x150-250mm</t>
  </si>
  <si>
    <t>-868294722</t>
  </si>
  <si>
    <t>67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</si>
  <si>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</si>
  <si>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</si>
  <si>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-1425226069</t>
  </si>
  <si>
    <t>"viz tabulka výkaz výměr Loreta - příloha rozpočtu, list Obruby"718,5</t>
  </si>
  <si>
    <t>68</t>
  </si>
  <si>
    <t>592175099</t>
  </si>
  <si>
    <t>betonový obrubník parkový 50x200x1000 mm, přírodní</t>
  </si>
  <si>
    <t>-273150341</t>
  </si>
  <si>
    <t xml:space="preserve">Poznámka k položce:_x000d_
dodávka k pol. 67 - navýšení 5% </t>
  </si>
  <si>
    <t>69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</si>
  <si>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</si>
  <si>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</si>
  <si>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-1572777528</t>
  </si>
  <si>
    <t xml:space="preserve">kryt komunikace v místě napojení na ulici Loretskou 29m  a na ulici Šumavskou 25m</t>
  </si>
  <si>
    <t>a pruhy v komunikaci v ulici Loretská v místě pro přecházení - 2x5 m a v ulici Šumavská v místě pro přecházení - 2x5 m</t>
  </si>
  <si>
    <t>29+25+10+10</t>
  </si>
  <si>
    <t>70</t>
  </si>
  <si>
    <t>919735113</t>
  </si>
  <si>
    <t xml:space="preserve">Řezání stávajícího živičného krytu nebo podkladu  hloubky přes 100 do 150 mm</t>
  </si>
  <si>
    <t>-1324375018</t>
  </si>
  <si>
    <t>997</t>
  </si>
  <si>
    <t>Přesun sutě</t>
  </si>
  <si>
    <t>71</t>
  </si>
  <si>
    <t>997013501</t>
  </si>
  <si>
    <t xml:space="preserve">Odvoz suti a vybouraných hmot na skládku nebo meziskládku  se složením, na vzdálenost do 1 km</t>
  </si>
  <si>
    <t>609906305</t>
  </si>
  <si>
    <t>72</t>
  </si>
  <si>
    <t>997013509</t>
  </si>
  <si>
    <t xml:space="preserve">Odvoz suti a vybouraných hmot na skládku nebo meziskládku  se složením, na vzdálenost Příplatek k ceně za každý další i započatý 1 km přes 1 km</t>
  </si>
  <si>
    <t>2120609180</t>
  </si>
  <si>
    <t>56,295*17 'Přepočtené koeficientem množství</t>
  </si>
  <si>
    <t>73</t>
  </si>
  <si>
    <t>997013601</t>
  </si>
  <si>
    <t>Poplatek za uložení stavebního odpadu na skládce (skládkovné) z prostého betonu zatříděného do Katalogu odpadů pod kódem 17 01 01</t>
  </si>
  <si>
    <t>141817817</t>
  </si>
  <si>
    <t>15,17+1,2</t>
  </si>
  <si>
    <t>74</t>
  </si>
  <si>
    <t>997013645</t>
  </si>
  <si>
    <t>Poplatek za uložení stavebního odpadu na skládce (skládkovné) asfaltového bez obsahu dehtu zatříděného do Katalogu odpadů pod kódem 17 03 02</t>
  </si>
  <si>
    <t>825142267</t>
  </si>
  <si>
    <t>6,86+9,13</t>
  </si>
  <si>
    <t>75</t>
  </si>
  <si>
    <t>997221873</t>
  </si>
  <si>
    <t>Poplatek za uložení stavebního odpadu na recyklační skládce (skládkovné) zeminy a kamení zatříděného do Katalogu odpadů pod kódem 17 05 04</t>
  </si>
  <si>
    <t>1009106599</t>
  </si>
  <si>
    <t>(11,9+12,035)*1,6</t>
  </si>
  <si>
    <t>998</t>
  </si>
  <si>
    <t>Přesun hmot</t>
  </si>
  <si>
    <t>76</t>
  </si>
  <si>
    <t>998223011</t>
  </si>
  <si>
    <t xml:space="preserve">Přesun hmot pro pozemní komunikace s krytem dlážděným  dopravní vzdálenost do 200 m jakékoliv délky objektu</t>
  </si>
  <si>
    <t>1177621107</t>
  </si>
  <si>
    <t>300 - Terénní a sadové úpravy</t>
  </si>
  <si>
    <t xml:space="preserve">    1 -  Zemní práce</t>
  </si>
  <si>
    <t xml:space="preserve"> Zemní práce</t>
  </si>
  <si>
    <t>112151112</t>
  </si>
  <si>
    <t>Pokácení stromu směrové v celku s odřezáním kmene a s odvětvením průměru kmene přes 200 do 300 mm</t>
  </si>
  <si>
    <t>1989665830</t>
  </si>
  <si>
    <t>112151312</t>
  </si>
  <si>
    <t>Pokácení stromu postupné bez spouštění částí kmene a koruny o průměru na řezné ploše pařezu přes 200 do 300 mm</t>
  </si>
  <si>
    <t>-1688274731</t>
  </si>
  <si>
    <t>112201112</t>
  </si>
  <si>
    <t>Odstranění pařezu v rovině nebo na svahu do 1:5 o průměru pařezu na řezné ploše přes 200 do 300 mm</t>
  </si>
  <si>
    <t>-918050755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</si>
  <si>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</si>
  <si>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</si>
  <si>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1606469210</t>
  </si>
  <si>
    <t>Poznámka k položce:_x000d_
trávník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</si>
  <si>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</si>
  <si>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</si>
  <si>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-1757829002</t>
  </si>
  <si>
    <t>181411121</t>
  </si>
  <si>
    <t>Založení trávníku na půdě předem připravené plochy do 1000 m2 výsevem včetně utažení lučního v rovině nebo na svahu do 1:5</t>
  </si>
  <si>
    <t>-1902297370</t>
  </si>
  <si>
    <t>005R724720</t>
  </si>
  <si>
    <t>osivo směs travní krajinná - rovinná (viz PD)</t>
  </si>
  <si>
    <t>kg</t>
  </si>
  <si>
    <t>1545158403</t>
  </si>
  <si>
    <t>917*0,014 'Přepočtené koeficientem množství</t>
  </si>
  <si>
    <t>181411141</t>
  </si>
  <si>
    <t>Založení trávníku na půdě předem připravené plochy do 1000 m2 výsevem včetně utažení parterového v rovině nebo na svahu do 1:5</t>
  </si>
  <si>
    <t>-947122279</t>
  </si>
  <si>
    <t>005R724150</t>
  </si>
  <si>
    <t>osivo směs travní pro vysýchavá stanoviště (viz PD)</t>
  </si>
  <si>
    <t>-1224650243</t>
  </si>
  <si>
    <t>256*0,027 'Přepočtené koeficientem množství</t>
  </si>
  <si>
    <t>183101221</t>
  </si>
  <si>
    <t>Hloubení jamek pro vysazování rostlin v zemině tř.1 až 4 s výměnou půdy z 50% v rovině nebo na svahu do 1:5, objemu přes 0,40 do 1,00 m3</t>
  </si>
  <si>
    <t>-1521263040</t>
  </si>
  <si>
    <t>103715100</t>
  </si>
  <si>
    <t>substrát zahradnický B 70 l bal.PE</t>
  </si>
  <si>
    <t>516964002</t>
  </si>
  <si>
    <t>183117124</t>
  </si>
  <si>
    <t>Hloubení rýh pro instalaci protikořenových bariér zapažených i nezapažených, v zemině tř. 1 až 4, šířky do 600 mm na svahu přes 1:5 do 1:2, hloubky přes 1100 do 1600 mm</t>
  </si>
  <si>
    <t>-344354686</t>
  </si>
  <si>
    <t>693R111020</t>
  </si>
  <si>
    <t>Protikořenová textilie ROOTCONTROL 360 g/m2 š. 130 cm</t>
  </si>
  <si>
    <t>-840037735</t>
  </si>
  <si>
    <t>026R504854</t>
  </si>
  <si>
    <t>Javor mléč - Acer platanoides 'Emerald Queen', OK 12 - 14 cm, ZB</t>
  </si>
  <si>
    <t>-1108009653</t>
  </si>
  <si>
    <t>026R504853</t>
  </si>
  <si>
    <t>Lípa srdčitá - Tilia cordata, OK 12 - 14 cm, ZB</t>
  </si>
  <si>
    <t>-1940640146</t>
  </si>
  <si>
    <t>026R504852</t>
  </si>
  <si>
    <t xml:space="preserve">Dub letní  - Quercus robur, OK 12 - 14 cm, ZB</t>
  </si>
  <si>
    <t>-1981735022</t>
  </si>
  <si>
    <t>026R504855</t>
  </si>
  <si>
    <t xml:space="preserve">Dub červený  - Quercus rubra, OK 12 - 14 cm, ZB</t>
  </si>
  <si>
    <t>-594729481</t>
  </si>
  <si>
    <t>184215133</t>
  </si>
  <si>
    <t>Ukotvení dřeviny kůly třemi kůly, délky přes 2 do 3 m</t>
  </si>
  <si>
    <t>1898400513</t>
  </si>
  <si>
    <t>605912540</t>
  </si>
  <si>
    <t>kůl vyvazovací dřevěný délka 250 cm průměr 8 cm</t>
  </si>
  <si>
    <t>-1024389757</t>
  </si>
  <si>
    <t>16*3 'Přepočtené koeficientem množství</t>
  </si>
  <si>
    <t>605912571</t>
  </si>
  <si>
    <t>příčka spojovací ke kůlům ipregnovaná 50x8 cm (půlkulatina)</t>
  </si>
  <si>
    <t>-1945198997</t>
  </si>
  <si>
    <t>693110501</t>
  </si>
  <si>
    <t>úvazek bavlněný / jutový / kokosový š. 3 cm</t>
  </si>
  <si>
    <t>-2069063898</t>
  </si>
  <si>
    <t>184501141</t>
  </si>
  <si>
    <t>Zhotovení obalu kmene z rákosové nebo kokosové rohože v rovině nebo na svahu do 1:5</t>
  </si>
  <si>
    <t>-12362891</t>
  </si>
  <si>
    <t>618940020</t>
  </si>
  <si>
    <t>rákos ohradový neloupaný 60 x 140 cm</t>
  </si>
  <si>
    <t>-714912835</t>
  </si>
  <si>
    <t>16*0,5 'Přepočtené koeficientem množství</t>
  </si>
  <si>
    <t>184806121</t>
  </si>
  <si>
    <t>Řez stromů, keřů nebo růží průklestem stromů trnitých, o průměru koruny do 2 m</t>
  </si>
  <si>
    <t>-622072451</t>
  </si>
  <si>
    <t>184813121</t>
  </si>
  <si>
    <t>Ochrana dřevin před okusem zvěří mechanicky v rovině nebo ve svahu do 1:5, pletivem, výšky do 2 m</t>
  </si>
  <si>
    <t>-1849749285</t>
  </si>
  <si>
    <t>313R247560</t>
  </si>
  <si>
    <t>pletivo drátěné se čtvercovými oky zapletené pozinkované 50 x 2 x 1600 mm</t>
  </si>
  <si>
    <t>-197360589</t>
  </si>
  <si>
    <t>184818231</t>
  </si>
  <si>
    <t>Ochrana kmene bedněním před poškozením stavebním provozem zřízení včetně odstranění výšky bednění do 2 m průměru kmene do 300 mm</t>
  </si>
  <si>
    <t>1443417069</t>
  </si>
  <si>
    <t>184911422</t>
  </si>
  <si>
    <t>Mulčování vysazených rostlin mulčovací kůrou, tl. do 100 mm na svahu přes 1:5 do 1:2</t>
  </si>
  <si>
    <t>-2095737988</t>
  </si>
  <si>
    <t>103911000</t>
  </si>
  <si>
    <t>kůra mulčovací VL</t>
  </si>
  <si>
    <t>266812048</t>
  </si>
  <si>
    <t>16*0,103 'Přepočtené koeficientem množství</t>
  </si>
  <si>
    <t>185851121</t>
  </si>
  <si>
    <t xml:space="preserve">Dovoz vody pro zálivku rostlin  na vzdálenost do 1000 m</t>
  </si>
  <si>
    <t>835385475</t>
  </si>
  <si>
    <t>998231311</t>
  </si>
  <si>
    <t>Přesun hmot pro sadovnické a krajinářské úpravy - strojně dopravní vzdálenost do 5000 m</t>
  </si>
  <si>
    <t>1530549442</t>
  </si>
  <si>
    <t>998231411</t>
  </si>
  <si>
    <t>Přesun hmot pro sadovnické a krajinářské úpravy - ručně bez užití mechanizace vodorovná dopravní vzdálenost do 100 m</t>
  </si>
  <si>
    <t>2046689016</t>
  </si>
  <si>
    <t>PAZ2</t>
  </si>
  <si>
    <t>859,08</t>
  </si>
  <si>
    <t>PAZ4</t>
  </si>
  <si>
    <t>3090,348</t>
  </si>
  <si>
    <t>400 - Kanalizace vč. kanalizačních přípojek</t>
  </si>
  <si>
    <t>Soupis:</t>
  </si>
  <si>
    <t>400-1 - Kanalizace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</si>
  <si>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</si>
  <si>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</si>
  <si>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</si>
  <si>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</si>
  <si>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524480801</t>
  </si>
  <si>
    <t>"místní komunikace" 5*1,2</t>
  </si>
  <si>
    <t>"chodník" (2+4)*1,2</t>
  </si>
  <si>
    <t>"komunikace SÚS" (158,6+3)*1,2</t>
  </si>
  <si>
    <t>Součet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</si>
  <si>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</si>
  <si>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</si>
  <si>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1051815160</t>
  </si>
  <si>
    <t>"chodník" 6*1,2</t>
  </si>
  <si>
    <t>"komunikace SÚS" 161,6*1,7</t>
  </si>
  <si>
    <t>113201112</t>
  </si>
  <si>
    <t xml:space="preserve">Vytrhání obrub  s vybouráním lože, s přemístěním hmot na skládku na vzdálenost do 3 m nebo s naložením na dopravní prostředek silničních ležatých</t>
  </si>
  <si>
    <t>-244782315</t>
  </si>
  <si>
    <t>115101201</t>
  </si>
  <si>
    <t>Čerpání vody na dopravní výšku do 10 m s uvažovaným průměrným přítokem do 500 l/min</t>
  </si>
  <si>
    <t>hod</t>
  </si>
  <si>
    <t>-753348711</t>
  </si>
  <si>
    <t>58*4</t>
  </si>
  <si>
    <t>115101301</t>
  </si>
  <si>
    <t>Pohotovost záložní čerpací soupravy pro dopravní výšku do 10 m s uvažovaným průměrným přítokem do 500 l/min</t>
  </si>
  <si>
    <t>den</t>
  </si>
  <si>
    <t>-648740860</t>
  </si>
  <si>
    <t>119001402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</si>
  <si>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přes 200 do 500 mm</t>
  </si>
  <si>
    <t>671393920</t>
  </si>
  <si>
    <t>6*1,2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</si>
  <si>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</si>
  <si>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</si>
  <si>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-1347066569</t>
  </si>
  <si>
    <t>4*1,2</t>
  </si>
  <si>
    <t>119001412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</si>
  <si>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</si>
  <si>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1340337695</t>
  </si>
  <si>
    <t>1*1,2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</si>
  <si>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</si>
  <si>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</si>
  <si>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-1968089790</t>
  </si>
  <si>
    <t>22*1,2</t>
  </si>
  <si>
    <t>-124641411</t>
  </si>
  <si>
    <t>"stoky" (400,41+262,36+17+15)*1,2</t>
  </si>
  <si>
    <t>121151105</t>
  </si>
  <si>
    <t>Sejmutí ornice strojně při souvislé ploše do 100 m2, tl. vrstvy přes 250 do 300 mm</t>
  </si>
  <si>
    <t>235828203</t>
  </si>
  <si>
    <t>"retenční nádrž" 287</t>
  </si>
  <si>
    <t>128611101</t>
  </si>
  <si>
    <t>Dolamování na dně odkopávek a prokopávek ve vrstvě tloušťky do 1 000 mm, bez naložení v hornině třídy těžitelnosti III skupiny 7</t>
  </si>
  <si>
    <t>1331485903</t>
  </si>
  <si>
    <t>"splašková" 2511,947*0,05</t>
  </si>
  <si>
    <t>"retenční ádrž" 541,95*0,1</t>
  </si>
  <si>
    <t>131251103</t>
  </si>
  <si>
    <t>Hloubení nezapažených jam a zářezů strojně s urovnáním dna do předepsaného profilu a spádu v hornině třídy těžitelnosti I skupiny 3 přes 50 do 100 m3</t>
  </si>
  <si>
    <t>806692682</t>
  </si>
  <si>
    <t>"retenční nádrž" (628,05-86,1)*0,15</t>
  </si>
  <si>
    <t>"vsakovací šachty" (9*3*2,5)*0,25</t>
  </si>
  <si>
    <t>131351103</t>
  </si>
  <si>
    <t>Hloubení nezapažených jam a zářezů strojně s urovnáním dna do předepsaného profilu a spádu v hornině třídy těžitelnosti II skupiny 4 přes 50 do 100 m3</t>
  </si>
  <si>
    <t>1098807214</t>
  </si>
  <si>
    <t>"retenční nádrž" 541,95*0,10</t>
  </si>
  <si>
    <t>"vsakovací šachty" 67,5*0,15</t>
  </si>
  <si>
    <t>131451104</t>
  </si>
  <si>
    <t>Hloubení nezapažených jam a zářezů strojně s urovnáním dna do předepsaného profilu a spádu v hornině třídy těžitelnosti II skupiny 5 přes 100 do 500 m3</t>
  </si>
  <si>
    <t>896613601</t>
  </si>
  <si>
    <t>"retenční nádrž" 541,95*0,25</t>
  </si>
  <si>
    <t>"vsakovací šachty" 67,5*0,45</t>
  </si>
  <si>
    <t>131551103</t>
  </si>
  <si>
    <t>Hloubení nezapažených jam a zářezů strojně s urovnáním dna do předepsaného profilu a spádu v hornině třídy těžitelnosti III skupiny 6 přes 50 do 100 m3</t>
  </si>
  <si>
    <t>-1577472544</t>
  </si>
  <si>
    <t>"retenční nádrž" 541,95*0,4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</si>
  <si>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</si>
  <si>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</si>
  <si>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-45284660</t>
  </si>
  <si>
    <t>"S1" (466,36*1,2*3,9)*0,12</t>
  </si>
  <si>
    <t>"S2" (31,55*1,2*2,7)*0,12</t>
  </si>
  <si>
    <t>"S3" (31,55*1,2*2,8)*0,12</t>
  </si>
  <si>
    <t>"S4" (31,55*1,2*3,2)*0,12</t>
  </si>
  <si>
    <t>splašková 12% objemu hloubení</t>
  </si>
  <si>
    <t>"D1" (264,36*1,2*1,5)*0,25</t>
  </si>
  <si>
    <t>"BP z nádrže"( 5*1,2*2,5)*0,25</t>
  </si>
  <si>
    <t>"D2" (22*1,2*1,5)*0,25</t>
  </si>
  <si>
    <t>"D3" (5*1,2*2,86)*0,25</t>
  </si>
  <si>
    <t>"D4" (5*1,2*2,9)*0,25</t>
  </si>
  <si>
    <t>"D5" (5*1,2*2,9)*0,25</t>
  </si>
  <si>
    <t>dešťová 25% objemu hloubení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</si>
  <si>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</si>
  <si>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</si>
  <si>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-1142522991</t>
  </si>
  <si>
    <t>"splašková" 2511,947*0,08</t>
  </si>
  <si>
    <t>splašková 8% objemu hloubení</t>
  </si>
  <si>
    <t>"dešťová" 582,408*0,15</t>
  </si>
  <si>
    <t>dešťová 15% objemu hloubení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</si>
  <si>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</si>
  <si>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</si>
  <si>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-1509990721</t>
  </si>
  <si>
    <t>"splašková" 2511,947*0,2</t>
  </si>
  <si>
    <t>splašková 20% objemu hloubení</t>
  </si>
  <si>
    <t>"dešťová" 582,408*0,45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</si>
  <si>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</si>
  <si>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</si>
  <si>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1356349663</t>
  </si>
  <si>
    <t>"splašková" 2511,947*0,55</t>
  </si>
  <si>
    <t>55% objemu hloubení</t>
  </si>
  <si>
    <t>"dešťová" 582,408*0,15"</t>
  </si>
  <si>
    <t>15% objemu hloubení</t>
  </si>
  <si>
    <t>139001101</t>
  </si>
  <si>
    <t>Příplatek k cenám hloubených vykopávek za ztížení vykopávky v blízkosti podzemního vedení nebo výbušnin pro jakoukoliv třídu horniny</t>
  </si>
  <si>
    <t>1427434574</t>
  </si>
  <si>
    <t>(2*1,2*1,4)*33</t>
  </si>
  <si>
    <t>151101101</t>
  </si>
  <si>
    <t>Zřízení pažení a rozepření stěn rýh pro podzemní vedení příložné pro jakoukoliv mezerovitost, hloubky do 2 m</t>
  </si>
  <si>
    <t>-351029759</t>
  </si>
  <si>
    <t>"D1" (264,36*1,5)*2</t>
  </si>
  <si>
    <t>"D2" (22*1,5)*2</t>
  </si>
  <si>
    <t>PAZ2*0,5</t>
  </si>
  <si>
    <t>151101102</t>
  </si>
  <si>
    <t>Zřízení pažení a rozepření stěn rýh pro podzemní vedení příložné pro jakoukoliv mezerovitost, hloubky do 4 m</t>
  </si>
  <si>
    <t>-1358951821</t>
  </si>
  <si>
    <t>"S1 souběh" 309,7*3,9</t>
  </si>
  <si>
    <t xml:space="preserve">"S1 samostatná rýha"  (156,66*3,9)*2</t>
  </si>
  <si>
    <t>"S2" (31,55*2,7)*2</t>
  </si>
  <si>
    <t>"S3" (31,55*2,8)*2</t>
  </si>
  <si>
    <t>"S4" (31,55*3,2)*2</t>
  </si>
  <si>
    <t>"BP nádrž" (5*2,5)*2</t>
  </si>
  <si>
    <t>"D3" (5*2,86)*2</t>
  </si>
  <si>
    <t>"D4" (5*2,9)*2</t>
  </si>
  <si>
    <t>"D5" (5*2,9)*2</t>
  </si>
  <si>
    <t>PAZ4*0,5</t>
  </si>
  <si>
    <t>151101111</t>
  </si>
  <si>
    <t>Odstranění pažení a rozepření stěn rýh pro podzemní vedení s uložením materiálu na vzdálenost do 3 m od kraje výkopu příložné, hloubky do 2 m</t>
  </si>
  <si>
    <t>-458197371</t>
  </si>
  <si>
    <t>151101112</t>
  </si>
  <si>
    <t>Odstranění pažení a rozepření stěn rýh pro podzemní vedení s uložením materiálu na vzdálenost do 3 m od kraje výkopu příložné, hloubky přes 2 do 4 m</t>
  </si>
  <si>
    <t>1509710483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</si>
  <si>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</si>
  <si>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-97314028</t>
  </si>
  <si>
    <t>"výkopek na mezideponii retence+vsakovací šachty" 81,293+16,875</t>
  </si>
  <si>
    <t>"výkopek na mezideponii stoky" 301,433+145,602</t>
  </si>
  <si>
    <t>"převoz zpět pro zásyp" 98,168+447,035</t>
  </si>
  <si>
    <t>162451126</t>
  </si>
  <si>
    <t>Vodorovné přemístění výkopku nebo sypaniny po suchu na obvyklém dopravním prostředku, bez naložení výkopku, avšak se složením bez rozhrnutí z horniny třídy těžitelnosti II na vzdálenost skupiny 4 a 5 na vzdálenost přes 1 500 do 2 000 m</t>
  </si>
  <si>
    <t>-1360346777</t>
  </si>
  <si>
    <t>"výkopek na mezideponii retence+vsaky" 54,195+10,125</t>
  </si>
  <si>
    <t>"výkopek na mezideponii stoky" 200,956+87,361+502,389+262,084</t>
  </si>
  <si>
    <t>"převoz zpět pro zásyp" 1160,771-545,203</t>
  </si>
  <si>
    <t>162451146</t>
  </si>
  <si>
    <t>Vodorovné přemístění výkopku nebo sypaniny po suchu na obvyklém dopravním prostředku, bez naložení výkopku, avšak se složením bez rozhrnutí z horniny třídy těžitelnosti III na vzdálenost skupiny 6 a 7 na vzdálenost přes 1 500 do 2 000 m</t>
  </si>
  <si>
    <t>1934863937</t>
  </si>
  <si>
    <t xml:space="preserve">"výkopek  mezideponie retence a vsaky" 216,78+10,125</t>
  </si>
  <si>
    <t>"výkopek mezideponie stoky" 1594,543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</si>
  <si>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</si>
  <si>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</si>
  <si>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-278380351</t>
  </si>
  <si>
    <t>156,127+624,506+1160,771+256-1821,448</t>
  </si>
  <si>
    <t>lože+obsyp+50% výměna zásypu+retence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</si>
  <si>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</si>
  <si>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</si>
  <si>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-442990705</t>
  </si>
  <si>
    <t>375,956*9</t>
  </si>
  <si>
    <t>skládka AZS 98 Zavlekov 19 km</t>
  </si>
  <si>
    <t>162751157</t>
  </si>
  <si>
    <t>Vodorovné přemístění výkopku nebo sypaniny po suchu na obvyklém dopravním prostředku, bez naložení výkopku, avšak se složením bez rozhrnutí z horniny třídy těžitelnosti III na vzdálenost skupiny 6 a 7 na vzdálenost přes 9 000 do 10 000 m</t>
  </si>
  <si>
    <t>-169971024</t>
  </si>
  <si>
    <t>1821,448</t>
  </si>
  <si>
    <t>162751159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</si>
  <si>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</si>
  <si>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-539020682</t>
  </si>
  <si>
    <t>1821,448*9</t>
  </si>
  <si>
    <t>skládka AZS Zavlekov 19 km</t>
  </si>
  <si>
    <t>167151112</t>
  </si>
  <si>
    <t>Nakládání, skládání a překládání neulehlého výkopku nebo sypaniny strojně nakládání, množství přes 100 m3, z hornin třídy těžitelnosti II, skupiny 4 a 5</t>
  </si>
  <si>
    <t>1690897403</t>
  </si>
  <si>
    <t>375,956</t>
  </si>
  <si>
    <t>viz vodorovné přemístění 10 km</t>
  </si>
  <si>
    <t>167151113</t>
  </si>
  <si>
    <t>Nakládání, skládání a překládání neulehlého výkopku nebo sypaniny strojně nakládání, množství přes 100 m3, z hornin třídy těžitelnosti III, skupiny 6 a 7</t>
  </si>
  <si>
    <t>-1941557581</t>
  </si>
  <si>
    <t>752446040</t>
  </si>
  <si>
    <t>(602,861+1594,543)*1,8</t>
  </si>
  <si>
    <t>skládka AZS Zavlekov</t>
  </si>
  <si>
    <t>174151101</t>
  </si>
  <si>
    <t>Zásyp sypaninou z jakékoliv horniny strojně s uložením výkopku ve vrstvách se zhutněním jam, šachet, rýh nebo kolem objektů v těchto vykopávkách</t>
  </si>
  <si>
    <t>1314387535</t>
  </si>
  <si>
    <t>"retence" 160*1,6</t>
  </si>
  <si>
    <t>"vsakovací šachty" 67,5-59,68</t>
  </si>
  <si>
    <t>"S1" 466,36*1,2*3,15</t>
  </si>
  <si>
    <t>"S2" 31,55*1,2*1,95</t>
  </si>
  <si>
    <t>"S3"31,55*1,2*2,05</t>
  </si>
  <si>
    <t>"S4"31,55*1,2*2,45</t>
  </si>
  <si>
    <t>"D1" 264,36*1,2*0,75</t>
  </si>
  <si>
    <t>"BP z nádrže" 5*1,2*1,75</t>
  </si>
  <si>
    <t>"D2" 22*1,2*0,75</t>
  </si>
  <si>
    <t>"D3" 5*1,2*2,11</t>
  </si>
  <si>
    <t>"D4"5*1,2*2,15</t>
  </si>
  <si>
    <t>"D5" 5*1,2*2,15</t>
  </si>
  <si>
    <t>58344197</t>
  </si>
  <si>
    <t>štěrkodrť frakce 0/63</t>
  </si>
  <si>
    <t>-146147643</t>
  </si>
  <si>
    <t>(2577,542-256)/2*1,8</t>
  </si>
  <si>
    <t>50% výměna zásypu</t>
  </si>
  <si>
    <t>58343959</t>
  </si>
  <si>
    <t>kamenivo drcené hrubé frakce 32/63</t>
  </si>
  <si>
    <t>-927928444</t>
  </si>
  <si>
    <t>256*1,8</t>
  </si>
  <si>
    <t>retence - propustná vrstva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</si>
  <si>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</si>
  <si>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</si>
  <si>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-1399921648</t>
  </si>
  <si>
    <t>"S1" 466,36*1,2*0,6</t>
  </si>
  <si>
    <t>"S2"31,55*1,2*0,6</t>
  </si>
  <si>
    <t>"S3" 31,55*1,2*0,6</t>
  </si>
  <si>
    <t>"S4" 31,55*1,2*0,6</t>
  </si>
  <si>
    <t>"D1" 264,36*1,2*0,6</t>
  </si>
  <si>
    <t>"BP z nádrže" 5*1,2*0,6</t>
  </si>
  <si>
    <t>"D2" 22*1,2*0,6</t>
  </si>
  <si>
    <t>"D3" 5*1,2*0,6</t>
  </si>
  <si>
    <t>"D4" 5*1,2*0,6</t>
  </si>
  <si>
    <t>"D5" 5*1,2*0,6</t>
  </si>
  <si>
    <t>58337331</t>
  </si>
  <si>
    <t>štěrkopísek frakce 0/20</t>
  </si>
  <si>
    <t>399103597</t>
  </si>
  <si>
    <t>624,506*1,8</t>
  </si>
  <si>
    <t>181351103</t>
  </si>
  <si>
    <t>Rozprostření a urovnání ornice v rovině nebo ve svahu sklonu do 1:5 strojně při souvislé ploše přes 100 do 500 m2, tl. vrstvy do 200 mm</t>
  </si>
  <si>
    <t>-1493879009</t>
  </si>
  <si>
    <t>"retence" 160*0,15</t>
  </si>
  <si>
    <t>-678165988</t>
  </si>
  <si>
    <t>160</t>
  </si>
  <si>
    <t>retence</t>
  </si>
  <si>
    <t>00572410</t>
  </si>
  <si>
    <t>osivo směs travní parková</t>
  </si>
  <si>
    <t>2020693987</t>
  </si>
  <si>
    <t>160/40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</si>
  <si>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</si>
  <si>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</si>
  <si>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-573884663</t>
  </si>
  <si>
    <t>156,66</t>
  </si>
  <si>
    <t>S1 - úsek v komunikaci SÚS</t>
  </si>
  <si>
    <t>451573111</t>
  </si>
  <si>
    <t>Lože pod potrubí, stoky a drobné objekty v otevřeném výkopu z písku a štěrkopísku do 63 mm</t>
  </si>
  <si>
    <t>1035789161</t>
  </si>
  <si>
    <t>"S1" 466,36*1,2*0,15</t>
  </si>
  <si>
    <t>"S2"31,55*1,2*0,15</t>
  </si>
  <si>
    <t>"S3" 31,55*1,2*0,15</t>
  </si>
  <si>
    <t>"S4" 31,55*1,2*0,15</t>
  </si>
  <si>
    <t>"D1"264,36*1,2*0,15</t>
  </si>
  <si>
    <t>"BP z nádrže" 5*1,2*0,15</t>
  </si>
  <si>
    <t>"D2" 22*1,2*0,15</t>
  </si>
  <si>
    <t>"D3" 5*1,2*0,15</t>
  </si>
  <si>
    <t>"D4" 5*1,2*0,15</t>
  </si>
  <si>
    <t>"D5" 5*1,2*0,15</t>
  </si>
  <si>
    <t>452112111</t>
  </si>
  <si>
    <t>Osazení betonových dílců prstenců nebo rámů pod poklopy a mříže, výšky do 100 mm</t>
  </si>
  <si>
    <t>-809339262</t>
  </si>
  <si>
    <t>59224184</t>
  </si>
  <si>
    <t>prstenec šachtový vyrovnávací betonový 625x120x40mm</t>
  </si>
  <si>
    <t>2125312316</t>
  </si>
  <si>
    <t>59224185</t>
  </si>
  <si>
    <t>prstenec šachtový vyrovnávací betonový 625x120x60mm</t>
  </si>
  <si>
    <t>-1462846557</t>
  </si>
  <si>
    <t>59224176</t>
  </si>
  <si>
    <t>prstenec šachtový vyrovnávací betonový 625x120x80mm</t>
  </si>
  <si>
    <t>-2108525361</t>
  </si>
  <si>
    <t>59224187</t>
  </si>
  <si>
    <t>prstenec šachtový vyrovnávací betonový 625x120x100mm</t>
  </si>
  <si>
    <t>-1681884077</t>
  </si>
  <si>
    <t>59224188</t>
  </si>
  <si>
    <t>prstenec šachtový vyrovnávací betonový 625x120x120mm</t>
  </si>
  <si>
    <t>-2101642046</t>
  </si>
  <si>
    <t>-809877442</t>
  </si>
  <si>
    <t>564871111</t>
  </si>
  <si>
    <t xml:space="preserve">Podklad ze štěrkodrti ŠD  s rozprostřením a zhutněním, po zhutnění tl. 250 mm</t>
  </si>
  <si>
    <t>541131071</t>
  </si>
  <si>
    <t>-1203206767</t>
  </si>
  <si>
    <t>565135111</t>
  </si>
  <si>
    <t xml:space="preserve">Asfaltový beton vrstva podkladní ACP 16 (obalované kamenivo střednězrnné - OKS)  s rozprostřením a zhutněním v pruhu šířky přes 1,5 do 3 m, po zhutnění tl. 50 mm</t>
  </si>
  <si>
    <t>488518862</t>
  </si>
  <si>
    <t>565145101</t>
  </si>
  <si>
    <t xml:space="preserve">Asfaltový beton vrstva podkladní ACP 16 (obalované kamenivo střednězrnné - OKS)  s rozprostřením a zhutněním v pruhu šířky do 1,5 m, po zhutnění tl. 60 mm</t>
  </si>
  <si>
    <t>423110437</t>
  </si>
  <si>
    <t>-1009210766</t>
  </si>
  <si>
    <t>573231106</t>
  </si>
  <si>
    <t>Postřik spojovací PS bez posypu kamenivem ze silniční emulze, v množství 0,30 kg/m2</t>
  </si>
  <si>
    <t>1635568998</t>
  </si>
  <si>
    <t>577134211</t>
  </si>
  <si>
    <t xml:space="preserve">Asfaltový beton vrstva obrusná ACO 11 (ABS)  s rozprostřením a se zhutněním z nemodifikovaného asfaltu v pruhu šířky do 3 m tř. II, po zhutnění tl. 40 mm</t>
  </si>
  <si>
    <t>-865345897</t>
  </si>
  <si>
    <t>577155112</t>
  </si>
  <si>
    <t xml:space="preserve">Asfaltový beton vrstva ložní ACL 16 (ABH)  s rozprostřením a zhutněním z nemodifikovaného asfaltu v pruhu šířky do 3 m, po zhutnění tl. 60 mm</t>
  </si>
  <si>
    <t>-449364794</t>
  </si>
  <si>
    <t>871313121</t>
  </si>
  <si>
    <t>Montáž kanalizačního potrubí z plastů z tvrdého PVC těsněných gumovým kroužkem v otevřeném výkopu ve sklonu do 20 % DN 160</t>
  </si>
  <si>
    <t>667008793</t>
  </si>
  <si>
    <t>28611106</t>
  </si>
  <si>
    <t>trubka kanalizační PVC-U 160x5,5x6000mm SN12</t>
  </si>
  <si>
    <t>-826742060</t>
  </si>
  <si>
    <t>37*1,03</t>
  </si>
  <si>
    <t>871363121</t>
  </si>
  <si>
    <t>Montáž kanalizačního potrubí z plastů z tvrdého PVC těsněných gumovým kroužkem v otevřeném výkopu ve sklonu do 20 % DN 250</t>
  </si>
  <si>
    <t>-84005757</t>
  </si>
  <si>
    <t>404,35+269,36</t>
  </si>
  <si>
    <t>28611108</t>
  </si>
  <si>
    <t>trubka kanalizační PVC-U 250x8,6x6000mm SN12</t>
  </si>
  <si>
    <t>-2034303431</t>
  </si>
  <si>
    <t>673,71*1,03</t>
  </si>
  <si>
    <t>871373121</t>
  </si>
  <si>
    <t>Montáž kanalizačního potrubí z plastů z tvrdého PVC těsněných gumovým kroužkem v otevřeném výkopu ve sklonu do 20 % DN 315</t>
  </si>
  <si>
    <t>-166798634</t>
  </si>
  <si>
    <t>28611109</t>
  </si>
  <si>
    <t>trubka kanalizační PVC-U 315x10,8x6000mm SN12</t>
  </si>
  <si>
    <t>1628626934</t>
  </si>
  <si>
    <t>156,66*1,03</t>
  </si>
  <si>
    <t>877365221</t>
  </si>
  <si>
    <t xml:space="preserve">Montáž tvarovek na kanalizačním potrubí z trub z plastu  z tvrdého PVC nebo z polypropylenu v otevřeném výkopu dvouosých DN 250</t>
  </si>
  <si>
    <t>-864961936</t>
  </si>
  <si>
    <t>21+12</t>
  </si>
  <si>
    <t>28611399</t>
  </si>
  <si>
    <t>odbočka kanalizační plastová s hrdlem KG 250/150/45°</t>
  </si>
  <si>
    <t>1536297790</t>
  </si>
  <si>
    <t>877375221</t>
  </si>
  <si>
    <t xml:space="preserve">Montáž tvarovek na kanalizačním potrubí z trub z plastu  z tvrdého PVC nebo z polypropylenu v otevřeném výkopu dvouosých DN 315</t>
  </si>
  <si>
    <t>-1561638357</t>
  </si>
  <si>
    <t>28611404</t>
  </si>
  <si>
    <t>odbočka kanalizační plastová s hrdlem KG 315/150/45°</t>
  </si>
  <si>
    <t>1430652014</t>
  </si>
  <si>
    <t>892312121</t>
  </si>
  <si>
    <t>Tlakové zkoušky vzduchem těsnícími vaky ucpávkovými DN 150</t>
  </si>
  <si>
    <t>úsek</t>
  </si>
  <si>
    <t>-1789270905</t>
  </si>
  <si>
    <t>892362121</t>
  </si>
  <si>
    <t>Tlakové zkoušky vzduchem těsnícími vaky ucpávkovými DN 250</t>
  </si>
  <si>
    <t>-568259013</t>
  </si>
  <si>
    <t>892372111</t>
  </si>
  <si>
    <t>Tlakové zkoušky vodou zabezpečení konců potrubí při tlakových zkouškách DN do 300</t>
  </si>
  <si>
    <t>146559293</t>
  </si>
  <si>
    <t>892372121</t>
  </si>
  <si>
    <t>Tlakové zkoušky vzduchem těsnícími vaky ucpávkovými DN 300</t>
  </si>
  <si>
    <t>-849078009</t>
  </si>
  <si>
    <t>894411121</t>
  </si>
  <si>
    <t>Zřízení šachet kanalizačních z betonových dílců výšky vstupu do 1,50 m s obložením dna betonem tř. C 25/30, na potrubí DN přes 200 do 300</t>
  </si>
  <si>
    <t>-2075949692</t>
  </si>
  <si>
    <t>899102112</t>
  </si>
  <si>
    <t>Osazení poklopů litinových a ocelových včetně rámů pro třídu zatížení A15, A50</t>
  </si>
  <si>
    <t>-1947650778</t>
  </si>
  <si>
    <t>77</t>
  </si>
  <si>
    <t>28661932</t>
  </si>
  <si>
    <t xml:space="preserve">poklop šachtový litinový  DN 600 pro třídu zatížení A15</t>
  </si>
  <si>
    <t>-1796206364</t>
  </si>
  <si>
    <t>78</t>
  </si>
  <si>
    <t>899103112</t>
  </si>
  <si>
    <t>Osazení poklopů litinových a ocelových včetně rámů pro třídu zatížení B125, C250</t>
  </si>
  <si>
    <t>-111073328</t>
  </si>
  <si>
    <t>79</t>
  </si>
  <si>
    <t>28661933</t>
  </si>
  <si>
    <t xml:space="preserve">poklop šachtový litinový  DN 600 pro třídu zatížení B125</t>
  </si>
  <si>
    <t>496298168</t>
  </si>
  <si>
    <t>80</t>
  </si>
  <si>
    <t>899104112</t>
  </si>
  <si>
    <t>Osazení poklopů litinových a ocelových včetně rámů pro třídu zatížení D400, E600</t>
  </si>
  <si>
    <t>-1034739970</t>
  </si>
  <si>
    <t>81</t>
  </si>
  <si>
    <t>28661935</t>
  </si>
  <si>
    <t xml:space="preserve">poklop šachtový litinový  DN 600 pro třídu zatížení D400</t>
  </si>
  <si>
    <t>-1810694418</t>
  </si>
  <si>
    <t>82</t>
  </si>
  <si>
    <t>899722113</t>
  </si>
  <si>
    <t>Krytí potrubí z plastů výstražnou fólií z PVC šířky 34 cm</t>
  </si>
  <si>
    <t>-907146657</t>
  </si>
  <si>
    <t>83</t>
  </si>
  <si>
    <t>X1</t>
  </si>
  <si>
    <t>Dodávka a montáž odbočného sedla na kameninové potrubí DN 250/150PVC</t>
  </si>
  <si>
    <t>kpl</t>
  </si>
  <si>
    <t>-1389447524</t>
  </si>
  <si>
    <t>84</t>
  </si>
  <si>
    <t>X2</t>
  </si>
  <si>
    <t>Dodávka a montáž odbočného sedla na kameninové potrubí DN 500/150 PVC</t>
  </si>
  <si>
    <t>1474221470</t>
  </si>
  <si>
    <t>85</t>
  </si>
  <si>
    <t>X3</t>
  </si>
  <si>
    <t>Zřízení spadišťové šachty viz PD tabulka šachet včetně napojení na stávající kanalizaci - kamenina DN 500</t>
  </si>
  <si>
    <t>-805152989</t>
  </si>
  <si>
    <t>86</t>
  </si>
  <si>
    <t>X4</t>
  </si>
  <si>
    <t>Dno šachtové DN 800 v=0,65m (š.sed 2,3 a4)</t>
  </si>
  <si>
    <t>-354567637</t>
  </si>
  <si>
    <t>87</t>
  </si>
  <si>
    <t>PFB.0006002OZ</t>
  </si>
  <si>
    <t xml:space="preserve">Těsnění elastomerové pro spojení šachtových dílů  EMT DN 1000</t>
  </si>
  <si>
    <t>-408412996</t>
  </si>
  <si>
    <t>88</t>
  </si>
  <si>
    <t>PFB.1121115A</t>
  </si>
  <si>
    <t>Konus TBR-Q.1 100-63/58/10 KPS</t>
  </si>
  <si>
    <t>-1047361992</t>
  </si>
  <si>
    <t>89</t>
  </si>
  <si>
    <t>PFB.1121601</t>
  </si>
  <si>
    <t>Deska zákrytováTZK-Q.1 100-63/17</t>
  </si>
  <si>
    <t>454121686</t>
  </si>
  <si>
    <t>90</t>
  </si>
  <si>
    <t>PFB.1122103</t>
  </si>
  <si>
    <t>Skruž výšky 250 mm TBS-Q.1 100/25/12 PS</t>
  </si>
  <si>
    <t>-925202101</t>
  </si>
  <si>
    <t>91</t>
  </si>
  <si>
    <t>PFB.1122113</t>
  </si>
  <si>
    <t>Skruž výšky 500 mm TBS-Q.1 100/50/12 PS</t>
  </si>
  <si>
    <t>70002978</t>
  </si>
  <si>
    <t>92</t>
  </si>
  <si>
    <t>PFB.1122123</t>
  </si>
  <si>
    <t>Skruž výšky 1000 mm TBS-Q.1 100/100/12 PS</t>
  </si>
  <si>
    <t>1825554790</t>
  </si>
  <si>
    <t>93</t>
  </si>
  <si>
    <t>PFB.1131001G</t>
  </si>
  <si>
    <t>Dno výšky 800 mm přímé TBZ-Q.1 100/80 V max 50</t>
  </si>
  <si>
    <t>783014362</t>
  </si>
  <si>
    <t>94</t>
  </si>
  <si>
    <t>PFB.0006001OZ</t>
  </si>
  <si>
    <t>Těsnění elastomerové pro spojení šachtových dílů - DN 800</t>
  </si>
  <si>
    <t>1084667961</t>
  </si>
  <si>
    <t>95</t>
  </si>
  <si>
    <t>PFB.1121605OZ</t>
  </si>
  <si>
    <t>Deska zákrytováTZK-Q 200/120 - 800 PS</t>
  </si>
  <si>
    <t>-364497732</t>
  </si>
  <si>
    <t>96</t>
  </si>
  <si>
    <t>PFB.1122146OZ</t>
  </si>
  <si>
    <t>Skruž TBS-Q.800/500/120 PS</t>
  </si>
  <si>
    <t>-422469156</t>
  </si>
  <si>
    <t>97</t>
  </si>
  <si>
    <t>X5</t>
  </si>
  <si>
    <t>skruž TBS-Q 1650/500/130SP</t>
  </si>
  <si>
    <t>1013813931</t>
  </si>
  <si>
    <t>98</t>
  </si>
  <si>
    <t>X6</t>
  </si>
  <si>
    <t>skruž TBS-Q 1650/1000/130SP</t>
  </si>
  <si>
    <t>-1940777634</t>
  </si>
  <si>
    <t>99</t>
  </si>
  <si>
    <t>X7</t>
  </si>
  <si>
    <t>Přechodová deska TZK-Q 1650/625/250</t>
  </si>
  <si>
    <t>1332786186</t>
  </si>
  <si>
    <t>Doplňující konstrukce a práce pozemních komunikací, letišť a ploch</t>
  </si>
  <si>
    <t>100</t>
  </si>
  <si>
    <t>916131112</t>
  </si>
  <si>
    <t>Osazení silničního obrubníku betonového se zřízením lože, s vyplněním a zatřením spár cementovou maltou ležatého bez boční opěry, do lože z betonu prostého</t>
  </si>
  <si>
    <t>-605062734</t>
  </si>
  <si>
    <t>101</t>
  </si>
  <si>
    <t>59217031</t>
  </si>
  <si>
    <t>obrubník betonový silniční 1000x150x250mm</t>
  </si>
  <si>
    <t>1398421380</t>
  </si>
  <si>
    <t>102</t>
  </si>
  <si>
    <t>919122111</t>
  </si>
  <si>
    <t xml:space="preserve">Utěsnění dilatačních spár zálivkou za tepla  v cementobetonovém nebo živičném krytu včetně adhezního nátěru s těsnicím profilem pod zálivkou, pro komůrky šířky 10 mm, hloubky 20 mm</t>
  </si>
  <si>
    <t>-1519998399</t>
  </si>
  <si>
    <t>(5+6+161,6)*2</t>
  </si>
  <si>
    <t>103</t>
  </si>
  <si>
    <t>919726121</t>
  </si>
  <si>
    <t>Geotextilie netkaná pro ochranu, separaci nebo filtraci měrná hmotnost do 200 g/m2</t>
  </si>
  <si>
    <t>-1230602515</t>
  </si>
  <si>
    <t>104</t>
  </si>
  <si>
    <t>919735112</t>
  </si>
  <si>
    <t xml:space="preserve">Řezání stávajícího živičného krytu nebo podkladu  hloubky přes 50 do 100 mm</t>
  </si>
  <si>
    <t>-1596722017</t>
  </si>
  <si>
    <t>Různé dokončovací konstrukce a práce inženýrských staveb</t>
  </si>
  <si>
    <t>105</t>
  </si>
  <si>
    <t>935113212</t>
  </si>
  <si>
    <t xml:space="preserve">Osazení odvodňovacího žlabu s krycím roštem  betonového šířky přes 200 mm</t>
  </si>
  <si>
    <t>-975340768</t>
  </si>
  <si>
    <t>106</t>
  </si>
  <si>
    <t>X8</t>
  </si>
  <si>
    <t>Štěrbinový žlab s roštem TZD-Q 220/250/1000-R</t>
  </si>
  <si>
    <t>-785728458</t>
  </si>
  <si>
    <t>107</t>
  </si>
  <si>
    <t>997221571</t>
  </si>
  <si>
    <t xml:space="preserve">Vodorovná doprava vybouraných hmot  bez naložení, ale se složením a s hrubým urovnáním na vzdálenost do 1 km</t>
  </si>
  <si>
    <t>130896801</t>
  </si>
  <si>
    <t>"podkl.vrstvy komunikace" (207,12*0,3)*1,8</t>
  </si>
  <si>
    <t>"asfalt" (287,92*0,1)*2,4</t>
  </si>
  <si>
    <t>108</t>
  </si>
  <si>
    <t>997221579</t>
  </si>
  <si>
    <t xml:space="preserve">Vodorovná doprava vybouraných hmot  bez naložení, ale se složením a s hrubým urovnáním na vzdálenost Příplatek k ceně za každý další i započatý 1 km přes 1 km</t>
  </si>
  <si>
    <t>189447312</t>
  </si>
  <si>
    <t>180,946*18</t>
  </si>
  <si>
    <t>AZS 98 Zavlekov 19 km</t>
  </si>
  <si>
    <t>109</t>
  </si>
  <si>
    <t>997221611</t>
  </si>
  <si>
    <t xml:space="preserve">Nakládání na dopravní prostředky  pro vodorovnou dopravu suti</t>
  </si>
  <si>
    <t>-170346957</t>
  </si>
  <si>
    <t>180,946</t>
  </si>
  <si>
    <t>viz vodorovné přemístění suti</t>
  </si>
  <si>
    <t>110</t>
  </si>
  <si>
    <t>-2079271044</t>
  </si>
  <si>
    <t>113</t>
  </si>
  <si>
    <t>R997-0001</t>
  </si>
  <si>
    <t>Poplatek za uložení na skládce (skládkovné) odpadu asfaltového - pro zajištění rovného zacházení bude uchazečem oceneno pevnou jednotkovou cenou 8.500 Kč/t. Při stavbě bude přepočetno dle výsledků rozboru a skutečně uhrazeného poplatku.</t>
  </si>
  <si>
    <t>924013754</t>
  </si>
  <si>
    <t>112</t>
  </si>
  <si>
    <t>998276101</t>
  </si>
  <si>
    <t>Přesun hmot pro trubní vedení hloubené z trub z plastických hmot nebo sklolaminátových pro vodovody nebo kanalizace v otevřeném výkopu dopravní vzdálenost do 15 m</t>
  </si>
  <si>
    <t>514887785</t>
  </si>
  <si>
    <t>195,26</t>
  </si>
  <si>
    <t>952,806</t>
  </si>
  <si>
    <t>400-2 - Kanalizační přípojky</t>
  </si>
  <si>
    <t>1675600015</t>
  </si>
  <si>
    <t>"komunikace SÚS" 6*1,2</t>
  </si>
  <si>
    <t>"místní komunikace" 4,7*1,2</t>
  </si>
  <si>
    <t>-470159982</t>
  </si>
  <si>
    <t>"komunikace SÚS" 6*1,7</t>
  </si>
  <si>
    <t>-1472230030</t>
  </si>
  <si>
    <t>-211837097</t>
  </si>
  <si>
    <t>16*4</t>
  </si>
  <si>
    <t>2105621865</t>
  </si>
  <si>
    <t>"předpoklad 16 dnů" 16</t>
  </si>
  <si>
    <t>-1449024422</t>
  </si>
  <si>
    <t>2*1,2</t>
  </si>
  <si>
    <t>-630274207</t>
  </si>
  <si>
    <t>3*1,2</t>
  </si>
  <si>
    <t>-1688615224</t>
  </si>
  <si>
    <t>639197726</t>
  </si>
  <si>
    <t>-236051362</t>
  </si>
  <si>
    <t>150,3*1,2</t>
  </si>
  <si>
    <t>132254205</t>
  </si>
  <si>
    <t>Hloubení zapažených rýh šířky přes 800 do 2 000 mm strojně s urovnáním dna do předepsaného profilu a spádu v hornině třídy těžitelnosti I skupiny 3 přes 500 do 1 000 m3</t>
  </si>
  <si>
    <t>1943223179</t>
  </si>
  <si>
    <t>"S1" (20,5*1,2*3,47)*0,12</t>
  </si>
  <si>
    <t>"S1" (54*1,2*3,95)*0,12</t>
  </si>
  <si>
    <t>"S2" (27,1*1,2*2,08)*0,12</t>
  </si>
  <si>
    <t>"S3" (27,1*1,2*2,07)*0,12</t>
  </si>
  <si>
    <t>"S4" (27,1*1,2*2,43)*0,12</t>
  </si>
  <si>
    <t>"stávající spl.kan." (6,5*1,2*2,1)*0,12</t>
  </si>
  <si>
    <t>"D1+D2" (75,1*1,2*1,3)*0,25</t>
  </si>
  <si>
    <t>splaškové přípojky 12% z celkového objemu hloubení</t>
  </si>
  <si>
    <t>dešťové přípojky 25% z celkového objemu hloubení</t>
  </si>
  <si>
    <t>132354205</t>
  </si>
  <si>
    <t>Hloubení zapažených rýh šířky přes 800 do 2 000 mm strojně s urovnáním dna do předepsaného profilu a spádu v hornině třídy těžitelnosti II skupiny 4 přes 500 do 1 000 m3</t>
  </si>
  <si>
    <t>2050682627</t>
  </si>
  <si>
    <t>"splaškové přípojky" 571,684*0,08</t>
  </si>
  <si>
    <t>"dešťové přípojky" 117,156*0,15</t>
  </si>
  <si>
    <t>splaškové příp. 8% z celkového objemu hloubení</t>
  </si>
  <si>
    <t>dešťové příp. 15% z celkového objemu hloubení</t>
  </si>
  <si>
    <t>132454205</t>
  </si>
  <si>
    <t>Hloubení zapažených rýh šířky přes 800 do 2 000 mm strojně s urovnáním dna do předepsaného profilu a spádu v hornině třídy těžitelnosti II skupiny 5 přes 500 do 1 000 m3</t>
  </si>
  <si>
    <t>-1724490972</t>
  </si>
  <si>
    <t>"spl.příp." 571,684*0,2</t>
  </si>
  <si>
    <t>"dešť.příp." 117,156*0,45</t>
  </si>
  <si>
    <t>spl.příp. 20% z celkového objemu hloubení</t>
  </si>
  <si>
    <t>dešť.příp. 45% z celkového objemu hloubení</t>
  </si>
  <si>
    <t>132554205</t>
  </si>
  <si>
    <t>Hloubení zapažených rýh šířky přes 800 do 2 000 mm strojně s urovnáním dna do předepsaného profilu a spádu v hornině třídy těžitelnosti III skupiny 6 přes 500 do 1 000 m3</t>
  </si>
  <si>
    <t>-2103120948</t>
  </si>
  <si>
    <t>"spl.příp." 571,684*0,6</t>
  </si>
  <si>
    <t>"dešť.příp." 117,156*0,15</t>
  </si>
  <si>
    <t>spl.příp. 60% z celkového objemu hloubení</t>
  </si>
  <si>
    <t>dešť.příp. 15% z celkového objemu hloubení</t>
  </si>
  <si>
    <t>1543160323</t>
  </si>
  <si>
    <t>(2*1,2*1,4)*14</t>
  </si>
  <si>
    <t>34868706</t>
  </si>
  <si>
    <t>"D1+D2" (75,1*1,3)*2</t>
  </si>
  <si>
    <t>-846732541</t>
  </si>
  <si>
    <t>"S1" (20,5*3,47)*2</t>
  </si>
  <si>
    <t>"S1" (54*3,95)*2</t>
  </si>
  <si>
    <t>"S2" (27,1*2,08)*2</t>
  </si>
  <si>
    <t>"S3" (27,1*2,07)*2</t>
  </si>
  <si>
    <t>"S4" (27,1*2,43)*2</t>
  </si>
  <si>
    <t>"stáv.spl.kan." (6,5*2,1)*2</t>
  </si>
  <si>
    <t>-1611092329</t>
  </si>
  <si>
    <t>1614134828</t>
  </si>
  <si>
    <t>-274332292</t>
  </si>
  <si>
    <t>"výkopek na mezideponii" 97,891</t>
  </si>
  <si>
    <t>"převoz zpět pro zásyp" 97,891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</si>
  <si>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</si>
  <si>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-899901297</t>
  </si>
  <si>
    <t>"výkopek na mezideponii" 63,308+167,057</t>
  </si>
  <si>
    <t>"převoz zpět pro zásyp" 251,834-97,891</t>
  </si>
  <si>
    <t>Vodorovné přemístění výkopku nebo sypaniny po suchu na obvyklém dopravním prostředku, bez naložení výkopku, avšak se složením bez rozhrnutí z horniny třídy těžitelnosti III skupiny 6 a 7 na vzdálenost přes 1 500 do 2 000 m</t>
  </si>
  <si>
    <t>-892887762</t>
  </si>
  <si>
    <t>"výkopek na mezideponii" 360,583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</si>
  <si>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</si>
  <si>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1332165535</t>
  </si>
  <si>
    <t>42,732+142,44+251,834-360,583</t>
  </si>
  <si>
    <t>odvoz lože, obsyp a 50% výměna zásypu na skládku AZS 98 Zavlekov 19 km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</si>
  <si>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</si>
  <si>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1988972608</t>
  </si>
  <si>
    <t>76,423*9</t>
  </si>
  <si>
    <t>AZS Zavlekov 19 km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</si>
  <si>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</si>
  <si>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-1067385406</t>
  </si>
  <si>
    <t>360,583</t>
  </si>
  <si>
    <t>odvoz přebytečného výkopku na skládku AZS 98 Zavlekov 19 km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</si>
  <si>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</si>
  <si>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196615847</t>
  </si>
  <si>
    <t>360,583*9</t>
  </si>
  <si>
    <t>-254620977</t>
  </si>
  <si>
    <t>76,423</t>
  </si>
  <si>
    <t>viz vodor.přem. 10 km</t>
  </si>
  <si>
    <t>651325563</t>
  </si>
  <si>
    <t>viz. vodorovné přemístění 10 km</t>
  </si>
  <si>
    <t>-1407819186</t>
  </si>
  <si>
    <t>(76,423+360,583)*1,8</t>
  </si>
  <si>
    <t>-442254608</t>
  </si>
  <si>
    <t>"S1" 20,5*1,2*2,82</t>
  </si>
  <si>
    <t>"S1" 54*1,2*3,3</t>
  </si>
  <si>
    <t>"S2" 27,1*1,2*1,43</t>
  </si>
  <si>
    <t>"S3" 27,1*1,2*1,42</t>
  </si>
  <si>
    <t>"S4" 27,1*1,2*1,78</t>
  </si>
  <si>
    <t>"stáv.spl.kan." 6,5*1,2*1,45</t>
  </si>
  <si>
    <t>"D1+D2" 75,1*1,2*0,65</t>
  </si>
  <si>
    <t>1890979471</t>
  </si>
  <si>
    <t>503,668/2*1,8</t>
  </si>
  <si>
    <t>1045698899</t>
  </si>
  <si>
    <t>237,4*1,2*0,5</t>
  </si>
  <si>
    <t>štěrkopísek frakce 0/22</t>
  </si>
  <si>
    <t>-549071242</t>
  </si>
  <si>
    <t>142,44*1,8</t>
  </si>
  <si>
    <t>600614773</t>
  </si>
  <si>
    <t>-941316500</t>
  </si>
  <si>
    <t>237,4*1,2*0,15</t>
  </si>
  <si>
    <t>-1665481944</t>
  </si>
  <si>
    <t>-2140157001</t>
  </si>
  <si>
    <t>901545226</t>
  </si>
  <si>
    <t>1364789674</t>
  </si>
  <si>
    <t>-1269481113</t>
  </si>
  <si>
    <t>-143535270</t>
  </si>
  <si>
    <t>507966744</t>
  </si>
  <si>
    <t>-868492550</t>
  </si>
  <si>
    <t>571349212</t>
  </si>
  <si>
    <t>01</t>
  </si>
  <si>
    <t>Obrubníková vpusť zkosená Radbuza B125</t>
  </si>
  <si>
    <t>-1015809282</t>
  </si>
  <si>
    <t>-535517477</t>
  </si>
  <si>
    <t>trubka kanalizační PVC-U DN 160x6000mm SN12</t>
  </si>
  <si>
    <t>1144826885</t>
  </si>
  <si>
    <t>237,4*1,03</t>
  </si>
  <si>
    <t>877315211</t>
  </si>
  <si>
    <t xml:space="preserve">Montáž tvarovek na kanalizačním potrubí z trub z plastu  z tvrdého PVC nebo z polypropylenu v otevřeném výkopu jednoosých DN 160</t>
  </si>
  <si>
    <t>1207850427</t>
  </si>
  <si>
    <t>28611361</t>
  </si>
  <si>
    <t>koleno kanalizační PVC KG 160x45°</t>
  </si>
  <si>
    <t>1547315563</t>
  </si>
  <si>
    <t>877315231</t>
  </si>
  <si>
    <t xml:space="preserve">Montáž tvarovek na kanalizačním potrubí z trub z plastu  z tvrdého PVC nebo z polypropylenu v otevřeném výkopu víček DN 160</t>
  </si>
  <si>
    <t>-1225954295</t>
  </si>
  <si>
    <t>28611722</t>
  </si>
  <si>
    <t>víčko kanalizace plastové KG DN 160</t>
  </si>
  <si>
    <t>1552808335</t>
  </si>
  <si>
    <t>895941111</t>
  </si>
  <si>
    <t xml:space="preserve">Zřízení vpusti kanalizační  uliční z betonových dílců typ UV-50 normální</t>
  </si>
  <si>
    <t>-1914993218</t>
  </si>
  <si>
    <t>KSI.BU42A</t>
  </si>
  <si>
    <t>Betonová uliční vpusť, díl spodní, 2A v.300mm bez výtoku - odkaliště</t>
  </si>
  <si>
    <t>-687471487</t>
  </si>
  <si>
    <t>KSI.BU3Z15P</t>
  </si>
  <si>
    <t>Betonová uliční vpusť, zápachová uzávěra, 3Z150PVC v.550mm s výtokem PVC KG DN 150 - sifon</t>
  </si>
  <si>
    <t>474231839</t>
  </si>
  <si>
    <t>KSI.BU46B</t>
  </si>
  <si>
    <t>Betonová uliční vpusť, skruž středová, 6B v.200mm</t>
  </si>
  <si>
    <t>-1667609983</t>
  </si>
  <si>
    <t>KSI.BU45B</t>
  </si>
  <si>
    <t>Betonová uliční vpusť, skruž horní, 5B v.300mm</t>
  </si>
  <si>
    <t>-61877514</t>
  </si>
  <si>
    <t>KSI.BU46A</t>
  </si>
  <si>
    <t>Betonová uliční vpusť, skruž středová, 6A v.300mm</t>
  </si>
  <si>
    <t>321520368</t>
  </si>
  <si>
    <t>KSI.UA4</t>
  </si>
  <si>
    <t>Betonová uliční vpusť, koš kalový, A4 vysoký v.600 pro 500x500</t>
  </si>
  <si>
    <t>-2034568620</t>
  </si>
  <si>
    <t>KSI.BU5D</t>
  </si>
  <si>
    <t>Betonová uliční vpusť, skruž horní, 5D v.570mm</t>
  </si>
  <si>
    <t>504722203</t>
  </si>
  <si>
    <t>KSI.BUP10A</t>
  </si>
  <si>
    <t>Betonová uliční vpusť, vyrovnávací prstenec, 10A pod mříže 500x500</t>
  </si>
  <si>
    <t>1651355357</t>
  </si>
  <si>
    <t>KSI.KM05</t>
  </si>
  <si>
    <t>Vtoková mříž Standard, 500x500, rám litinový v.160mm, D 400 rovná š.35mm</t>
  </si>
  <si>
    <t>-1504053857</t>
  </si>
  <si>
    <t>1953982388</t>
  </si>
  <si>
    <t>-1574557104</t>
  </si>
  <si>
    <t>-149792016</t>
  </si>
  <si>
    <t>(6+4,7+6)*2</t>
  </si>
  <si>
    <t>1518218013</t>
  </si>
  <si>
    <t>1194012722</t>
  </si>
  <si>
    <t>"podkl.vrstvy komunikace" (20,04*0,3)*1,8</t>
  </si>
  <si>
    <t>"asfalty" (23,04*0,1)*2,4</t>
  </si>
  <si>
    <t>1706646210</t>
  </si>
  <si>
    <t>16,352*18</t>
  </si>
  <si>
    <t>-663745302</t>
  </si>
  <si>
    <t>-1606532997</t>
  </si>
  <si>
    <t>-507398069</t>
  </si>
  <si>
    <t>-8088700</t>
  </si>
  <si>
    <t>985,171</t>
  </si>
  <si>
    <t>500 - Vodovod vč. vodovodních přípojek</t>
  </si>
  <si>
    <t>500-1 - Vodovod</t>
  </si>
  <si>
    <t>1835342003</t>
  </si>
  <si>
    <t>"místní komunikace" 7*1</t>
  </si>
  <si>
    <t>"chodník" 2*1</t>
  </si>
  <si>
    <t>"komunikace SÚS" 7,6*1</t>
  </si>
  <si>
    <t>1504100954</t>
  </si>
  <si>
    <t>"komunikace SÚS" 7,6*1,5</t>
  </si>
  <si>
    <t>-303196484</t>
  </si>
  <si>
    <t>341261710</t>
  </si>
  <si>
    <t>30*4</t>
  </si>
  <si>
    <t>1175785043</t>
  </si>
  <si>
    <t>1587224146</t>
  </si>
  <si>
    <t>2124959276</t>
  </si>
  <si>
    <t>-382531484</t>
  </si>
  <si>
    <t>-1142268409</t>
  </si>
  <si>
    <t>155,7*0,6</t>
  </si>
  <si>
    <t>souběh s kanalizací</t>
  </si>
  <si>
    <t>-539450297</t>
  </si>
  <si>
    <t>"Ř1-souběh s S1" (215,05*0,6*1,7)*0,25</t>
  </si>
  <si>
    <t>"Ř1 v samostatné rýze" (129,26*1*1,7)*0,25</t>
  </si>
  <si>
    <t>"Ř2 -souběh s S2" (31,55*0,6*1,69)*0,25</t>
  </si>
  <si>
    <t>"Ř2 v samostatné rýze" (2,18*1*1,69)*0,25</t>
  </si>
  <si>
    <t>"Ř3-souběh s S3" (31,55*0,6*1,67)*0,25</t>
  </si>
  <si>
    <t>"Ř3 v samostatné rýze" (2,16*1*1,67)*0,25</t>
  </si>
  <si>
    <t>"Ř4-souběh s S4" (31,55*0,6*1,66)*0,25</t>
  </si>
  <si>
    <t>"Ř4 v samostatné rýze" (2,15*1*1,66)*0,25</t>
  </si>
  <si>
    <t>25% objemu hloubení</t>
  </si>
  <si>
    <t>1412346780</t>
  </si>
  <si>
    <t>544,982*0,15</t>
  </si>
  <si>
    <t>15%objemu hloubení</t>
  </si>
  <si>
    <t>1884227812</t>
  </si>
  <si>
    <t>544,982*0,35</t>
  </si>
  <si>
    <t>35% objemu hloubení</t>
  </si>
  <si>
    <t>-2047746771</t>
  </si>
  <si>
    <t>544,982*0,25</t>
  </si>
  <si>
    <t>906508609</t>
  </si>
  <si>
    <t>(2*1,2*1,4)*8</t>
  </si>
  <si>
    <t>357381627</t>
  </si>
  <si>
    <t>"Ř1 souběh" 215,05*1,7</t>
  </si>
  <si>
    <t>"Ř1 samostatně" (129,26*1,7)*2</t>
  </si>
  <si>
    <t>"Ř2 souběh" 31,55*1,69</t>
  </si>
  <si>
    <t>"Ř2 samostatně" (2,18*1,69)*2</t>
  </si>
  <si>
    <t>"Ř3 souběh" 31,55*1,67</t>
  </si>
  <si>
    <t>"Ř3 samostatně" (2,16*1,67)*2</t>
  </si>
  <si>
    <t>"Ř4 souběh" 31,55*1,66</t>
  </si>
  <si>
    <t>"Ř4 samostatně" (2,15*1,66)*2</t>
  </si>
  <si>
    <t>816311413</t>
  </si>
  <si>
    <t>1746037595</t>
  </si>
  <si>
    <t>"výkopek mezideponie" 136,246</t>
  </si>
  <si>
    <t>"zpět pro zásyp" 136,246</t>
  </si>
  <si>
    <t>1406278120</t>
  </si>
  <si>
    <t>"výkopek mezideponie" 81,747+190,744</t>
  </si>
  <si>
    <t>"zpět pro zásyp" 192,09-136,246</t>
  </si>
  <si>
    <t>177056545</t>
  </si>
  <si>
    <t>-945107333</t>
  </si>
  <si>
    <t>32,157+128,628+192,099-136,246</t>
  </si>
  <si>
    <t>odvoz na skládku lože+obsyp+50%výměna zásypu</t>
  </si>
  <si>
    <t>2058668968</t>
  </si>
  <si>
    <t>216,638*9</t>
  </si>
  <si>
    <t>548273714</t>
  </si>
  <si>
    <t>136,246</t>
  </si>
  <si>
    <t>1005562250</t>
  </si>
  <si>
    <t>136,246*9</t>
  </si>
  <si>
    <t>1244404145</t>
  </si>
  <si>
    <t>216,638</t>
  </si>
  <si>
    <t>viz.vodor.př. 10 km</t>
  </si>
  <si>
    <t>1762817778</t>
  </si>
  <si>
    <t>-2117227234</t>
  </si>
  <si>
    <t>(216,638+136,246)*1,8</t>
  </si>
  <si>
    <t>AZS 98 Zavlekov</t>
  </si>
  <si>
    <t>-383908637</t>
  </si>
  <si>
    <t>215,05*0,6*1,2</t>
  </si>
  <si>
    <t>129,26*1*1,2</t>
  </si>
  <si>
    <t>31,55*0,6*1,19</t>
  </si>
  <si>
    <t>2,18*1*1,19</t>
  </si>
  <si>
    <t>31,55*0,6*1,17</t>
  </si>
  <si>
    <t>2,16*1*1,17</t>
  </si>
  <si>
    <t>31,55*0,6*1,16</t>
  </si>
  <si>
    <t>2,15*1*1,16</t>
  </si>
  <si>
    <t>-147389716</t>
  </si>
  <si>
    <t>384,197/2*1,8</t>
  </si>
  <si>
    <t>2072161669</t>
  </si>
  <si>
    <t>215,05*0,6*0,4</t>
  </si>
  <si>
    <t>129,26*1*0,4</t>
  </si>
  <si>
    <t>31,55*0,6*0,4</t>
  </si>
  <si>
    <t>2,18*1*0,4</t>
  </si>
  <si>
    <t>2,16*1*0,4</t>
  </si>
  <si>
    <t>2,15*1*0,4</t>
  </si>
  <si>
    <t>866789738</t>
  </si>
  <si>
    <t>128,628*1,8</t>
  </si>
  <si>
    <t>713558102</t>
  </si>
  <si>
    <t>1552960703</t>
  </si>
  <si>
    <t>215,05*0,6*0,1</t>
  </si>
  <si>
    <t>129,26*1*0,1</t>
  </si>
  <si>
    <t>31,55*0,6*0,1</t>
  </si>
  <si>
    <t>2,18*1*0,1</t>
  </si>
  <si>
    <t>2,16*1*0,1</t>
  </si>
  <si>
    <t>2,15*1*0,1</t>
  </si>
  <si>
    <t>905241178</t>
  </si>
  <si>
    <t>-174359048</t>
  </si>
  <si>
    <t>"kominikace SÚS" 7,6*1</t>
  </si>
  <si>
    <t>364295591</t>
  </si>
  <si>
    <t>-1235417620</t>
  </si>
  <si>
    <t>260668881</t>
  </si>
  <si>
    <t>1459328055</t>
  </si>
  <si>
    <t>1581042189</t>
  </si>
  <si>
    <t>-1046522555</t>
  </si>
  <si>
    <t>"komunikace" 7,6*1,5</t>
  </si>
  <si>
    <t>1130076316</t>
  </si>
  <si>
    <t>850245121</t>
  </si>
  <si>
    <t xml:space="preserve">Výřez nebo výsek  na potrubí z trub litinových tlakových nebo plastických hmot DN 80</t>
  </si>
  <si>
    <t>-537530178</t>
  </si>
  <si>
    <t>850375121</t>
  </si>
  <si>
    <t xml:space="preserve">Výřez nebo výsek  na potrubí z trub litinových tlakových nebo plastických hmot DN 300</t>
  </si>
  <si>
    <t>-1888718477</t>
  </si>
  <si>
    <t>857241131</t>
  </si>
  <si>
    <t>Montáž litinových tvarovek na potrubí litinovém tlakovém jednoosých na potrubí z trub hrdlových v otevřeném výkopu, kanálu nebo v šachtě s integrovaným těsněním DN 80</t>
  </si>
  <si>
    <t>-1523974570</t>
  </si>
  <si>
    <t>HWL.797408000016</t>
  </si>
  <si>
    <t>SYNOFLEX - SPOJKA 80 (85-105)</t>
  </si>
  <si>
    <t>29184210</t>
  </si>
  <si>
    <t>857242122</t>
  </si>
  <si>
    <t>Montáž litinových tvarovek na potrubí litinovém tlakovém jednoosých na potrubí z trub přírubových v otevřeném výkopu, kanálu nebo v šachtě DN 80</t>
  </si>
  <si>
    <t>2075750483</t>
  </si>
  <si>
    <t>HWL.850005020016</t>
  </si>
  <si>
    <t>TVAROVKA FF KUS 50/200</t>
  </si>
  <si>
    <t>1391818212</t>
  </si>
  <si>
    <t>HWL.855008005016</t>
  </si>
  <si>
    <t>TVAROVKA REDUKČNÍ FFR 80-50</t>
  </si>
  <si>
    <t>-1984130261</t>
  </si>
  <si>
    <t>HWL.850008020016</t>
  </si>
  <si>
    <t>TVAROVKA FF KUS 80/200</t>
  </si>
  <si>
    <t>-1443353847</t>
  </si>
  <si>
    <t>HWL.505008020016</t>
  </si>
  <si>
    <t>KOLENO PATNÍ PŘÍRUBOVÉ DLOUHÉ 80</t>
  </si>
  <si>
    <t>-1734078708</t>
  </si>
  <si>
    <t>857244122</t>
  </si>
  <si>
    <t>Montáž litinových tvarovek na potrubí litinovém tlakovém odbočných na potrubí z trub přírubových v otevřeném výkopu, kanálu nebo v šachtě DN 80</t>
  </si>
  <si>
    <t>-884122495</t>
  </si>
  <si>
    <t>HWL.851008005016</t>
  </si>
  <si>
    <t>TVAROVKA T KUS 80-50</t>
  </si>
  <si>
    <t>2041630713</t>
  </si>
  <si>
    <t>HWL.851008008016</t>
  </si>
  <si>
    <t>TVAROVKA T KUS 80-80</t>
  </si>
  <si>
    <t>1285314290</t>
  </si>
  <si>
    <t>HWL.852008000016</t>
  </si>
  <si>
    <t>TVAROVKY TT KUS 80 L=330</t>
  </si>
  <si>
    <t>142460535</t>
  </si>
  <si>
    <t>857372122</t>
  </si>
  <si>
    <t>Montáž litinových tvarovek na potrubí litinovém tlakovém jednoosých na potrubí z trub přírubových v otevřeném výkopu, kanálu nebo v šachtě DN 300</t>
  </si>
  <si>
    <t>-1404262553</t>
  </si>
  <si>
    <t>HWL.799430000016</t>
  </si>
  <si>
    <t>SYNOFLEX - S PŘÍRUBOU PN16 300 (313-356) PN16</t>
  </si>
  <si>
    <t>1651830904</t>
  </si>
  <si>
    <t>857374122</t>
  </si>
  <si>
    <t>Montáž litinových tvarovek na potrubí litinovém tlakovém odbočných na potrubí z trub přírubových v otevřeném výkopu, kanálu nebo v šachtě DN 300</t>
  </si>
  <si>
    <t>1882217546</t>
  </si>
  <si>
    <t>HWL.851030008016</t>
  </si>
  <si>
    <t>TVAROVKA T KUS PN16 300-80 PN16</t>
  </si>
  <si>
    <t>1301350947</t>
  </si>
  <si>
    <t>871211211</t>
  </si>
  <si>
    <t>Montáž vodovodního potrubí z plastů v otevřeném výkopu z polyetylenu PE 100 svařovaných elektrotvarovkou SDR 11/PN16 D 63 x 5,8 mm</t>
  </si>
  <si>
    <t>1935031229</t>
  </si>
  <si>
    <t>WVN.VP403063W</t>
  </si>
  <si>
    <t>Trubka dvouvrstvá PE 100 RC SafeTech RC voda SDR11 63x5.8 100m BC</t>
  </si>
  <si>
    <t>867509749</t>
  </si>
  <si>
    <t>101,14*1,03</t>
  </si>
  <si>
    <t>871241211</t>
  </si>
  <si>
    <t>Montáž vodovodního potrubí z plastů v otevřeném výkopu z polyetylenu PE 100 svařovaných elektrotvarovkou SDR 11/PN16 D 90 x 8,2 mm</t>
  </si>
  <si>
    <t>-1085497580</t>
  </si>
  <si>
    <t>WVN.VP403081W</t>
  </si>
  <si>
    <t>Trubka dvouvrstvá PE 100 RC SafeTech RC voda SDR11 90x8.2 6m BC</t>
  </si>
  <si>
    <t>-1098372963</t>
  </si>
  <si>
    <t>344,31*1,03</t>
  </si>
  <si>
    <t>877211101</t>
  </si>
  <si>
    <t>Montáž tvarovek na vodovodním plastovém potrubí z polyetylenu PE 100 elektrotvarovek SDR 11/PN16 spojek, oblouků nebo redukcí d 63</t>
  </si>
  <si>
    <t>625468877</t>
  </si>
  <si>
    <t>WVN.FF700211W</t>
  </si>
  <si>
    <t>Příruba PP/ocel PN10/16 63 DN50</t>
  </si>
  <si>
    <t>2051918751</t>
  </si>
  <si>
    <t>WVN.FF485525W</t>
  </si>
  <si>
    <t>Lemový nákružek PE100 SDR11 63</t>
  </si>
  <si>
    <t>-401573995</t>
  </si>
  <si>
    <t>WVN.FF485705W</t>
  </si>
  <si>
    <t>Elektrospojka PE100 SDR11 63</t>
  </si>
  <si>
    <t>-877855766</t>
  </si>
  <si>
    <t>877241101</t>
  </si>
  <si>
    <t>Montáž tvarovek na vodovodním plastovém potrubí z polyetylenu PE 100 elektrotvarovek SDR 11/PN16 spojek, oblouků nebo redukcí d 90</t>
  </si>
  <si>
    <t>-441543321</t>
  </si>
  <si>
    <t>WVN.FFD91013W</t>
  </si>
  <si>
    <t>Oblouk 11° PE100 RC SDR11 90</t>
  </si>
  <si>
    <t>56180371</t>
  </si>
  <si>
    <t>WVN.FFD81013W</t>
  </si>
  <si>
    <t>Oblouk 22° PE100 RC SDR11 90</t>
  </si>
  <si>
    <t>-1081568945</t>
  </si>
  <si>
    <t>WVN.FF700213W</t>
  </si>
  <si>
    <t>Příruba PP/ocel PN10/16 90 DN80</t>
  </si>
  <si>
    <t>927177786</t>
  </si>
  <si>
    <t>WVN.FF485710W</t>
  </si>
  <si>
    <t>Elektrospojka PE100 SDR11 90</t>
  </si>
  <si>
    <t>1655809840</t>
  </si>
  <si>
    <t>WVN.FF485527W</t>
  </si>
  <si>
    <t>Lemový nákružek PE100 SDR11 90</t>
  </si>
  <si>
    <t>1668435831</t>
  </si>
  <si>
    <t>891211112</t>
  </si>
  <si>
    <t>Montáž vodovodních armatur na potrubí šoupátek nebo klapek uzavíracích v otevřeném výkopu nebo v šachtách s osazením zemní soupravy (bez poklopů) DN 50</t>
  </si>
  <si>
    <t>-724156323</t>
  </si>
  <si>
    <t>HWL.950105000002</t>
  </si>
  <si>
    <t>SOUPRAVA ZEMNÍ TELESKOPICKÁ E1-1,3 -1,8 50 (1,3-1,8m)</t>
  </si>
  <si>
    <t>-77730829</t>
  </si>
  <si>
    <t>HWL.400105000016</t>
  </si>
  <si>
    <t>ŠOUPĚ PŘÍRUBOVÉ KRÁTKÉ E1 CZ 50</t>
  </si>
  <si>
    <t>465816082</t>
  </si>
  <si>
    <t>891241112</t>
  </si>
  <si>
    <t>Montáž vodovodních armatur na potrubí šoupátek nebo klapek uzavíracích v otevřeném výkopu nebo v šachtách s osazením zemní soupravy (bez poklopů) DN 80</t>
  </si>
  <si>
    <t>-1818366929</t>
  </si>
  <si>
    <t>HWL.400108000016</t>
  </si>
  <si>
    <t>ŠOUPĚ PŘÍRUBOVÉ KRÁTKÉ E1 CZ 80</t>
  </si>
  <si>
    <t>-96926640</t>
  </si>
  <si>
    <t>HWL.950108000003</t>
  </si>
  <si>
    <t>SOUPRAVA ZEMNÍ TELESKOPICKÁ E1/A-1,3 -1,8 65-80 E1/80 A (1,3-1,8m)</t>
  </si>
  <si>
    <t>-698483903</t>
  </si>
  <si>
    <t>891247111</t>
  </si>
  <si>
    <t>Montáž vodovodních armatur na potrubí hydrantů podzemních (bez osazení poklopů) DN 80</t>
  </si>
  <si>
    <t>-1905451860</t>
  </si>
  <si>
    <t>HWL.D49008015016</t>
  </si>
  <si>
    <t>HYDRANT PODZEMNÍ PLNOPRŮTOKOVÝ 80/1,50 m</t>
  </si>
  <si>
    <t>-112527693</t>
  </si>
  <si>
    <t>891247211</t>
  </si>
  <si>
    <t>Montáž vodovodních armatur na potrubí hydrantů nadzemních DN 80</t>
  </si>
  <si>
    <t>-1440749781</t>
  </si>
  <si>
    <t>HWL.K22008015016</t>
  </si>
  <si>
    <t>HYDRANT DUO NADZEMNÍ TUHÝ 2B 80/1,5 m</t>
  </si>
  <si>
    <t>-255087593</t>
  </si>
  <si>
    <t>891371112</t>
  </si>
  <si>
    <t>Montáž vodovodních armatur na potrubí šoupátek nebo klapek uzavíracích v otevřeném výkopu nebo v šachtách s osazením zemní soupravy (bez poklopů) DN 300</t>
  </si>
  <si>
    <t>766706138</t>
  </si>
  <si>
    <t>HWL.950125030003</t>
  </si>
  <si>
    <t>SOUPRAVA ZEMNÍ TELESKOPICKÁ E1 1,4-1,8 250-300 (1,4-1,8m)</t>
  </si>
  <si>
    <t>303423611</t>
  </si>
  <si>
    <t>HWL.400130000016</t>
  </si>
  <si>
    <t>ŠOUPĚ PŘÍRUBOVÉ KRÁTKÉ E1 CZ 300 PN16</t>
  </si>
  <si>
    <t>2044709991</t>
  </si>
  <si>
    <t>892233122</t>
  </si>
  <si>
    <t>Proplach a dezinfekce vodovodního potrubí DN od 40 do 70</t>
  </si>
  <si>
    <t>895821055</t>
  </si>
  <si>
    <t>892241111</t>
  </si>
  <si>
    <t>Tlakové zkoušky vodou na potrubí DN do 80</t>
  </si>
  <si>
    <t>-1458187719</t>
  </si>
  <si>
    <t>892273122</t>
  </si>
  <si>
    <t>Proplach a dezinfekce vodovodního potrubí DN od 80 do 125</t>
  </si>
  <si>
    <t>1240340408</t>
  </si>
  <si>
    <t>-1781876186</t>
  </si>
  <si>
    <t>899401112</t>
  </si>
  <si>
    <t>Osazení poklopů litinových šoupátkových</t>
  </si>
  <si>
    <t>-595589556</t>
  </si>
  <si>
    <t>HWL.175000000003</t>
  </si>
  <si>
    <t>POKLOP ULIČNÍ ŠOUP. KASI LOGO HAWLE HAWLE VODA</t>
  </si>
  <si>
    <t>-814946385</t>
  </si>
  <si>
    <t>HWL.348100000000</t>
  </si>
  <si>
    <t xml:space="preserve">PODKLAD. DESKA  UNI UNI</t>
  </si>
  <si>
    <t>1444028595</t>
  </si>
  <si>
    <t>899401113</t>
  </si>
  <si>
    <t>Osazení poklopů litinových hydrantových</t>
  </si>
  <si>
    <t>-1021474280</t>
  </si>
  <si>
    <t>HWL.195000000002</t>
  </si>
  <si>
    <t>HYDRANTOVÝ POKLOP 21 kg / HAWLE - HYDRANT</t>
  </si>
  <si>
    <t>-1830675465</t>
  </si>
  <si>
    <t>HWL.348200000000</t>
  </si>
  <si>
    <t xml:space="preserve">PODKLAD. DESKA  POD HYDRANT.POKLOP</t>
  </si>
  <si>
    <t>-497228404</t>
  </si>
  <si>
    <t>899721111</t>
  </si>
  <si>
    <t>Signalizační vodič na potrubí DN do 150 mm</t>
  </si>
  <si>
    <t>1799060759</t>
  </si>
  <si>
    <t>369247353</t>
  </si>
  <si>
    <t>777557480</t>
  </si>
  <si>
    <t>299055362</t>
  </si>
  <si>
    <t>-203039846</t>
  </si>
  <si>
    <t>(7+2+7,6)*2</t>
  </si>
  <si>
    <t>2082210017</t>
  </si>
  <si>
    <t>-1350002940</t>
  </si>
  <si>
    <t>"podkl.vrstvy komunikace" (16,6*0,3)*1,8</t>
  </si>
  <si>
    <t>"asfalt" (20,4*0,1)*2,4</t>
  </si>
  <si>
    <t>800015109</t>
  </si>
  <si>
    <t>13,86*18</t>
  </si>
  <si>
    <t>skládka AZS 98 Zavlekov</t>
  </si>
  <si>
    <t>-1514894552</t>
  </si>
  <si>
    <t>13,86</t>
  </si>
  <si>
    <t>viz vodorovná doprava</t>
  </si>
  <si>
    <t>897360322</t>
  </si>
  <si>
    <t>248075285</t>
  </si>
  <si>
    <t>-88005830</t>
  </si>
  <si>
    <t>PAz2</t>
  </si>
  <si>
    <t>547,4</t>
  </si>
  <si>
    <t>500-2 - Vodovodní přípojky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</si>
  <si>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</si>
  <si>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</si>
  <si>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-1689561498</t>
  </si>
  <si>
    <t>"místní komunikace" 3,3*1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</si>
  <si>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</si>
  <si>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</si>
  <si>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-811159313</t>
  </si>
  <si>
    <t>"místní komunikace" 3,3*1,2</t>
  </si>
  <si>
    <t>"chodník" 2*1,2</t>
  </si>
  <si>
    <t>1399122569</t>
  </si>
  <si>
    <t>1037043625</t>
  </si>
  <si>
    <t>10*4</t>
  </si>
  <si>
    <t>649470310</t>
  </si>
  <si>
    <t>-1746564186</t>
  </si>
  <si>
    <t>-720133349</t>
  </si>
  <si>
    <t>155,7*1</t>
  </si>
  <si>
    <t>132254204</t>
  </si>
  <si>
    <t>Hloubení zapažených rýh šířky přes 800 do 2 000 mm strojně s urovnáním dna do předepsaného profilu a spádu v hornině třídy těžitelnosti I skupiny 3 přes 100 do 500 m3</t>
  </si>
  <si>
    <t>814559346</t>
  </si>
  <si>
    <t>(161*1*1,7)*0,25</t>
  </si>
  <si>
    <t>132354204</t>
  </si>
  <si>
    <t>Hloubení zapažených rýh šířky přes 800 do 2 000 mm strojně s urovnáním dna do předepsaného profilu a spádu v hornině třídy těžitelnosti II skupiny 4 přes 100 do 500 m3</t>
  </si>
  <si>
    <t>2032624882</t>
  </si>
  <si>
    <t>(161*1*1,7)*0,15</t>
  </si>
  <si>
    <t>15% z objemu hloubení</t>
  </si>
  <si>
    <t>132454204</t>
  </si>
  <si>
    <t>Hloubení zapažených rýh šířky přes 800 do 2 000 mm strojně s urovnáním dna do předepsaného profilu a spádu v hornině třídy těžitelnosti II skupiny 5 přes 100 do 500 m3</t>
  </si>
  <si>
    <t>-1724477893</t>
  </si>
  <si>
    <t>(161*1*1,7)*0,35</t>
  </si>
  <si>
    <t>35% z objemu hloubení</t>
  </si>
  <si>
    <t>132554204</t>
  </si>
  <si>
    <t>Hloubení zapažených rýh šířky přes 800 do 2 000 mm strojně s urovnáním dna do předepsaného profilu a spádu v hornině třídy těžitelnosti III skupiny 6 přes 100 do 500 m3</t>
  </si>
  <si>
    <t>-1228122664</t>
  </si>
  <si>
    <t>25% z objemu hloubení</t>
  </si>
  <si>
    <t>-1620757506</t>
  </si>
  <si>
    <t>2*1,2*1,4</t>
  </si>
  <si>
    <t>1896847695</t>
  </si>
  <si>
    <t>(161*1,7)*2</t>
  </si>
  <si>
    <t>1035579079</t>
  </si>
  <si>
    <t>-471132333</t>
  </si>
  <si>
    <t>"výkop na mezideponii" 68,425</t>
  </si>
  <si>
    <t>"převoz pro zpětný zásyp" 68,425</t>
  </si>
  <si>
    <t>336743732</t>
  </si>
  <si>
    <t>"výkopek na mezideponii" 41,055+95,795</t>
  </si>
  <si>
    <t>"převoz zpět pro zásyp" 96,6-68,425</t>
  </si>
  <si>
    <t>727509599</t>
  </si>
  <si>
    <t>"výkopek na mezideponii" 68,425</t>
  </si>
  <si>
    <t>1334380537</t>
  </si>
  <si>
    <t>odvoz lože+obsypu+50% výměny zásypu</t>
  </si>
  <si>
    <t>16,1+64,4+96,6-68,425</t>
  </si>
  <si>
    <t>-4916270</t>
  </si>
  <si>
    <t>108,675*9</t>
  </si>
  <si>
    <t>-433589668</t>
  </si>
  <si>
    <t>68,425</t>
  </si>
  <si>
    <t>-495468182</t>
  </si>
  <si>
    <t>68,425*9</t>
  </si>
  <si>
    <t>543398579</t>
  </si>
  <si>
    <t>108,675</t>
  </si>
  <si>
    <t>viz vodorovné přemístění</t>
  </si>
  <si>
    <t>-624940524</t>
  </si>
  <si>
    <t>-990095794</t>
  </si>
  <si>
    <t>(108,675+68,425)*1,8</t>
  </si>
  <si>
    <t>514102537</t>
  </si>
  <si>
    <t>161*1*1,2</t>
  </si>
  <si>
    <t>1370656496</t>
  </si>
  <si>
    <t>193,2/2*1,8</t>
  </si>
  <si>
    <t>1262972782</t>
  </si>
  <si>
    <t>161*1*0,4</t>
  </si>
  <si>
    <t>-1476566809</t>
  </si>
  <si>
    <t>64,4*1,8</t>
  </si>
  <si>
    <t>1040912675</t>
  </si>
  <si>
    <t>-1601082432</t>
  </si>
  <si>
    <t>161*1*0,1</t>
  </si>
  <si>
    <t>643590813</t>
  </si>
  <si>
    <t>2025244082</t>
  </si>
  <si>
    <t>-1640010620</t>
  </si>
  <si>
    <t>"místní komunikace"3,3*1,2</t>
  </si>
  <si>
    <t>-400841775</t>
  </si>
  <si>
    <t>607920432</t>
  </si>
  <si>
    <t>226093323</t>
  </si>
  <si>
    <t>871161211</t>
  </si>
  <si>
    <t>Montáž vodovodního potrubí z plastů v otevřeném výkopu z polyetylenu PE 100 svařovaných elektrotvarovkou SDR 11/PN16 D 32 x 3,0 mm</t>
  </si>
  <si>
    <t>1928067369</t>
  </si>
  <si>
    <t>WVN.VP403033W</t>
  </si>
  <si>
    <t>Trubka dvouvrstvá PE 100 RC SafeTech RC voda SDR11 32x3.0 100m BC</t>
  </si>
  <si>
    <t>-556211973</t>
  </si>
  <si>
    <t>161*1,03</t>
  </si>
  <si>
    <t>877161118</t>
  </si>
  <si>
    <t>Montáž tvarovek na vodovodním plastovém potrubí z polyetylenu PE 100 elektrotvarovek SDR 11/PN16 záslepek d 32</t>
  </si>
  <si>
    <t>1660415568</t>
  </si>
  <si>
    <t>WVN.FF485952W</t>
  </si>
  <si>
    <t>Elektrozáslepka 32</t>
  </si>
  <si>
    <t>-1645575475</t>
  </si>
  <si>
    <t>891163111</t>
  </si>
  <si>
    <t>Montáž vodovodních armatur na potrubí ventilů hlavních pro přípojky DN 25</t>
  </si>
  <si>
    <t>-1216695647</t>
  </si>
  <si>
    <t>HWL.960113018004</t>
  </si>
  <si>
    <t>SOUPRAVA ZEMNÍ TELESKOPICKÁ DOM. ŠOUPÁTKA-1,3-1,8 3/4"-2" (1,3-1,8m)</t>
  </si>
  <si>
    <t>-199519771</t>
  </si>
  <si>
    <t>HWL.280000103216</t>
  </si>
  <si>
    <t>ŠOUPÁTKO ISO DOMOVNÍ PŘÍPOJKY 32-5/4"</t>
  </si>
  <si>
    <t>-1581258064</t>
  </si>
  <si>
    <t>891249111</t>
  </si>
  <si>
    <t>Montáž vodovodních armatur na potrubí navrtávacích pasů s ventilem Jt 1 MPa, na potrubí z trub litinových, ocelových nebo plastických hmot DN 80</t>
  </si>
  <si>
    <t>123421709</t>
  </si>
  <si>
    <t>HWL.525006305416</t>
  </si>
  <si>
    <t>PAS NAVRTÁVACÍ HAKU 63-5/4"</t>
  </si>
  <si>
    <t>1477698081</t>
  </si>
  <si>
    <t>HWL.525009005416</t>
  </si>
  <si>
    <t>PAS NAVRTÁVACÍ HAKU 90-5/4"</t>
  </si>
  <si>
    <t>-1098770934</t>
  </si>
  <si>
    <t>891379111</t>
  </si>
  <si>
    <t>Montáž vodovodních armatur na potrubí navrtávacích pasů s ventilem Jt 1 MPa, na potrubí z trub litinových, ocelových nebo plastických hmot DN 300</t>
  </si>
  <si>
    <t>-762454923</t>
  </si>
  <si>
    <t>HWL.350030005416</t>
  </si>
  <si>
    <t>PAS NAVRTÁVACÍ ZÁVITOVÝ VÝSTUP 300-5/4"</t>
  </si>
  <si>
    <t>1698917585</t>
  </si>
  <si>
    <t>899401111</t>
  </si>
  <si>
    <t>Osazení poklopů litinových ventilových</t>
  </si>
  <si>
    <t>1568491588</t>
  </si>
  <si>
    <t>343767495</t>
  </si>
  <si>
    <t>HWL.165000000003</t>
  </si>
  <si>
    <t>POKLOP ULIČNÍ TĚŽKÝ KASI LOGO HAWLE HAWLE VODA</t>
  </si>
  <si>
    <t>-1106823111</t>
  </si>
  <si>
    <t>1788403024</t>
  </si>
  <si>
    <t>1759469134</t>
  </si>
  <si>
    <t>-1907524462</t>
  </si>
  <si>
    <t>-235556560</t>
  </si>
  <si>
    <t>-2109809650</t>
  </si>
  <si>
    <t>(3,3+2)*2</t>
  </si>
  <si>
    <t>-1780888847</t>
  </si>
  <si>
    <t>2133089255</t>
  </si>
  <si>
    <t>"podkl.vrstvy komunikace" (5,3*0,3)*1,8</t>
  </si>
  <si>
    <t>"asfalt" (6,36*0,1)*2,4</t>
  </si>
  <si>
    <t>-431224459</t>
  </si>
  <si>
    <t>4,388*18</t>
  </si>
  <si>
    <t>1628229647</t>
  </si>
  <si>
    <t>-1245472968</t>
  </si>
  <si>
    <t>-187642022</t>
  </si>
  <si>
    <t>1032226287</t>
  </si>
  <si>
    <t>VYK</t>
  </si>
  <si>
    <t>10,8</t>
  </si>
  <si>
    <t>KOM</t>
  </si>
  <si>
    <t>600 - Veřejné osvětlení</t>
  </si>
  <si>
    <t>PSV - Práce a dodávky PSV</t>
  </si>
  <si>
    <t xml:space="preserve">    741 - Elektroinstalace - silnoproud</t>
  </si>
  <si>
    <t xml:space="preserve">M -  Práce a dodávky M</t>
  </si>
  <si>
    <t xml:space="preserve">    21-M -  Elektromontáže</t>
  </si>
  <si>
    <t xml:space="preserve">    46-M -  Zemní práce při extr.mont.pracích</t>
  </si>
  <si>
    <t>404940753</t>
  </si>
  <si>
    <t>"viz výkres SO 600 D121"33,9</t>
  </si>
  <si>
    <t>704770983</t>
  </si>
  <si>
    <t>"viz výkres SO 600 D121"110,5</t>
  </si>
  <si>
    <t>181301103</t>
  </si>
  <si>
    <t>Rozprostření a urovnání ornice v rovině nebo ve svahu sklonu do 1:5 při souvislé ploše do 500 m2, tl. vrstvy přes 150 do 200 mm</t>
  </si>
  <si>
    <t>1555786943</t>
  </si>
  <si>
    <t>"viz výkres SO 600 D121"114</t>
  </si>
  <si>
    <t>181451141</t>
  </si>
  <si>
    <t>Založení trávníku na půdě předem připravené plochy přes 1000 m2 výsevem včetně utažení parterového v rovině nebo na svahu do 1:5</t>
  </si>
  <si>
    <t>370174315</t>
  </si>
  <si>
    <t>005724901</t>
  </si>
  <si>
    <t>Pomalurozpustné trávníkové hnojivo, 2kg/m2</t>
  </si>
  <si>
    <t>437737815</t>
  </si>
  <si>
    <t>005724400</t>
  </si>
  <si>
    <t>osivo směs travní hřištní</t>
  </si>
  <si>
    <t>-917912247</t>
  </si>
  <si>
    <t>103641010</t>
  </si>
  <si>
    <t xml:space="preserve">zemina pro terénní úpravy -  ornice</t>
  </si>
  <si>
    <t>-1178314977</t>
  </si>
  <si>
    <t>114*0,15*1,75</t>
  </si>
  <si>
    <t>275313611</t>
  </si>
  <si>
    <t>Základy z betonu prostého patky a bloky z betonu kamenem neprokládaného tř. C 16/20</t>
  </si>
  <si>
    <t>-236746739</t>
  </si>
  <si>
    <t>"viz výkres SO 600 D121"0,64*15</t>
  </si>
  <si>
    <t>599141111</t>
  </si>
  <si>
    <t xml:space="preserve">Vyplnění spár mezi silničními dílci jakékoliv tloušťky  živičnou zálivkou</t>
  </si>
  <si>
    <t>717542563</t>
  </si>
  <si>
    <t>Poznámka k položce:_x000d_
viz výkres SO 600 D121</t>
  </si>
  <si>
    <t>"viz výkres SO 600 D121"14</t>
  </si>
  <si>
    <t>1614147041</t>
  </si>
  <si>
    <t>PSV</t>
  </si>
  <si>
    <t>Práce a dodávky PSV</t>
  </si>
  <si>
    <t>741</t>
  </si>
  <si>
    <t>Elektroinstalace - silnoproud</t>
  </si>
  <si>
    <t xml:space="preserve"> Práce a dodávky M</t>
  </si>
  <si>
    <t>21-M</t>
  </si>
  <si>
    <t xml:space="preserve"> Elektromontáže</t>
  </si>
  <si>
    <t>210021063</t>
  </si>
  <si>
    <t>Osazení výstražné fólie z PVC</t>
  </si>
  <si>
    <t>62256214</t>
  </si>
  <si>
    <t>"viz výkres SO 600 D121"460</t>
  </si>
  <si>
    <t>R21M-020</t>
  </si>
  <si>
    <t>Výstražná folie PVC š. 22 cm</t>
  </si>
  <si>
    <t>256</t>
  </si>
  <si>
    <t>-1714733554</t>
  </si>
  <si>
    <t>210040501</t>
  </si>
  <si>
    <t>Montáž vodičů nn do 70 mm2</t>
  </si>
  <si>
    <t>km</t>
  </si>
  <si>
    <t>-1872615958</t>
  </si>
  <si>
    <t>"viz výkres SO 600 D121"0,63+0,105</t>
  </si>
  <si>
    <t>341110760</t>
  </si>
  <si>
    <t>kabel silový s Cu jádrem CYKY 4x10 mm2</t>
  </si>
  <si>
    <t>128</t>
  </si>
  <si>
    <t>-2023780713</t>
  </si>
  <si>
    <t>341110300</t>
  </si>
  <si>
    <t>kabel silový s Cu jádrem CYKY 3x1,5 mm2</t>
  </si>
  <si>
    <t>-445708510</t>
  </si>
  <si>
    <t>7*15</t>
  </si>
  <si>
    <t>210204011</t>
  </si>
  <si>
    <t>Montáž stožárů osvětlení ocelových samostatně stojících délky do 12 m</t>
  </si>
  <si>
    <t>-2089124691</t>
  </si>
  <si>
    <t>"viz výkres SO 600 D121"15</t>
  </si>
  <si>
    <t>R21M-091</t>
  </si>
  <si>
    <t>Stožárové pouzdro pro silniční sloupy 1m</t>
  </si>
  <si>
    <t>-304343787</t>
  </si>
  <si>
    <t>R21MM-0001</t>
  </si>
  <si>
    <t>Komunikační osvětlovací stožár GA-6-114/89/76</t>
  </si>
  <si>
    <t>890394399</t>
  </si>
  <si>
    <t>210204103</t>
  </si>
  <si>
    <t>Montáž výložníků osvětlení jednoramenných sloupových hmotnosti do 35 kg</t>
  </si>
  <si>
    <t>-671870402</t>
  </si>
  <si>
    <t>R21MM-0003</t>
  </si>
  <si>
    <t>Výložník GD-1-500 (nadzemní výška 6 m)</t>
  </si>
  <si>
    <t>-855521931</t>
  </si>
  <si>
    <t>210204201</t>
  </si>
  <si>
    <t>Montáž elektrovýzbroje stožárů osvětlení 1 okruh</t>
  </si>
  <si>
    <t>390327742</t>
  </si>
  <si>
    <t>210220001</t>
  </si>
  <si>
    <t>Montáž uzemňovacího vedení vodičů FeZn pomocí svorek na povrchu páskou do 120 mm2</t>
  </si>
  <si>
    <t>1658713258</t>
  </si>
  <si>
    <t>"viz výkres SO 600 D121"463+15*1,5</t>
  </si>
  <si>
    <t>R21M-006</t>
  </si>
  <si>
    <t>D - Svorkovnice pro stožár - 1 okruh</t>
  </si>
  <si>
    <t>1651840085</t>
  </si>
  <si>
    <t>354410730</t>
  </si>
  <si>
    <t>drát průměr 10 mm FeZn</t>
  </si>
  <si>
    <t>526885245</t>
  </si>
  <si>
    <t>15*1,5*0,617</t>
  </si>
  <si>
    <t>354418950</t>
  </si>
  <si>
    <t>svorka připojovací SP1 k připojení kovových částí</t>
  </si>
  <si>
    <t>-1503902341</t>
  </si>
  <si>
    <t>354419860</t>
  </si>
  <si>
    <t xml:space="preserve">svorka odbočovací a spojovací SR 2a pro pásek 30x4 mm    FeZn</t>
  </si>
  <si>
    <t>1863727454</t>
  </si>
  <si>
    <t>354420620</t>
  </si>
  <si>
    <t>pás zemnící 30 x 4 mm FeZn</t>
  </si>
  <si>
    <t>-1116209304</t>
  </si>
  <si>
    <t>463*0,9</t>
  </si>
  <si>
    <t>210280211</t>
  </si>
  <si>
    <t>Měření zemních odporů zemniče prvního nebo samostatného</t>
  </si>
  <si>
    <t>2064052698</t>
  </si>
  <si>
    <t>210280215</t>
  </si>
  <si>
    <t>Připlatek k měření zemních odporů prvního zemniče za každý další zemnič v síti</t>
  </si>
  <si>
    <t>-56059669</t>
  </si>
  <si>
    <t>R21M-009</t>
  </si>
  <si>
    <t>Montáž svítidla LED</t>
  </si>
  <si>
    <t>1696066270</t>
  </si>
  <si>
    <t>R21M-011</t>
  </si>
  <si>
    <t>Svítidlo LED komunikační 34W - technické standardy dle PD</t>
  </si>
  <si>
    <t>1617505662</t>
  </si>
  <si>
    <t>Poznámka k položce:_x000d_
technické standardy dle PD</t>
  </si>
  <si>
    <t>R21M-031</t>
  </si>
  <si>
    <t>Utěsnění kabelu NN nebo VN v otvoru chráničky-pěna těsnící</t>
  </si>
  <si>
    <t>-990456682</t>
  </si>
  <si>
    <t>R21M-022</t>
  </si>
  <si>
    <t>Doprava a vnitrostaveništní přesun</t>
  </si>
  <si>
    <t>kc</t>
  </si>
  <si>
    <t>1137920082</t>
  </si>
  <si>
    <t>R21M-042</t>
  </si>
  <si>
    <t>Pěna těsnící sprej</t>
  </si>
  <si>
    <t>-491598297</t>
  </si>
  <si>
    <t>210280003</t>
  </si>
  <si>
    <t>Zkoušky a prohlídky el rozvodů a zařízení celková prohlídka pro objem mtž prací do 1 000 000 Kč</t>
  </si>
  <si>
    <t>-1400959016</t>
  </si>
  <si>
    <t>46-M</t>
  </si>
  <si>
    <t xml:space="preserve"> Zemní práce při extr.mont.pracích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</si>
  <si>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</si>
  <si>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</si>
  <si>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-2112483300</t>
  </si>
  <si>
    <t>"viz výkres SO 600 D121"0,72*15</t>
  </si>
  <si>
    <t>VYK/2</t>
  </si>
  <si>
    <t>460141113</t>
  </si>
  <si>
    <t>Hloubení nezapažených jam strojně včetně urovnáním dna s přemístěním výkopku do vzdálenosti 3 m od okraje jámy nebo s naložením na dopravní prostředek v hornině třídy těžitelnosti II skupiny 4</t>
  </si>
  <si>
    <t>-784411721</t>
  </si>
  <si>
    <t>460171142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</si>
  <si>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</si>
  <si>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699559693</t>
  </si>
  <si>
    <t>463-KOM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</si>
  <si>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</si>
  <si>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</si>
  <si>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-173939636</t>
  </si>
  <si>
    <t>(9+0,5*2)*5+13</t>
  </si>
  <si>
    <t>460211113</t>
  </si>
  <si>
    <t>Rýhy pro kabelové spojky strojně hloubení s urovnáním dna včetně zásypu se zhutněním s přemístěním výkopku na vzdálenost do 3 m do 10 kV v hornině třídy těžitelnosti I skupiny 3</t>
  </si>
  <si>
    <t>479819414</t>
  </si>
  <si>
    <t>460260001</t>
  </si>
  <si>
    <t>Zatažení lana do kanálu nebo tvárnicové trasy</t>
  </si>
  <si>
    <t>109058880</t>
  </si>
  <si>
    <t>"viz výkres SO 600 D121"548</t>
  </si>
  <si>
    <t>R21M-001</t>
  </si>
  <si>
    <t>Vrapovaná chránička např. KOPOFLEX 75</t>
  </si>
  <si>
    <t>95433185</t>
  </si>
  <si>
    <t>460260002</t>
  </si>
  <si>
    <t>Prostup z umělohmot.roury hladké rovné 90/3mm</t>
  </si>
  <si>
    <t>527134501</t>
  </si>
  <si>
    <t>12+9*5</t>
  </si>
  <si>
    <t>Trubka plastová hladká 90/3 6m				</t>
  </si>
  <si>
    <t>-1738050224</t>
  </si>
  <si>
    <t>R21M-010</t>
  </si>
  <si>
    <t>-220886316</t>
  </si>
  <si>
    <t>460421081</t>
  </si>
  <si>
    <t>Lože kabelů z písku nebo štěrkopísku tl 5 cm nad kabel, kryté plastovou folií, š lože do 25 cm</t>
  </si>
  <si>
    <t>592553368</t>
  </si>
  <si>
    <t>"viz výkres SO 600 D121"463</t>
  </si>
  <si>
    <t>460520131</t>
  </si>
  <si>
    <t>Osazení tvárnic kabelových betonových do rýhy s obsypem bez výkopových prací 2-otvorových</t>
  </si>
  <si>
    <t>557344431</t>
  </si>
  <si>
    <t>"viz výkres SO 600 D121"20</t>
  </si>
  <si>
    <t>345751310</t>
  </si>
  <si>
    <t>žlab kabelový PVC ZEKAN1 (100x100) žlab s víkem</t>
  </si>
  <si>
    <t>896964060</t>
  </si>
  <si>
    <t>R46M - 001</t>
  </si>
  <si>
    <t>Betonové lože pod kabelové žlaby vč. betonu B 15</t>
  </si>
  <si>
    <t>-1434198513</t>
  </si>
  <si>
    <t>460560134</t>
  </si>
  <si>
    <t>Zásyp rýh ručně šířky 35 cm, hloubky 50 cm, z horniny třídy 4</t>
  </si>
  <si>
    <t>-807800612</t>
  </si>
  <si>
    <t>"viz výkres SO 600 D121"400</t>
  </si>
  <si>
    <t>460560304</t>
  </si>
  <si>
    <t>Zásyp rýh ručně šířky 50 cm, hloubky 120 cm, z horniny třídy 4</t>
  </si>
  <si>
    <t>1347470423</t>
  </si>
  <si>
    <t>"viz výkres SO 600 D121"63</t>
  </si>
  <si>
    <t>650 - Veřejný rozhlas</t>
  </si>
  <si>
    <t>-1648761624</t>
  </si>
  <si>
    <t>Poznámka k položce:_x000d_
viz výkres SO 650 D121</t>
  </si>
  <si>
    <t>"viz výkres SO 650 D121"0,394</t>
  </si>
  <si>
    <t>-67715857</t>
  </si>
  <si>
    <t>210090101</t>
  </si>
  <si>
    <t xml:space="preserve">Ukončení kab.NYY a CYKY do 4x10mm2 bez koncovky a ok </t>
  </si>
  <si>
    <t>2100245502</t>
  </si>
  <si>
    <t>210100101</t>
  </si>
  <si>
    <t>Hodinová zúčtovací sazba - montážní práce</t>
  </si>
  <si>
    <t>939480851</t>
  </si>
  <si>
    <t>91460151</t>
  </si>
  <si>
    <t>"viz výkres SO 650 D121"317</t>
  </si>
  <si>
    <t>1657318806</t>
  </si>
  <si>
    <t>413234207</t>
  </si>
  <si>
    <t>"viz výkres SO 650 D121"57</t>
  </si>
  <si>
    <t>-23560200</t>
  </si>
  <si>
    <t>Příslušenství pro umělohmot.roury,spojka-dvojhrdlo 90mm</t>
  </si>
  <si>
    <t>-287633025</t>
  </si>
  <si>
    <t>201 - Komunikace - sjezd na poz. p.č. 832/98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</si>
  <si>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</si>
  <si>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</si>
  <si>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-1617300014</t>
  </si>
  <si>
    <t>stávající komunikace v místě sjezdu</t>
  </si>
  <si>
    <t>7*0,5</t>
  </si>
  <si>
    <t>1292439422</t>
  </si>
  <si>
    <t>"stávající komunikace v místě sjezdu"8</t>
  </si>
  <si>
    <t>122251101</t>
  </si>
  <si>
    <t>Odkopávky a prokopávky nezapažené strojně v hornině třídy těžitelnosti I skupiny 3 do 20 m3</t>
  </si>
  <si>
    <t>-1089016537</t>
  </si>
  <si>
    <t>"plocha řezu" 2,898*6,5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</si>
  <si>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</si>
  <si>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</si>
  <si>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-1959301088</t>
  </si>
  <si>
    <t xml:space="preserve">Poznámka k položce:_x000d_
odvoz výkopku na skládku do 5 km_x000d_
</t>
  </si>
  <si>
    <t>-1097740298</t>
  </si>
  <si>
    <t>657319689</t>
  </si>
  <si>
    <t>18,837*1,75</t>
  </si>
  <si>
    <t>-247484136</t>
  </si>
  <si>
    <t>"pláň"36*0,15</t>
  </si>
  <si>
    <t>1849903577</t>
  </si>
  <si>
    <t>6*6</t>
  </si>
  <si>
    <t>284572665</t>
  </si>
  <si>
    <t>-1350479271</t>
  </si>
  <si>
    <t>"obnova krytu před sjezdem"7*0,5</t>
  </si>
  <si>
    <t>1901067817</t>
  </si>
  <si>
    <t>"odečet CAD"32,1</t>
  </si>
  <si>
    <t>1736518290</t>
  </si>
  <si>
    <t>32,10*1,05</t>
  </si>
  <si>
    <t>-1169227862</t>
  </si>
  <si>
    <t>"podél komunikace 8 bm"</t>
  </si>
  <si>
    <t>"boky sjezdu 2 x 5,5 m = 11 bm"</t>
  </si>
  <si>
    <t>-160606363</t>
  </si>
  <si>
    <t>-1928868941</t>
  </si>
  <si>
    <t>"v linii komunikace - pro pruh 0,5 m"7</t>
  </si>
  <si>
    <t>-1831955600</t>
  </si>
  <si>
    <t>1257690527</t>
  </si>
  <si>
    <t>997221551</t>
  </si>
  <si>
    <t xml:space="preserve">Vodorovná doprava suti  bez naložení, ale se složením a s hrubým urovnáním ze sypkých materiálů, na vzdálenost do 1 km</t>
  </si>
  <si>
    <t>-228676783</t>
  </si>
  <si>
    <t>997221559</t>
  </si>
  <si>
    <t xml:space="preserve">Vodorovná doprava suti  bez naložení, ale se složením a s hrubým urovnáním Příplatek k ceně za každý další i započatý 1 km přes 1 km</t>
  </si>
  <si>
    <t>-1441640125</t>
  </si>
  <si>
    <t>Poznámka k položce:_x000d_
dovozová vzdálenośt 27 km - doplatek 26 km</t>
  </si>
  <si>
    <t>Poplatek za uložení na skládce (skládkovné) odpadu asfaltového - pro zajištění rovného zacházení bude uchazečem oceneno pevnou jednotkovou cenou 8.500 Kč/t. Při stavěb bude přepočetno dle výsledků rozboru a skutečně uhrazeného poplatku.</t>
  </si>
  <si>
    <t>-1263286454</t>
  </si>
  <si>
    <t>229080614</t>
  </si>
  <si>
    <t>900 - VRN</t>
  </si>
  <si>
    <t>VRN - Vedlejší rozpočtové náklady</t>
  </si>
  <si>
    <t xml:space="preserve">    VRN9 - Ostatní náklady</t>
  </si>
  <si>
    <t>Vedlejší rozpočtové náklady</t>
  </si>
  <si>
    <t>VRN9</t>
  </si>
  <si>
    <t>Ostatní náklady</t>
  </si>
  <si>
    <t>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</si>
  <si>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</si>
  <si>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1024</t>
  </si>
  <si>
    <t>-1168289880</t>
  </si>
  <si>
    <t>094103101</t>
  </si>
  <si>
    <t xml:space="preserve"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</si>
  <si>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513309140</t>
  </si>
  <si>
    <t>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</si>
  <si>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</si>
  <si>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493972757</t>
  </si>
  <si>
    <t>094103103</t>
  </si>
  <si>
    <t>VN - Zajištění vstupu, vjezdu a bezpečnosti k sousedním nemovitostem</t>
  </si>
  <si>
    <t>2125803804</t>
  </si>
  <si>
    <t>094103104</t>
  </si>
  <si>
    <t>VN - Opatření pro zajištění bezpečnosti, ochrany zdraví a požární bezpečnosti</t>
  </si>
  <si>
    <t>-393415239</t>
  </si>
  <si>
    <t>094103105</t>
  </si>
  <si>
    <t xml:space="preserve">VN - Pravidelné týdenní přemísťování popelnic od nemovitostí na určené svozové místo mimo staveniště a zpět k nemovitostem </t>
  </si>
  <si>
    <t>-728121283</t>
  </si>
  <si>
    <t>094103107</t>
  </si>
  <si>
    <t>VN - Provedení zkoušek materiálů, zařízení a hutnění, komplexní vyzkoušení a zaškolení obsluhy v minimálním rozsahu daným ČSN</t>
  </si>
  <si>
    <t>737395383</t>
  </si>
  <si>
    <t>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</si>
  <si>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</si>
  <si>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-1495186749</t>
  </si>
  <si>
    <t>094103153</t>
  </si>
  <si>
    <t>ON - Zpracování pasportizace sousedních nemovitostí</t>
  </si>
  <si>
    <t>186366674</t>
  </si>
  <si>
    <t>094103154</t>
  </si>
  <si>
    <t>ON - Technicko zkušební plán pro stavbu schválení a jeho schválení správcem silnice I/22 a správcem místních komunikací a ploch</t>
  </si>
  <si>
    <t>1591488217</t>
  </si>
  <si>
    <t>094103155</t>
  </si>
  <si>
    <t>ON - Pořízení kompletní dokladové části stavby dle podmínek smlouvy o dílo (zejména kontroly, zkoušky, revize, atesty, prohlášení atd. )</t>
  </si>
  <si>
    <t>-1744150607</t>
  </si>
  <si>
    <t>094103156</t>
  </si>
  <si>
    <t>ON - Pořízení projektové dokumentace skutečného provedení stavby DSPS v digitální podobě + 3 paré v tištěné podobě</t>
  </si>
  <si>
    <t>665608236</t>
  </si>
  <si>
    <t>094103157</t>
  </si>
  <si>
    <t>ON - Geodetické práce – vytýčení stavby, hranic pozemku</t>
  </si>
  <si>
    <t>-1951566683</t>
  </si>
  <si>
    <t>094103158</t>
  </si>
  <si>
    <t>ON - Geodetické práce – zaměření skutečného stavu</t>
  </si>
  <si>
    <t>1631330033</t>
  </si>
  <si>
    <t>SEZNAM FIGUR</t>
  </si>
  <si>
    <t>Výměra</t>
  </si>
  <si>
    <t xml:space="preserve"> 200</t>
  </si>
  <si>
    <t>OAB</t>
  </si>
  <si>
    <t>OB</t>
  </si>
  <si>
    <t>1,2+11,89</t>
  </si>
  <si>
    <t>Použití figury:</t>
  </si>
  <si>
    <t>Odkopávky a prokopávky nezapažené v hornině třídy těžitelnosti I, skupiny 1 a 2 objem do 5000 m3 strojně</t>
  </si>
  <si>
    <t>Odkopávky a prokopávky nezapažené v hornině třídy těžitelnosti I, skupiny 3 objem do 5000 m3 strojně</t>
  </si>
  <si>
    <t>Odkopávky a prokopávky nezapažené v hornině třídy těžitelnosti II, skupiny 4 objem do 5000 m3 strojně</t>
  </si>
  <si>
    <t>OK</t>
  </si>
  <si>
    <t>11,9+12,035</t>
  </si>
  <si>
    <t xml:space="preserve"> 400/ 400-1</t>
  </si>
  <si>
    <t>Zřízení příložného pažení a rozepření stěn rýh hl do 2 m</t>
  </si>
  <si>
    <t>Odstranění příložného pažení a rozepření stěn rýh hl do 2 m</t>
  </si>
  <si>
    <t>Zřízení příložného pažení a rozepření stěn rýh hl do 4 m</t>
  </si>
  <si>
    <t>Odstranění příložného pažení a rozepření stěn rýh hl do 4 m</t>
  </si>
  <si>
    <t xml:space="preserve"> 400/ 400-2</t>
  </si>
  <si>
    <t xml:space="preserve"> 500/ 500-1</t>
  </si>
  <si>
    <t xml:space="preserve"> 500/ 500-2</t>
  </si>
  <si>
    <t xml:space="preserve"> 600</t>
  </si>
  <si>
    <t>Hloubení kabelových nezapažených rýh strojně š 50 cm hl 120 cm v hornině tř I skupiny 3</t>
  </si>
  <si>
    <t>Hloubení kabelových nezapažených rýh strojně š 35 cm hl 50 cm v hornině tř I skupiny 3</t>
  </si>
  <si>
    <t>Hloubení nezapažených jam při elektromontážích strojně v hornině tř I skupiny 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</si>
</sst>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210310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Základní technická vybavenost Loreta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11. 11. 2020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ROUND(AG95+SUM(AG96:AG98)+AG101+SUM(AG104:AG107),2)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ROUND(AS95+SUM(AS96:AS98)+AS101+SUM(AS104:AS107),2)</f>
        <v>0</v>
      </c>
      <c r="AT94" s="115">
        <f>ROUND(SUM(AV94:AW94),2)</f>
        <v>0</v>
      </c>
      <c r="AU94" s="116">
        <f>ROUND(AU95+SUM(AU96:AU98)+AU101+SUM(AU104:AU107),5)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ROUND(AZ95+SUM(AZ96:AZ98)+AZ101+SUM(AZ104:AZ107),2)</f>
        <v>0</v>
      </c>
      <c r="BA94" s="115">
        <f>ROUND(BA95+SUM(BA96:BA98)+BA101+SUM(BA104:BA107),2)</f>
        <v>0</v>
      </c>
      <c r="BB94" s="115">
        <f>ROUND(BB95+SUM(BB96:BB98)+BB101+SUM(BB104:BB107),2)</f>
        <v>0</v>
      </c>
      <c r="BC94" s="115">
        <f>ROUND(BC95+SUM(BC96:BC98)+BC101+SUM(BC104:BC107),2)</f>
        <v>0</v>
      </c>
      <c r="BD94" s="117">
        <f>ROUND(BD95+SUM(BD96:BD98)+BD101+SUM(BD104:BD107),2)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'150 - Mobiliář a vybavení...'!J30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'150 - Mobiliář a vybavení...'!P118</f>
        <v>0</v>
      </c>
      <c r="AV95" s="129">
        <f>'150 - Mobiliář a vybavení...'!J33</f>
        <v>0</v>
      </c>
      <c r="AW95" s="129">
        <f>'150 - Mobiliář a vybavení...'!J34</f>
        <v>0</v>
      </c>
      <c r="AX95" s="129">
        <f>'150 - Mobiliář a vybavení...'!J35</f>
        <v>0</v>
      </c>
      <c r="AY95" s="129">
        <f>'150 - Mobiliář a vybavení...'!J36</f>
        <v>0</v>
      </c>
      <c r="AZ95" s="129">
        <f>'150 - Mobiliář a vybavení...'!F33</f>
        <v>0</v>
      </c>
      <c r="BA95" s="129">
        <f>'150 - Mobiliář a vybavení...'!F34</f>
        <v>0</v>
      </c>
      <c r="BB95" s="129">
        <f>'150 - Mobiliář a vybavení...'!F35</f>
        <v>0</v>
      </c>
      <c r="BC95" s="129">
        <f>'150 - Mobiliář a vybavení...'!F36</f>
        <v>0</v>
      </c>
      <c r="BD95" s="131">
        <f>'150 - Mobiliář a vybavení...'!F37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'200 - Komunikace'!J30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'200 - Komunikace'!P125</f>
        <v>0</v>
      </c>
      <c r="AV96" s="129">
        <f>'200 - Komunikace'!J33</f>
        <v>0</v>
      </c>
      <c r="AW96" s="129">
        <f>'200 - Komunikace'!J34</f>
        <v>0</v>
      </c>
      <c r="AX96" s="129">
        <f>'200 - Komunikace'!J35</f>
        <v>0</v>
      </c>
      <c r="AY96" s="129">
        <f>'200 - Komunikace'!J36</f>
        <v>0</v>
      </c>
      <c r="AZ96" s="129">
        <f>'200 - Komunikace'!F33</f>
        <v>0</v>
      </c>
      <c r="BA96" s="129">
        <f>'200 - Komunikace'!F34</f>
        <v>0</v>
      </c>
      <c r="BB96" s="129">
        <f>'200 - Komunikace'!F35</f>
        <v>0</v>
      </c>
      <c r="BC96" s="129">
        <f>'200 - Komunikace'!F36</f>
        <v>0</v>
      </c>
      <c r="BD96" s="131">
        <f>'200 - Komunikace'!F37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'300 - Terénní a sadové úp...'!J30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'300 - Terénní a sadové úp...'!P119</f>
        <v>0</v>
      </c>
      <c r="AV97" s="129">
        <f>'300 - Terénní a sadové úp...'!J33</f>
        <v>0</v>
      </c>
      <c r="AW97" s="129">
        <f>'300 - Terénní a sadové úp...'!J34</f>
        <v>0</v>
      </c>
      <c r="AX97" s="129">
        <f>'300 - Terénní a sadové úp...'!J35</f>
        <v>0</v>
      </c>
      <c r="AY97" s="129">
        <f>'300 - Terénní a sadové úp...'!J36</f>
        <v>0</v>
      </c>
      <c r="AZ97" s="129">
        <f>'300 - Terénní a sadové úp...'!F33</f>
        <v>0</v>
      </c>
      <c r="BA97" s="129">
        <f>'300 - Terénní a sadové úp...'!F34</f>
        <v>0</v>
      </c>
      <c r="BB97" s="129">
        <f>'300 - Terénní a sadové úp...'!F35</f>
        <v>0</v>
      </c>
      <c r="BC97" s="129">
        <f>'300 - Terénní a sadové úp...'!F36</f>
        <v>0</v>
      </c>
      <c r="BD97" s="131">
        <f>'300 - Terénní a sadové úp...'!F37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16.5" customHeight="1">
      <c r="A98" s="7"/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33">
        <f>ROUND(SUM(AG99:AG100),2)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f>ROUND(SUM(AS99:AS100),2)</f>
        <v>0</v>
      </c>
      <c r="AT98" s="129">
        <f>ROUND(SUM(AV98:AW98),2)</f>
        <v>0</v>
      </c>
      <c r="AU98" s="130">
        <f>ROUND(SUM(AU99:AU100),5)</f>
        <v>0</v>
      </c>
      <c r="AV98" s="129">
        <f>ROUND(AZ98*L29,2)</f>
        <v>0</v>
      </c>
      <c r="AW98" s="129">
        <f>ROUND(BA98*L30,2)</f>
        <v>0</v>
      </c>
      <c r="AX98" s="129">
        <f>ROUND(BB98*L29,2)</f>
        <v>0</v>
      </c>
      <c r="AY98" s="129">
        <f>ROUND(BC98*L30,2)</f>
        <v>0</v>
      </c>
      <c r="AZ98" s="129">
        <f>ROUND(SUM(AZ99:AZ100),2)</f>
        <v>0</v>
      </c>
      <c r="BA98" s="129">
        <f>ROUND(SUM(BA99:BA100),2)</f>
        <v>0</v>
      </c>
      <c r="BB98" s="129">
        <f>ROUND(SUM(BB99:BB100),2)</f>
        <v>0</v>
      </c>
      <c r="BC98" s="129">
        <f>ROUND(SUM(BC99:BC100),2)</f>
        <v>0</v>
      </c>
      <c r="BD98" s="131">
        <f>ROUND(SUM(BD99:BD100),2)</f>
        <v>0</v>
      </c>
      <c r="BE98" s="7"/>
      <c r="BS98" s="132" t="s">
        <v>72</v>
      </c>
      <c r="BT98" s="132" t="s">
        <v>81</v>
      </c>
      <c r="BU98" s="132" t="s">
        <v>74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4" customFormat="1" ht="16.5" customHeight="1">
      <c r="A99" s="120" t="s">
        <v>77</v>
      </c>
      <c r="B99" s="71"/>
      <c r="C99" s="134"/>
      <c r="D99" s="134"/>
      <c r="E99" s="135" t="s">
        <v>93</v>
      </c>
      <c r="F99" s="135"/>
      <c r="G99" s="135"/>
      <c r="H99" s="135"/>
      <c r="I99" s="135"/>
      <c r="J99" s="134"/>
      <c r="K99" s="135" t="s">
        <v>94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'400-1 - Kanalizace'!J32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95</v>
      </c>
      <c r="AR99" s="73"/>
      <c r="AS99" s="138">
        <v>0</v>
      </c>
      <c r="AT99" s="139">
        <f>ROUND(SUM(AV99:AW99),2)</f>
        <v>0</v>
      </c>
      <c r="AU99" s="140">
        <f>'400-1 - Kanalizace'!P131</f>
        <v>0</v>
      </c>
      <c r="AV99" s="139">
        <f>'400-1 - Kanalizace'!J35</f>
        <v>0</v>
      </c>
      <c r="AW99" s="139">
        <f>'400-1 - Kanalizace'!J36</f>
        <v>0</v>
      </c>
      <c r="AX99" s="139">
        <f>'400-1 - Kanalizace'!J37</f>
        <v>0</v>
      </c>
      <c r="AY99" s="139">
        <f>'400-1 - Kanalizace'!J38</f>
        <v>0</v>
      </c>
      <c r="AZ99" s="139">
        <f>'400-1 - Kanalizace'!F35</f>
        <v>0</v>
      </c>
      <c r="BA99" s="139">
        <f>'400-1 - Kanalizace'!F36</f>
        <v>0</v>
      </c>
      <c r="BB99" s="139">
        <f>'400-1 - Kanalizace'!F37</f>
        <v>0</v>
      </c>
      <c r="BC99" s="139">
        <f>'400-1 - Kanalizace'!F38</f>
        <v>0</v>
      </c>
      <c r="BD99" s="141">
        <f>'400-1 - Kanalizace'!F39</f>
        <v>0</v>
      </c>
      <c r="BE99" s="4"/>
      <c r="BT99" s="142" t="s">
        <v>83</v>
      </c>
      <c r="BV99" s="142" t="s">
        <v>75</v>
      </c>
      <c r="BW99" s="142" t="s">
        <v>96</v>
      </c>
      <c r="BX99" s="142" t="s">
        <v>92</v>
      </c>
      <c r="CL99" s="142" t="s">
        <v>1</v>
      </c>
    </row>
    <row r="100" s="4" customFormat="1" ht="16.5" customHeight="1">
      <c r="A100" s="120" t="s">
        <v>77</v>
      </c>
      <c r="B100" s="71"/>
      <c r="C100" s="134"/>
      <c r="D100" s="134"/>
      <c r="E100" s="135" t="s">
        <v>97</v>
      </c>
      <c r="F100" s="135"/>
      <c r="G100" s="135"/>
      <c r="H100" s="135"/>
      <c r="I100" s="135"/>
      <c r="J100" s="134"/>
      <c r="K100" s="135" t="s">
        <v>98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'400-2 - Kanalizační přípojky'!J32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95</v>
      </c>
      <c r="AR100" s="73"/>
      <c r="AS100" s="138">
        <v>0</v>
      </c>
      <c r="AT100" s="139">
        <f>ROUND(SUM(AV100:AW100),2)</f>
        <v>0</v>
      </c>
      <c r="AU100" s="140">
        <f>'400-2 - Kanalizační přípojky'!P129</f>
        <v>0</v>
      </c>
      <c r="AV100" s="139">
        <f>'400-2 - Kanalizační přípojky'!J35</f>
        <v>0</v>
      </c>
      <c r="AW100" s="139">
        <f>'400-2 - Kanalizační přípojky'!J36</f>
        <v>0</v>
      </c>
      <c r="AX100" s="139">
        <f>'400-2 - Kanalizační přípojky'!J37</f>
        <v>0</v>
      </c>
      <c r="AY100" s="139">
        <f>'400-2 - Kanalizační přípojky'!J38</f>
        <v>0</v>
      </c>
      <c r="AZ100" s="139">
        <f>'400-2 - Kanalizační přípojky'!F35</f>
        <v>0</v>
      </c>
      <c r="BA100" s="139">
        <f>'400-2 - Kanalizační přípojky'!F36</f>
        <v>0</v>
      </c>
      <c r="BB100" s="139">
        <f>'400-2 - Kanalizační přípojky'!F37</f>
        <v>0</v>
      </c>
      <c r="BC100" s="139">
        <f>'400-2 - Kanalizační přípojky'!F38</f>
        <v>0</v>
      </c>
      <c r="BD100" s="141">
        <f>'400-2 - Kanalizační přípojky'!F39</f>
        <v>0</v>
      </c>
      <c r="BE100" s="4"/>
      <c r="BT100" s="142" t="s">
        <v>83</v>
      </c>
      <c r="BV100" s="142" t="s">
        <v>75</v>
      </c>
      <c r="BW100" s="142" t="s">
        <v>99</v>
      </c>
      <c r="BX100" s="142" t="s">
        <v>92</v>
      </c>
      <c r="CL100" s="142" t="s">
        <v>1</v>
      </c>
    </row>
    <row r="101" s="7" customFormat="1" ht="16.5" customHeight="1">
      <c r="A101" s="7"/>
      <c r="B101" s="121"/>
      <c r="C101" s="122"/>
      <c r="D101" s="123" t="s">
        <v>100</v>
      </c>
      <c r="E101" s="123"/>
      <c r="F101" s="123"/>
      <c r="G101" s="123"/>
      <c r="H101" s="123"/>
      <c r="I101" s="124"/>
      <c r="J101" s="123" t="s">
        <v>101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33">
        <f>ROUND(SUM(AG102:AG103),2)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80</v>
      </c>
      <c r="AR101" s="127"/>
      <c r="AS101" s="128">
        <f>ROUND(SUM(AS102:AS103),2)</f>
        <v>0</v>
      </c>
      <c r="AT101" s="129">
        <f>ROUND(SUM(AV101:AW101),2)</f>
        <v>0</v>
      </c>
      <c r="AU101" s="130">
        <f>ROUND(SUM(AU102:AU103),5)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ROUND(SUM(AZ102:AZ103),2)</f>
        <v>0</v>
      </c>
      <c r="BA101" s="129">
        <f>ROUND(SUM(BA102:BA103),2)</f>
        <v>0</v>
      </c>
      <c r="BB101" s="129">
        <f>ROUND(SUM(BB102:BB103),2)</f>
        <v>0</v>
      </c>
      <c r="BC101" s="129">
        <f>ROUND(SUM(BC102:BC103),2)</f>
        <v>0</v>
      </c>
      <c r="BD101" s="131">
        <f>ROUND(SUM(BD102:BD103),2)</f>
        <v>0</v>
      </c>
      <c r="BE101" s="7"/>
      <c r="BS101" s="132" t="s">
        <v>72</v>
      </c>
      <c r="BT101" s="132" t="s">
        <v>81</v>
      </c>
      <c r="BU101" s="132" t="s">
        <v>74</v>
      </c>
      <c r="BV101" s="132" t="s">
        <v>75</v>
      </c>
      <c r="BW101" s="132" t="s">
        <v>102</v>
      </c>
      <c r="BX101" s="132" t="s">
        <v>5</v>
      </c>
      <c r="CL101" s="132" t="s">
        <v>1</v>
      </c>
      <c r="CM101" s="132" t="s">
        <v>83</v>
      </c>
    </row>
    <row r="102" s="4" customFormat="1" ht="16.5" customHeight="1">
      <c r="A102" s="120" t="s">
        <v>77</v>
      </c>
      <c r="B102" s="71"/>
      <c r="C102" s="134"/>
      <c r="D102" s="134"/>
      <c r="E102" s="135" t="s">
        <v>103</v>
      </c>
      <c r="F102" s="135"/>
      <c r="G102" s="135"/>
      <c r="H102" s="135"/>
      <c r="I102" s="135"/>
      <c r="J102" s="134"/>
      <c r="K102" s="135" t="s">
        <v>104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'500-1 - Vodovod'!J32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95</v>
      </c>
      <c r="AR102" s="73"/>
      <c r="AS102" s="138">
        <v>0</v>
      </c>
      <c r="AT102" s="139">
        <f>ROUND(SUM(AV102:AW102),2)</f>
        <v>0</v>
      </c>
      <c r="AU102" s="140">
        <f>'500-1 - Vodovod'!P129</f>
        <v>0</v>
      </c>
      <c r="AV102" s="139">
        <f>'500-1 - Vodovod'!J35</f>
        <v>0</v>
      </c>
      <c r="AW102" s="139">
        <f>'500-1 - Vodovod'!J36</f>
        <v>0</v>
      </c>
      <c r="AX102" s="139">
        <f>'500-1 - Vodovod'!J37</f>
        <v>0</v>
      </c>
      <c r="AY102" s="139">
        <f>'500-1 - Vodovod'!J38</f>
        <v>0</v>
      </c>
      <c r="AZ102" s="139">
        <f>'500-1 - Vodovod'!F35</f>
        <v>0</v>
      </c>
      <c r="BA102" s="139">
        <f>'500-1 - Vodovod'!F36</f>
        <v>0</v>
      </c>
      <c r="BB102" s="139">
        <f>'500-1 - Vodovod'!F37</f>
        <v>0</v>
      </c>
      <c r="BC102" s="139">
        <f>'500-1 - Vodovod'!F38</f>
        <v>0</v>
      </c>
      <c r="BD102" s="141">
        <f>'500-1 - Vodovod'!F39</f>
        <v>0</v>
      </c>
      <c r="BE102" s="4"/>
      <c r="BT102" s="142" t="s">
        <v>83</v>
      </c>
      <c r="BV102" s="142" t="s">
        <v>75</v>
      </c>
      <c r="BW102" s="142" t="s">
        <v>105</v>
      </c>
      <c r="BX102" s="142" t="s">
        <v>102</v>
      </c>
      <c r="CL102" s="142" t="s">
        <v>1</v>
      </c>
    </row>
    <row r="103" s="4" customFormat="1" ht="16.5" customHeight="1">
      <c r="A103" s="120" t="s">
        <v>77</v>
      </c>
      <c r="B103" s="71"/>
      <c r="C103" s="134"/>
      <c r="D103" s="134"/>
      <c r="E103" s="135" t="s">
        <v>106</v>
      </c>
      <c r="F103" s="135"/>
      <c r="G103" s="135"/>
      <c r="H103" s="135"/>
      <c r="I103" s="135"/>
      <c r="J103" s="134"/>
      <c r="K103" s="135" t="s">
        <v>107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'500-2 - Vodovodní přípojky'!J32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95</v>
      </c>
      <c r="AR103" s="73"/>
      <c r="AS103" s="138">
        <v>0</v>
      </c>
      <c r="AT103" s="139">
        <f>ROUND(SUM(AV103:AW103),2)</f>
        <v>0</v>
      </c>
      <c r="AU103" s="140">
        <f>'500-2 - Vodovodní přípojky'!P129</f>
        <v>0</v>
      </c>
      <c r="AV103" s="139">
        <f>'500-2 - Vodovodní přípojky'!J35</f>
        <v>0</v>
      </c>
      <c r="AW103" s="139">
        <f>'500-2 - Vodovodní přípojky'!J36</f>
        <v>0</v>
      </c>
      <c r="AX103" s="139">
        <f>'500-2 - Vodovodní přípojky'!J37</f>
        <v>0</v>
      </c>
      <c r="AY103" s="139">
        <f>'500-2 - Vodovodní přípojky'!J38</f>
        <v>0</v>
      </c>
      <c r="AZ103" s="139">
        <f>'500-2 - Vodovodní přípojky'!F35</f>
        <v>0</v>
      </c>
      <c r="BA103" s="139">
        <f>'500-2 - Vodovodní přípojky'!F36</f>
        <v>0</v>
      </c>
      <c r="BB103" s="139">
        <f>'500-2 - Vodovodní přípojky'!F37</f>
        <v>0</v>
      </c>
      <c r="BC103" s="139">
        <f>'500-2 - Vodovodní přípojky'!F38</f>
        <v>0</v>
      </c>
      <c r="BD103" s="141">
        <f>'500-2 - Vodovodní přípojky'!F39</f>
        <v>0</v>
      </c>
      <c r="BE103" s="4"/>
      <c r="BT103" s="142" t="s">
        <v>83</v>
      </c>
      <c r="BV103" s="142" t="s">
        <v>75</v>
      </c>
      <c r="BW103" s="142" t="s">
        <v>108</v>
      </c>
      <c r="BX103" s="142" t="s">
        <v>102</v>
      </c>
      <c r="CL103" s="142" t="s">
        <v>1</v>
      </c>
    </row>
    <row r="104" s="7" customFormat="1" ht="16.5" customHeight="1">
      <c r="A104" s="120" t="s">
        <v>77</v>
      </c>
      <c r="B104" s="121"/>
      <c r="C104" s="122"/>
      <c r="D104" s="123" t="s">
        <v>109</v>
      </c>
      <c r="E104" s="123"/>
      <c r="F104" s="123"/>
      <c r="G104" s="123"/>
      <c r="H104" s="123"/>
      <c r="I104" s="124"/>
      <c r="J104" s="123" t="s">
        <v>110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'600 - Veřejné osvětlení'!J30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80</v>
      </c>
      <c r="AR104" s="127"/>
      <c r="AS104" s="128">
        <v>0</v>
      </c>
      <c r="AT104" s="129">
        <f>ROUND(SUM(AV104:AW104),2)</f>
        <v>0</v>
      </c>
      <c r="AU104" s="130">
        <f>'600 - Veřejné osvětlení'!P126</f>
        <v>0</v>
      </c>
      <c r="AV104" s="129">
        <f>'600 - Veřejné osvětlení'!J33</f>
        <v>0</v>
      </c>
      <c r="AW104" s="129">
        <f>'600 - Veřejné osvětlení'!J34</f>
        <v>0</v>
      </c>
      <c r="AX104" s="129">
        <f>'600 - Veřejné osvětlení'!J35</f>
        <v>0</v>
      </c>
      <c r="AY104" s="129">
        <f>'600 - Veřejné osvětlení'!J36</f>
        <v>0</v>
      </c>
      <c r="AZ104" s="129">
        <f>'600 - Veřejné osvětlení'!F33</f>
        <v>0</v>
      </c>
      <c r="BA104" s="129">
        <f>'600 - Veřejné osvětlení'!F34</f>
        <v>0</v>
      </c>
      <c r="BB104" s="129">
        <f>'600 - Veřejné osvětlení'!F35</f>
        <v>0</v>
      </c>
      <c r="BC104" s="129">
        <f>'600 - Veřejné osvětlení'!F36</f>
        <v>0</v>
      </c>
      <c r="BD104" s="131">
        <f>'600 - Veřejné osvětlení'!F37</f>
        <v>0</v>
      </c>
      <c r="BE104" s="7"/>
      <c r="BT104" s="132" t="s">
        <v>81</v>
      </c>
      <c r="BV104" s="132" t="s">
        <v>75</v>
      </c>
      <c r="BW104" s="132" t="s">
        <v>111</v>
      </c>
      <c r="BX104" s="132" t="s">
        <v>5</v>
      </c>
      <c r="CL104" s="132" t="s">
        <v>1</v>
      </c>
      <c r="CM104" s="132" t="s">
        <v>83</v>
      </c>
    </row>
    <row r="105" s="7" customFormat="1" ht="16.5" customHeight="1">
      <c r="A105" s="120" t="s">
        <v>77</v>
      </c>
      <c r="B105" s="121"/>
      <c r="C105" s="122"/>
      <c r="D105" s="123" t="s">
        <v>112</v>
      </c>
      <c r="E105" s="123"/>
      <c r="F105" s="123"/>
      <c r="G105" s="123"/>
      <c r="H105" s="123"/>
      <c r="I105" s="124"/>
      <c r="J105" s="123" t="s">
        <v>113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'650 - Veřejný rozhlas'!J30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80</v>
      </c>
      <c r="AR105" s="127"/>
      <c r="AS105" s="128">
        <v>0</v>
      </c>
      <c r="AT105" s="129">
        <f>ROUND(SUM(AV105:AW105),2)</f>
        <v>0</v>
      </c>
      <c r="AU105" s="130">
        <f>'650 - Veřejný rozhlas'!P119</f>
        <v>0</v>
      </c>
      <c r="AV105" s="129">
        <f>'650 - Veřejný rozhlas'!J33</f>
        <v>0</v>
      </c>
      <c r="AW105" s="129">
        <f>'650 - Veřejný rozhlas'!J34</f>
        <v>0</v>
      </c>
      <c r="AX105" s="129">
        <f>'650 - Veřejný rozhlas'!J35</f>
        <v>0</v>
      </c>
      <c r="AY105" s="129">
        <f>'650 - Veřejný rozhlas'!J36</f>
        <v>0</v>
      </c>
      <c r="AZ105" s="129">
        <f>'650 - Veřejný rozhlas'!F33</f>
        <v>0</v>
      </c>
      <c r="BA105" s="129">
        <f>'650 - Veřejný rozhlas'!F34</f>
        <v>0</v>
      </c>
      <c r="BB105" s="129">
        <f>'650 - Veřejný rozhlas'!F35</f>
        <v>0</v>
      </c>
      <c r="BC105" s="129">
        <f>'650 - Veřejný rozhlas'!F36</f>
        <v>0</v>
      </c>
      <c r="BD105" s="131">
        <f>'650 - Veřejný rozhlas'!F37</f>
        <v>0</v>
      </c>
      <c r="BE105" s="7"/>
      <c r="BT105" s="132" t="s">
        <v>81</v>
      </c>
      <c r="BV105" s="132" t="s">
        <v>75</v>
      </c>
      <c r="BW105" s="132" t="s">
        <v>114</v>
      </c>
      <c r="BX105" s="132" t="s">
        <v>5</v>
      </c>
      <c r="CL105" s="132" t="s">
        <v>1</v>
      </c>
      <c r="CM105" s="132" t="s">
        <v>83</v>
      </c>
    </row>
    <row r="106" s="7" customFormat="1" ht="24.75" customHeight="1">
      <c r="A106" s="120" t="s">
        <v>77</v>
      </c>
      <c r="B106" s="121"/>
      <c r="C106" s="122"/>
      <c r="D106" s="123" t="s">
        <v>115</v>
      </c>
      <c r="E106" s="123"/>
      <c r="F106" s="123"/>
      <c r="G106" s="123"/>
      <c r="H106" s="123"/>
      <c r="I106" s="124"/>
      <c r="J106" s="123" t="s">
        <v>116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'201 - Komunikace - sjezd ...'!J30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80</v>
      </c>
      <c r="AR106" s="127"/>
      <c r="AS106" s="128">
        <v>0</v>
      </c>
      <c r="AT106" s="129">
        <f>ROUND(SUM(AV106:AW106),2)</f>
        <v>0</v>
      </c>
      <c r="AU106" s="130">
        <f>'201 - Komunikace - sjezd ...'!P122</f>
        <v>0</v>
      </c>
      <c r="AV106" s="129">
        <f>'201 - Komunikace - sjezd ...'!J33</f>
        <v>0</v>
      </c>
      <c r="AW106" s="129">
        <f>'201 - Komunikace - sjezd ...'!J34</f>
        <v>0</v>
      </c>
      <c r="AX106" s="129">
        <f>'201 - Komunikace - sjezd ...'!J35</f>
        <v>0</v>
      </c>
      <c r="AY106" s="129">
        <f>'201 - Komunikace - sjezd ...'!J36</f>
        <v>0</v>
      </c>
      <c r="AZ106" s="129">
        <f>'201 - Komunikace - sjezd ...'!F33</f>
        <v>0</v>
      </c>
      <c r="BA106" s="129">
        <f>'201 - Komunikace - sjezd ...'!F34</f>
        <v>0</v>
      </c>
      <c r="BB106" s="129">
        <f>'201 - Komunikace - sjezd ...'!F35</f>
        <v>0</v>
      </c>
      <c r="BC106" s="129">
        <f>'201 - Komunikace - sjezd ...'!F36</f>
        <v>0</v>
      </c>
      <c r="BD106" s="131">
        <f>'201 - Komunikace - sjezd ...'!F37</f>
        <v>0</v>
      </c>
      <c r="BE106" s="7"/>
      <c r="BT106" s="132" t="s">
        <v>81</v>
      </c>
      <c r="BV106" s="132" t="s">
        <v>75</v>
      </c>
      <c r="BW106" s="132" t="s">
        <v>117</v>
      </c>
      <c r="BX106" s="132" t="s">
        <v>5</v>
      </c>
      <c r="CL106" s="132" t="s">
        <v>1</v>
      </c>
      <c r="CM106" s="132" t="s">
        <v>83</v>
      </c>
    </row>
    <row r="107" s="7" customFormat="1" ht="16.5" customHeight="1">
      <c r="A107" s="120" t="s">
        <v>77</v>
      </c>
      <c r="B107" s="121"/>
      <c r="C107" s="122"/>
      <c r="D107" s="123" t="s">
        <v>118</v>
      </c>
      <c r="E107" s="123"/>
      <c r="F107" s="123"/>
      <c r="G107" s="123"/>
      <c r="H107" s="123"/>
      <c r="I107" s="124"/>
      <c r="J107" s="123" t="s">
        <v>119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'900 - VRN'!J30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80</v>
      </c>
      <c r="AR107" s="127"/>
      <c r="AS107" s="143">
        <v>0</v>
      </c>
      <c r="AT107" s="144">
        <f>ROUND(SUM(AV107:AW107),2)</f>
        <v>0</v>
      </c>
      <c r="AU107" s="145">
        <f>'900 - VRN'!P118</f>
        <v>0</v>
      </c>
      <c r="AV107" s="144">
        <f>'900 - VRN'!J33</f>
        <v>0</v>
      </c>
      <c r="AW107" s="144">
        <f>'900 - VRN'!J34</f>
        <v>0</v>
      </c>
      <c r="AX107" s="144">
        <f>'900 - VRN'!J35</f>
        <v>0</v>
      </c>
      <c r="AY107" s="144">
        <f>'900 - VRN'!J36</f>
        <v>0</v>
      </c>
      <c r="AZ107" s="144">
        <f>'900 - VRN'!F33</f>
        <v>0</v>
      </c>
      <c r="BA107" s="144">
        <f>'900 - VRN'!F34</f>
        <v>0</v>
      </c>
      <c r="BB107" s="144">
        <f>'900 - VRN'!F35</f>
        <v>0</v>
      </c>
      <c r="BC107" s="144">
        <f>'900 - VRN'!F36</f>
        <v>0</v>
      </c>
      <c r="BD107" s="146">
        <f>'900 - VRN'!F37</f>
        <v>0</v>
      </c>
      <c r="BE107" s="7"/>
      <c r="BT107" s="132" t="s">
        <v>81</v>
      </c>
      <c r="BV107" s="132" t="s">
        <v>75</v>
      </c>
      <c r="BW107" s="132" t="s">
        <v>120</v>
      </c>
      <c r="BX107" s="132" t="s">
        <v>5</v>
      </c>
      <c r="CL107" s="132" t="s">
        <v>1</v>
      </c>
      <c r="CM107" s="132" t="s">
        <v>83</v>
      </c>
    </row>
    <row r="108" s="2" customFormat="1" ht="30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</sheetData>
  <sheetProtection sheet="1" formatColumns="0" formatRows="0" objects="1" scenarios="1" spinCount="100000" saltValue="0UjMhR/E0j0lGN7nCwMlMTdGbZxmRQ9C32oqx83pQrPHyrCPHVb6hgScenvlf3hhgEx/+qGT1YwDZO77f42kCQ==" hashValue="q2ljqVeTcokVjjNDpYUbr7FOiGwJ8Wtf2lz6PHlkcdnQ08qoNO7kC84YUon4x5JNRPM+yWT+2kKo7G3JpLGPUQ==" algorithmName="SHA-512" password="CC35"/>
  <mergeCells count="90">
    <mergeCell ref="C92:G92"/>
    <mergeCell ref="D98:H98"/>
    <mergeCell ref="D96:H96"/>
    <mergeCell ref="D95:H95"/>
    <mergeCell ref="D101:H101"/>
    <mergeCell ref="D97:H97"/>
    <mergeCell ref="D104:H104"/>
    <mergeCell ref="E100:I100"/>
    <mergeCell ref="E99:I99"/>
    <mergeCell ref="E103:I103"/>
    <mergeCell ref="E102:I102"/>
    <mergeCell ref="I92:AF92"/>
    <mergeCell ref="J101:AF101"/>
    <mergeCell ref="J97:AF97"/>
    <mergeCell ref="J95:AF95"/>
    <mergeCell ref="J104:AF104"/>
    <mergeCell ref="J96:AF96"/>
    <mergeCell ref="J98:AF98"/>
    <mergeCell ref="K102:AF102"/>
    <mergeCell ref="K103:AF103"/>
    <mergeCell ref="K99:AF99"/>
    <mergeCell ref="K100:AF100"/>
    <mergeCell ref="L85:AO85"/>
    <mergeCell ref="D105:H105"/>
    <mergeCell ref="J105:AF105"/>
    <mergeCell ref="D106:H106"/>
    <mergeCell ref="J106:AF106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4:AM104"/>
    <mergeCell ref="AG98:AM98"/>
    <mergeCell ref="AG96:AM96"/>
    <mergeCell ref="AG103:AM103"/>
    <mergeCell ref="AG99:AM99"/>
    <mergeCell ref="AG92:AM92"/>
    <mergeCell ref="AG95:AM95"/>
    <mergeCell ref="AG100:AM100"/>
    <mergeCell ref="AG102:AM102"/>
    <mergeCell ref="AG101:AM101"/>
    <mergeCell ref="AG97:AM97"/>
    <mergeCell ref="AM87:AN87"/>
    <mergeCell ref="AM89:AP89"/>
    <mergeCell ref="AM90:AP90"/>
    <mergeCell ref="AN103:AP103"/>
    <mergeCell ref="AN92:AP92"/>
    <mergeCell ref="AN98:AP98"/>
    <mergeCell ref="AN101:AP101"/>
    <mergeCell ref="AN100:AP100"/>
    <mergeCell ref="AN95:AP95"/>
    <mergeCell ref="AN99:AP99"/>
    <mergeCell ref="AN96:AP96"/>
    <mergeCell ref="AN97:AP97"/>
    <mergeCell ref="AN102:AP102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5" location="'150 - Mobiliář a vybavení...'!C2" display="/"/>
    <hyperlink ref="A96" location="'200 - Komunikace'!C2" display="/"/>
    <hyperlink ref="A97" location="'300 - Terénní a sadové úp...'!C2" display="/"/>
    <hyperlink ref="A99" location="'400-1 - Kanalizace'!C2" display="/"/>
    <hyperlink ref="A100" location="'400-2 - Kanalizační přípojky'!C2" display="/"/>
    <hyperlink ref="A102" location="'500-1 - Vodovod'!C2" display="/"/>
    <hyperlink ref="A103" location="'500-2 - Vodovodní přípojky'!C2" display="/"/>
    <hyperlink ref="A104" location="'600 - Veřejné osvětlení'!C2" display="/"/>
    <hyperlink ref="A105" location="'650 - Veřejný rozhlas'!C2" display="/"/>
    <hyperlink ref="A106" location="'201 - Komunikace - sjezd ...'!C2" display="/"/>
    <hyperlink ref="A107" location="'90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11. 11. 2020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33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35</v>
      </c>
      <c r="G32" s="39"/>
      <c r="H32" s="39"/>
      <c r="I32" s="162" t="s">
        <v>34</v>
      </c>
      <c r="J32" s="162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37</v>
      </c>
      <c r="E33" s="151" t="s">
        <v>38</v>
      </c>
      <c r="F33" s="164">
        <f>ROUND((SUM(BE118:BE124)),  2)</f>
        <v>0</v>
      </c>
      <c r="G33" s="39"/>
      <c r="H33" s="39"/>
      <c r="I33" s="165">
        <v>0.20999999999999999</v>
      </c>
      <c r="J33" s="164">
        <f>ROUND(((SUM(BE118:BE124))*I33),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39</v>
      </c>
      <c r="F34" s="164">
        <f>ROUND((SUM(BF118:BF124)),  2)</f>
        <v>0</v>
      </c>
      <c r="G34" s="39"/>
      <c r="H34" s="39"/>
      <c r="I34" s="165">
        <v>0.14999999999999999</v>
      </c>
      <c r="J34" s="164">
        <f>ROUND(((SUM(BF118:BF124))*I34),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40</v>
      </c>
      <c r="F35" s="164">
        <f>ROUND((SUM(BG118:BG124)),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ROUND((SUM(BH118:BH124)),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ROUND((SUM(BI118:BI124)),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43</v>
      </c>
      <c r="E39" s="168"/>
      <c r="F39" s="168"/>
      <c r="G39" s="169" t="s">
        <v>44</v>
      </c>
      <c r="H39" s="170" t="s">
        <v>45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150 - Mobiliář a vybavení stavby inventářem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129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130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131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Základní technická vybavenost Loreta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150 - Mobiliář a vybavení stavby inventářem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11. 11. 2020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132</v>
      </c>
      <c r="D117" s="203" t="s">
        <v>58</v>
      </c>
      <c r="E117" s="203" t="s">
        <v>54</v>
      </c>
      <c r="F117" s="203" t="s">
        <v>55</v>
      </c>
      <c r="G117" s="203" t="s">
        <v>133</v>
      </c>
      <c r="H117" s="203" t="s">
        <v>134</v>
      </c>
      <c r="I117" s="203" t="s">
        <v>135</v>
      </c>
      <c r="J117" s="204" t="s">
        <v>126</v>
      </c>
      <c r="K117" s="205" t="s">
        <v>136</v>
      </c>
      <c r="L117" s="206"/>
      <c r="M117" s="101" t="s">
        <v>1</v>
      </c>
      <c r="N117" s="102" t="s">
        <v>37</v>
      </c>
      <c r="O117" s="102" t="s">
        <v>137</v>
      </c>
      <c r="P117" s="102" t="s">
        <v>138</v>
      </c>
      <c r="Q117" s="102" t="s">
        <v>139</v>
      </c>
      <c r="R117" s="102" t="s">
        <v>140</v>
      </c>
      <c r="S117" s="102" t="s">
        <v>141</v>
      </c>
      <c r="T117" s="103" t="s">
        <v>142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143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</f>
        <v>0</v>
      </c>
      <c r="Q118" s="105"/>
      <c r="R118" s="209">
        <f>R119</f>
        <v>0.72977999999999998</v>
      </c>
      <c r="S118" s="105"/>
      <c r="T118" s="210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128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72</v>
      </c>
      <c r="E119" s="215" t="s">
        <v>144</v>
      </c>
      <c r="F119" s="215" t="s">
        <v>145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0.72977999999999998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81</v>
      </c>
      <c r="AT119" s="224" t="s">
        <v>72</v>
      </c>
      <c r="AU119" s="224" t="s">
        <v>73</v>
      </c>
      <c r="AY119" s="223" t="s">
        <v>146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72</v>
      </c>
      <c r="E120" s="226" t="s">
        <v>147</v>
      </c>
      <c r="F120" s="226" t="s">
        <v>148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SUM(P121:P124)</f>
        <v>0</v>
      </c>
      <c r="Q120" s="220"/>
      <c r="R120" s="221">
        <f>SUM(R121:R124)</f>
        <v>0.72977999999999998</v>
      </c>
      <c r="S120" s="220"/>
      <c r="T120" s="222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81</v>
      </c>
      <c r="AT120" s="224" t="s">
        <v>72</v>
      </c>
      <c r="AU120" s="224" t="s">
        <v>81</v>
      </c>
      <c r="AY120" s="223" t="s">
        <v>146</v>
      </c>
      <c r="BK120" s="225">
        <f>SUM(BK121:BK124)</f>
        <v>0</v>
      </c>
    </row>
    <row r="121" s="2" customFormat="1" ht="21.75" customHeight="1">
      <c r="A121" s="39"/>
      <c r="B121" s="40"/>
      <c r="C121" s="228" t="s">
        <v>81</v>
      </c>
      <c r="D121" s="228" t="s">
        <v>149</v>
      </c>
      <c r="E121" s="229" t="s">
        <v>150</v>
      </c>
      <c r="F121" s="230" t="s">
        <v>151</v>
      </c>
      <c r="G121" s="231" t="s">
        <v>152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38</v>
      </c>
      <c r="O121" s="92"/>
      <c r="P121" s="238">
        <f>O121*H121</f>
        <v>0</v>
      </c>
      <c r="Q121" s="238">
        <v>0.00080000000000000004</v>
      </c>
      <c r="R121" s="238">
        <f>Q121*H121</f>
        <v>0.00080000000000000004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153</v>
      </c>
      <c r="AT121" s="240" t="s">
        <v>149</v>
      </c>
      <c r="AU121" s="240" t="s">
        <v>83</v>
      </c>
      <c r="AY121" s="18" t="s">
        <v>146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81</v>
      </c>
      <c r="BK121" s="241">
        <f>ROUND(I121*H121,2)</f>
        <v>0</v>
      </c>
      <c r="BL121" s="18" t="s">
        <v>153</v>
      </c>
      <c r="BM121" s="240" t="s">
        <v>154</v>
      </c>
    </row>
    <row r="122" s="2" customFormat="1" ht="33.75" customHeight="1">
      <c r="A122" s="39"/>
      <c r="B122" s="40"/>
      <c r="C122" s="242" t="s">
        <v>83</v>
      </c>
      <c r="D122" s="242" t="s">
        <v>155</v>
      </c>
      <c r="E122" s="243" t="s">
        <v>156</v>
      </c>
      <c r="F122" s="244" t="s">
        <v>157</v>
      </c>
      <c r="G122" s="245" t="s">
        <v>152</v>
      </c>
      <c r="H122" s="246">
        <v>1</v>
      </c>
      <c r="I122" s="247"/>
      <c r="J122" s="248">
        <f>ROUND(I122*H122,2)</f>
        <v>0</v>
      </c>
      <c r="K122" s="249"/>
      <c r="L122" s="250"/>
      <c r="M122" s="251" t="s">
        <v>1</v>
      </c>
      <c r="N122" s="252" t="s">
        <v>38</v>
      </c>
      <c r="O122" s="92"/>
      <c r="P122" s="238">
        <f>O122*H122</f>
        <v>0</v>
      </c>
      <c r="Q122" s="238">
        <v>0.0141</v>
      </c>
      <c r="R122" s="238">
        <f>Q122*H122</f>
        <v>0.0141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158</v>
      </c>
      <c r="AT122" s="240" t="s">
        <v>155</v>
      </c>
      <c r="AU122" s="240" t="s">
        <v>83</v>
      </c>
      <c r="AY122" s="18" t="s">
        <v>146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81</v>
      </c>
      <c r="BK122" s="241">
        <f>ROUND(I122*H122,2)</f>
        <v>0</v>
      </c>
      <c r="BL122" s="18" t="s">
        <v>153</v>
      </c>
      <c r="BM122" s="240" t="s">
        <v>159</v>
      </c>
    </row>
    <row r="123" s="2" customFormat="1" ht="21.75" customHeight="1">
      <c r="A123" s="39"/>
      <c r="B123" s="40"/>
      <c r="C123" s="228" t="s">
        <v>160</v>
      </c>
      <c r="D123" s="228" t="s">
        <v>149</v>
      </c>
      <c r="E123" s="229" t="s">
        <v>161</v>
      </c>
      <c r="F123" s="230" t="s">
        <v>162</v>
      </c>
      <c r="G123" s="231" t="s">
        <v>152</v>
      </c>
      <c r="H123" s="232">
        <v>2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38</v>
      </c>
      <c r="O123" s="92"/>
      <c r="P123" s="238">
        <f>O123*H123</f>
        <v>0</v>
      </c>
      <c r="Q123" s="238">
        <v>0.35743999999999998</v>
      </c>
      <c r="R123" s="238">
        <f>Q123*H123</f>
        <v>0.71487999999999996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153</v>
      </c>
      <c r="AT123" s="240" t="s">
        <v>149</v>
      </c>
      <c r="AU123" s="240" t="s">
        <v>83</v>
      </c>
      <c r="AY123" s="18" t="s">
        <v>146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81</v>
      </c>
      <c r="BK123" s="241">
        <f>ROUND(I123*H123,2)</f>
        <v>0</v>
      </c>
      <c r="BL123" s="18" t="s">
        <v>153</v>
      </c>
      <c r="BM123" s="240" t="s">
        <v>163</v>
      </c>
    </row>
    <row r="124" s="2" customFormat="1" ht="21.75" customHeight="1">
      <c r="A124" s="39"/>
      <c r="B124" s="40"/>
      <c r="C124" s="242" t="s">
        <v>153</v>
      </c>
      <c r="D124" s="242" t="s">
        <v>155</v>
      </c>
      <c r="E124" s="243" t="s">
        <v>164</v>
      </c>
      <c r="F124" s="244" t="s">
        <v>165</v>
      </c>
      <c r="G124" s="245" t="s">
        <v>166</v>
      </c>
      <c r="H124" s="246">
        <v>2</v>
      </c>
      <c r="I124" s="247"/>
      <c r="J124" s="248">
        <f>ROUND(I124*H124,2)</f>
        <v>0</v>
      </c>
      <c r="K124" s="249"/>
      <c r="L124" s="250"/>
      <c r="M124" s="253" t="s">
        <v>1</v>
      </c>
      <c r="N124" s="254" t="s">
        <v>38</v>
      </c>
      <c r="O124" s="255"/>
      <c r="P124" s="256">
        <f>O124*H124</f>
        <v>0</v>
      </c>
      <c r="Q124" s="256">
        <v>0</v>
      </c>
      <c r="R124" s="256">
        <f>Q124*H124</f>
        <v>0</v>
      </c>
      <c r="S124" s="256">
        <v>0</v>
      </c>
      <c r="T124" s="25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158</v>
      </c>
      <c r="AT124" s="240" t="s">
        <v>155</v>
      </c>
      <c r="AU124" s="240" t="s">
        <v>83</v>
      </c>
      <c r="AY124" s="18" t="s">
        <v>146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81</v>
      </c>
      <c r="BK124" s="241">
        <f>ROUND(I124*H124,2)</f>
        <v>0</v>
      </c>
      <c r="BL124" s="18" t="s">
        <v>153</v>
      </c>
      <c r="BM124" s="240" t="s">
        <v>167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CgbI8aoRyNLguovHT6NGzsssJWLox50sphHA6qTuGXH01oXSLbHnJkTzvSgq9uRtjz+hX7+2u1qOhc0nirmihQ==" hashValue="s4h9E1RnUagrDhrBNFpY6qBo4nlje2OvEv/iZsJs30uvOy2jyqRBrJTQK09MLLmh0J9W6EPNINWIjgyr5IqrMg==" algorithmName="SHA-512" password="CC35"/>
  <autoFilter ref="C117:K12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258" t="s">
        <v>168</v>
      </c>
      <c r="BA2" s="258" t="s">
        <v>1</v>
      </c>
      <c r="BB2" s="258" t="s">
        <v>1</v>
      </c>
      <c r="BC2" s="258" t="s">
        <v>169</v>
      </c>
      <c r="BD2" s="258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11. 11. 2020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33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35</v>
      </c>
      <c r="G32" s="39"/>
      <c r="H32" s="39"/>
      <c r="I32" s="162" t="s">
        <v>34</v>
      </c>
      <c r="J32" s="162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37</v>
      </c>
      <c r="E33" s="151" t="s">
        <v>38</v>
      </c>
      <c r="F33" s="164">
        <f>ROUND((SUM(BE125:BE305)),  2)</f>
        <v>0</v>
      </c>
      <c r="G33" s="39"/>
      <c r="H33" s="39"/>
      <c r="I33" s="165">
        <v>0.20999999999999999</v>
      </c>
      <c r="J33" s="164">
        <f>ROUND(((SUM(BE125:BE305))*I33),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39</v>
      </c>
      <c r="F34" s="164">
        <f>ROUND((SUM(BF125:BF305)),  2)</f>
        <v>0</v>
      </c>
      <c r="G34" s="39"/>
      <c r="H34" s="39"/>
      <c r="I34" s="165">
        <v>0.14999999999999999</v>
      </c>
      <c r="J34" s="164">
        <f>ROUND(((SUM(BF125:BF305))*I34),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40</v>
      </c>
      <c r="F35" s="164">
        <f>ROUND((SUM(BG125:BG305)),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ROUND((SUM(BH125:BH305)),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ROUND((SUM(BI125:BI305)),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43</v>
      </c>
      <c r="E39" s="168"/>
      <c r="F39" s="168"/>
      <c r="G39" s="169" t="s">
        <v>44</v>
      </c>
      <c r="H39" s="170" t="s">
        <v>45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200 -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129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171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172</v>
      </c>
      <c r="E99" s="197"/>
      <c r="F99" s="197"/>
      <c r="G99" s="197"/>
      <c r="H99" s="197"/>
      <c r="I99" s="197"/>
      <c r="J99" s="198">
        <f>J196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173</v>
      </c>
      <c r="E100" s="197"/>
      <c r="F100" s="197"/>
      <c r="G100" s="197"/>
      <c r="H100" s="197"/>
      <c r="I100" s="197"/>
      <c r="J100" s="198">
        <f>J201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174</v>
      </c>
      <c r="E101" s="197"/>
      <c r="F101" s="197"/>
      <c r="G101" s="197"/>
      <c r="H101" s="197"/>
      <c r="I101" s="197"/>
      <c r="J101" s="198">
        <f>J210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175</v>
      </c>
      <c r="E102" s="197"/>
      <c r="F102" s="197"/>
      <c r="G102" s="197"/>
      <c r="H102" s="197"/>
      <c r="I102" s="197"/>
      <c r="J102" s="198">
        <f>J252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130</v>
      </c>
      <c r="E103" s="197"/>
      <c r="F103" s="197"/>
      <c r="G103" s="197"/>
      <c r="H103" s="197"/>
      <c r="I103" s="197"/>
      <c r="J103" s="198">
        <f>J261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176</v>
      </c>
      <c r="E104" s="197"/>
      <c r="F104" s="197"/>
      <c r="G104" s="197"/>
      <c r="H104" s="197"/>
      <c r="I104" s="197"/>
      <c r="J104" s="198">
        <f>J294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177</v>
      </c>
      <c r="E105" s="197"/>
      <c r="F105" s="197"/>
      <c r="G105" s="197"/>
      <c r="H105" s="197"/>
      <c r="I105" s="197"/>
      <c r="J105" s="198">
        <f>J304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Základní technická vybavenost Loreta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200 - Komunikace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11. 11. 2020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29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132</v>
      </c>
      <c r="D124" s="203" t="s">
        <v>58</v>
      </c>
      <c r="E124" s="203" t="s">
        <v>54</v>
      </c>
      <c r="F124" s="203" t="s">
        <v>55</v>
      </c>
      <c r="G124" s="203" t="s">
        <v>133</v>
      </c>
      <c r="H124" s="203" t="s">
        <v>134</v>
      </c>
      <c r="I124" s="203" t="s">
        <v>135</v>
      </c>
      <c r="J124" s="204" t="s">
        <v>126</v>
      </c>
      <c r="K124" s="205" t="s">
        <v>136</v>
      </c>
      <c r="L124" s="206"/>
      <c r="M124" s="101" t="s">
        <v>1</v>
      </c>
      <c r="N124" s="102" t="s">
        <v>37</v>
      </c>
      <c r="O124" s="102" t="s">
        <v>137</v>
      </c>
      <c r="P124" s="102" t="s">
        <v>138</v>
      </c>
      <c r="Q124" s="102" t="s">
        <v>139</v>
      </c>
      <c r="R124" s="102" t="s">
        <v>140</v>
      </c>
      <c r="S124" s="102" t="s">
        <v>141</v>
      </c>
      <c r="T124" s="103" t="s">
        <v>142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143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5483.8139155999988</v>
      </c>
      <c r="S125" s="105"/>
      <c r="T125" s="210">
        <f>T126</f>
        <v>56.295000000000002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128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72</v>
      </c>
      <c r="E126" s="215" t="s">
        <v>144</v>
      </c>
      <c r="F126" s="215" t="s">
        <v>145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P127+P196+P201+P210+P252+P261+P294+P304</f>
        <v>0</v>
      </c>
      <c r="Q126" s="220"/>
      <c r="R126" s="221">
        <f>R127+R196+R201+R210+R252+R261+R294+R304</f>
        <v>5483.8139155999988</v>
      </c>
      <c r="S126" s="220"/>
      <c r="T126" s="222">
        <f>T127+T196+T201+T210+T252+T261+T294+T304</f>
        <v>56.295000000000002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81</v>
      </c>
      <c r="AT126" s="224" t="s">
        <v>72</v>
      </c>
      <c r="AU126" s="224" t="s">
        <v>73</v>
      </c>
      <c r="AY126" s="223" t="s">
        <v>146</v>
      </c>
      <c r="BK126" s="225">
        <f>BK127+BK196+BK201+BK210+BK252+BK261+BK294+BK304</f>
        <v>0</v>
      </c>
    </row>
    <row r="127" s="12" customFormat="1" ht="22.8" customHeight="1">
      <c r="A127" s="12"/>
      <c r="B127" s="212"/>
      <c r="C127" s="213"/>
      <c r="D127" s="214" t="s">
        <v>72</v>
      </c>
      <c r="E127" s="226" t="s">
        <v>81</v>
      </c>
      <c r="F127" s="226" t="s">
        <v>178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SUM(P128:P195)</f>
        <v>0</v>
      </c>
      <c r="Q127" s="220"/>
      <c r="R127" s="221">
        <f>SUM(R128:R195)</f>
        <v>0</v>
      </c>
      <c r="S127" s="220"/>
      <c r="T127" s="222">
        <f>SUM(T128:T195)</f>
        <v>56.295000000000002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81</v>
      </c>
      <c r="AT127" s="224" t="s">
        <v>72</v>
      </c>
      <c r="AU127" s="224" t="s">
        <v>81</v>
      </c>
      <c r="AY127" s="223" t="s">
        <v>146</v>
      </c>
      <c r="BK127" s="225">
        <f>SUM(BK128:BK195)</f>
        <v>0</v>
      </c>
    </row>
    <row r="128" s="2" customFormat="1" ht="66.75" customHeight="1">
      <c r="A128" s="39"/>
      <c r="B128" s="40"/>
      <c r="C128" s="228" t="s">
        <v>81</v>
      </c>
      <c r="D128" s="228" t="s">
        <v>149</v>
      </c>
      <c r="E128" s="229" t="s">
        <v>179</v>
      </c>
      <c r="F128" s="230" t="s">
        <v>180</v>
      </c>
      <c r="G128" s="231" t="s">
        <v>181</v>
      </c>
      <c r="H128" s="232">
        <v>70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38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0.17000000000000001</v>
      </c>
      <c r="T128" s="239">
        <f>S128*H128</f>
        <v>11.9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153</v>
      </c>
      <c r="AT128" s="240" t="s">
        <v>149</v>
      </c>
      <c r="AU128" s="240" t="s">
        <v>83</v>
      </c>
      <c r="AY128" s="18" t="s">
        <v>146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81</v>
      </c>
      <c r="BK128" s="241">
        <f>ROUND(I128*H128,2)</f>
        <v>0</v>
      </c>
      <c r="BL128" s="18" t="s">
        <v>153</v>
      </c>
      <c r="BM128" s="240" t="s">
        <v>182</v>
      </c>
    </row>
    <row r="129" s="2" customFormat="1">
      <c r="A129" s="39"/>
      <c r="B129" s="40"/>
      <c r="C129" s="41"/>
      <c r="D129" s="259" t="s">
        <v>183</v>
      </c>
      <c r="E129" s="41"/>
      <c r="F129" s="260" t="s">
        <v>184</v>
      </c>
      <c r="G129" s="41"/>
      <c r="H129" s="41"/>
      <c r="I129" s="261"/>
      <c r="J129" s="41"/>
      <c r="K129" s="41"/>
      <c r="L129" s="45"/>
      <c r="M129" s="262"/>
      <c r="N129" s="263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183</v>
      </c>
      <c r="AU129" s="18" t="s">
        <v>83</v>
      </c>
    </row>
    <row r="130" s="13" customFormat="1">
      <c r="A130" s="13"/>
      <c r="B130" s="264"/>
      <c r="C130" s="265"/>
      <c r="D130" s="259" t="s">
        <v>185</v>
      </c>
      <c r="E130" s="266" t="s">
        <v>1</v>
      </c>
      <c r="F130" s="267" t="s">
        <v>186</v>
      </c>
      <c r="G130" s="265"/>
      <c r="H130" s="266" t="s">
        <v>1</v>
      </c>
      <c r="I130" s="268"/>
      <c r="J130" s="265"/>
      <c r="K130" s="265"/>
      <c r="L130" s="269"/>
      <c r="M130" s="270"/>
      <c r="N130" s="271"/>
      <c r="O130" s="271"/>
      <c r="P130" s="271"/>
      <c r="Q130" s="271"/>
      <c r="R130" s="271"/>
      <c r="S130" s="271"/>
      <c r="T130" s="27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3" t="s">
        <v>185</v>
      </c>
      <c r="AU130" s="273" t="s">
        <v>83</v>
      </c>
      <c r="AV130" s="13" t="s">
        <v>81</v>
      </c>
      <c r="AW130" s="13" t="s">
        <v>30</v>
      </c>
      <c r="AX130" s="13" t="s">
        <v>73</v>
      </c>
      <c r="AY130" s="273" t="s">
        <v>146</v>
      </c>
    </row>
    <row r="131" s="13" customFormat="1">
      <c r="A131" s="13"/>
      <c r="B131" s="264"/>
      <c r="C131" s="265"/>
      <c r="D131" s="259" t="s">
        <v>185</v>
      </c>
      <c r="E131" s="266" t="s">
        <v>1</v>
      </c>
      <c r="F131" s="267" t="s">
        <v>187</v>
      </c>
      <c r="G131" s="265"/>
      <c r="H131" s="266" t="s">
        <v>1</v>
      </c>
      <c r="I131" s="268"/>
      <c r="J131" s="265"/>
      <c r="K131" s="265"/>
      <c r="L131" s="269"/>
      <c r="M131" s="270"/>
      <c r="N131" s="271"/>
      <c r="O131" s="271"/>
      <c r="P131" s="271"/>
      <c r="Q131" s="271"/>
      <c r="R131" s="271"/>
      <c r="S131" s="271"/>
      <c r="T131" s="27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3" t="s">
        <v>185</v>
      </c>
      <c r="AU131" s="273" t="s">
        <v>83</v>
      </c>
      <c r="AV131" s="13" t="s">
        <v>81</v>
      </c>
      <c r="AW131" s="13" t="s">
        <v>30</v>
      </c>
      <c r="AX131" s="13" t="s">
        <v>73</v>
      </c>
      <c r="AY131" s="273" t="s">
        <v>146</v>
      </c>
    </row>
    <row r="132" s="14" customFormat="1">
      <c r="A132" s="14"/>
      <c r="B132" s="274"/>
      <c r="C132" s="275"/>
      <c r="D132" s="259" t="s">
        <v>185</v>
      </c>
      <c r="E132" s="276" t="s">
        <v>1</v>
      </c>
      <c r="F132" s="277" t="s">
        <v>188</v>
      </c>
      <c r="G132" s="275"/>
      <c r="H132" s="278">
        <v>70</v>
      </c>
      <c r="I132" s="279"/>
      <c r="J132" s="275"/>
      <c r="K132" s="275"/>
      <c r="L132" s="280"/>
      <c r="M132" s="281"/>
      <c r="N132" s="282"/>
      <c r="O132" s="282"/>
      <c r="P132" s="282"/>
      <c r="Q132" s="282"/>
      <c r="R132" s="282"/>
      <c r="S132" s="282"/>
      <c r="T132" s="28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4" t="s">
        <v>185</v>
      </c>
      <c r="AU132" s="284" t="s">
        <v>83</v>
      </c>
      <c r="AV132" s="14" t="s">
        <v>83</v>
      </c>
      <c r="AW132" s="14" t="s">
        <v>30</v>
      </c>
      <c r="AX132" s="14" t="s">
        <v>81</v>
      </c>
      <c r="AY132" s="284" t="s">
        <v>146</v>
      </c>
    </row>
    <row r="133" s="13" customFormat="1">
      <c r="A133" s="13"/>
      <c r="B133" s="264"/>
      <c r="C133" s="265"/>
      <c r="D133" s="259" t="s">
        <v>185</v>
      </c>
      <c r="E133" s="266" t="s">
        <v>1</v>
      </c>
      <c r="F133" s="267" t="s">
        <v>189</v>
      </c>
      <c r="G133" s="265"/>
      <c r="H133" s="266" t="s">
        <v>1</v>
      </c>
      <c r="I133" s="268"/>
      <c r="J133" s="265"/>
      <c r="K133" s="265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185</v>
      </c>
      <c r="AU133" s="273" t="s">
        <v>83</v>
      </c>
      <c r="AV133" s="13" t="s">
        <v>81</v>
      </c>
      <c r="AW133" s="13" t="s">
        <v>30</v>
      </c>
      <c r="AX133" s="13" t="s">
        <v>73</v>
      </c>
      <c r="AY133" s="273" t="s">
        <v>146</v>
      </c>
    </row>
    <row r="134" s="2" customFormat="1" ht="66.75" customHeight="1">
      <c r="A134" s="39"/>
      <c r="B134" s="40"/>
      <c r="C134" s="228" t="s">
        <v>83</v>
      </c>
      <c r="D134" s="228" t="s">
        <v>149</v>
      </c>
      <c r="E134" s="229" t="s">
        <v>190</v>
      </c>
      <c r="F134" s="230" t="s">
        <v>191</v>
      </c>
      <c r="G134" s="231" t="s">
        <v>181</v>
      </c>
      <c r="H134" s="232">
        <v>41.5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38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0.28999999999999998</v>
      </c>
      <c r="T134" s="239">
        <f>S134*H134</f>
        <v>12.034999999999998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153</v>
      </c>
      <c r="AT134" s="240" t="s">
        <v>149</v>
      </c>
      <c r="AU134" s="240" t="s">
        <v>83</v>
      </c>
      <c r="AY134" s="18" t="s">
        <v>146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81</v>
      </c>
      <c r="BK134" s="241">
        <f>ROUND(I134*H134,2)</f>
        <v>0</v>
      </c>
      <c r="BL134" s="18" t="s">
        <v>153</v>
      </c>
      <c r="BM134" s="240" t="s">
        <v>192</v>
      </c>
    </row>
    <row r="135" s="2" customFormat="1">
      <c r="A135" s="39"/>
      <c r="B135" s="40"/>
      <c r="C135" s="41"/>
      <c r="D135" s="259" t="s">
        <v>183</v>
      </c>
      <c r="E135" s="41"/>
      <c r="F135" s="260" t="s">
        <v>184</v>
      </c>
      <c r="G135" s="41"/>
      <c r="H135" s="41"/>
      <c r="I135" s="261"/>
      <c r="J135" s="41"/>
      <c r="K135" s="41"/>
      <c r="L135" s="45"/>
      <c r="M135" s="262"/>
      <c r="N135" s="263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183</v>
      </c>
      <c r="AU135" s="18" t="s">
        <v>83</v>
      </c>
    </row>
    <row r="136" s="13" customFormat="1">
      <c r="A136" s="13"/>
      <c r="B136" s="264"/>
      <c r="C136" s="265"/>
      <c r="D136" s="259" t="s">
        <v>185</v>
      </c>
      <c r="E136" s="266" t="s">
        <v>1</v>
      </c>
      <c r="F136" s="267" t="s">
        <v>193</v>
      </c>
      <c r="G136" s="265"/>
      <c r="H136" s="266" t="s">
        <v>1</v>
      </c>
      <c r="I136" s="268"/>
      <c r="J136" s="265"/>
      <c r="K136" s="265"/>
      <c r="L136" s="269"/>
      <c r="M136" s="270"/>
      <c r="N136" s="271"/>
      <c r="O136" s="271"/>
      <c r="P136" s="271"/>
      <c r="Q136" s="271"/>
      <c r="R136" s="271"/>
      <c r="S136" s="271"/>
      <c r="T136" s="27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3" t="s">
        <v>185</v>
      </c>
      <c r="AU136" s="273" t="s">
        <v>83</v>
      </c>
      <c r="AV136" s="13" t="s">
        <v>81</v>
      </c>
      <c r="AW136" s="13" t="s">
        <v>30</v>
      </c>
      <c r="AX136" s="13" t="s">
        <v>73</v>
      </c>
      <c r="AY136" s="273" t="s">
        <v>146</v>
      </c>
    </row>
    <row r="137" s="13" customFormat="1">
      <c r="A137" s="13"/>
      <c r="B137" s="264"/>
      <c r="C137" s="265"/>
      <c r="D137" s="259" t="s">
        <v>185</v>
      </c>
      <c r="E137" s="266" t="s">
        <v>1</v>
      </c>
      <c r="F137" s="267" t="s">
        <v>194</v>
      </c>
      <c r="G137" s="265"/>
      <c r="H137" s="266" t="s">
        <v>1</v>
      </c>
      <c r="I137" s="268"/>
      <c r="J137" s="265"/>
      <c r="K137" s="265"/>
      <c r="L137" s="269"/>
      <c r="M137" s="270"/>
      <c r="N137" s="271"/>
      <c r="O137" s="271"/>
      <c r="P137" s="271"/>
      <c r="Q137" s="271"/>
      <c r="R137" s="271"/>
      <c r="S137" s="271"/>
      <c r="T137" s="27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3" t="s">
        <v>185</v>
      </c>
      <c r="AU137" s="273" t="s">
        <v>83</v>
      </c>
      <c r="AV137" s="13" t="s">
        <v>81</v>
      </c>
      <c r="AW137" s="13" t="s">
        <v>30</v>
      </c>
      <c r="AX137" s="13" t="s">
        <v>73</v>
      </c>
      <c r="AY137" s="273" t="s">
        <v>146</v>
      </c>
    </row>
    <row r="138" s="14" customFormat="1">
      <c r="A138" s="14"/>
      <c r="B138" s="274"/>
      <c r="C138" s="275"/>
      <c r="D138" s="259" t="s">
        <v>185</v>
      </c>
      <c r="E138" s="276" t="s">
        <v>1</v>
      </c>
      <c r="F138" s="277" t="s">
        <v>195</v>
      </c>
      <c r="G138" s="275"/>
      <c r="H138" s="278">
        <v>41.5</v>
      </c>
      <c r="I138" s="279"/>
      <c r="J138" s="275"/>
      <c r="K138" s="275"/>
      <c r="L138" s="280"/>
      <c r="M138" s="281"/>
      <c r="N138" s="282"/>
      <c r="O138" s="282"/>
      <c r="P138" s="282"/>
      <c r="Q138" s="282"/>
      <c r="R138" s="282"/>
      <c r="S138" s="282"/>
      <c r="T138" s="28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4" t="s">
        <v>185</v>
      </c>
      <c r="AU138" s="284" t="s">
        <v>83</v>
      </c>
      <c r="AV138" s="14" t="s">
        <v>83</v>
      </c>
      <c r="AW138" s="14" t="s">
        <v>30</v>
      </c>
      <c r="AX138" s="14" t="s">
        <v>81</v>
      </c>
      <c r="AY138" s="284" t="s">
        <v>146</v>
      </c>
    </row>
    <row r="139" s="13" customFormat="1">
      <c r="A139" s="13"/>
      <c r="B139" s="264"/>
      <c r="C139" s="265"/>
      <c r="D139" s="259" t="s">
        <v>185</v>
      </c>
      <c r="E139" s="266" t="s">
        <v>1</v>
      </c>
      <c r="F139" s="267" t="s">
        <v>196</v>
      </c>
      <c r="G139" s="265"/>
      <c r="H139" s="266" t="s">
        <v>1</v>
      </c>
      <c r="I139" s="268"/>
      <c r="J139" s="265"/>
      <c r="K139" s="265"/>
      <c r="L139" s="269"/>
      <c r="M139" s="270"/>
      <c r="N139" s="271"/>
      <c r="O139" s="271"/>
      <c r="P139" s="271"/>
      <c r="Q139" s="271"/>
      <c r="R139" s="271"/>
      <c r="S139" s="271"/>
      <c r="T139" s="27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3" t="s">
        <v>185</v>
      </c>
      <c r="AU139" s="273" t="s">
        <v>83</v>
      </c>
      <c r="AV139" s="13" t="s">
        <v>81</v>
      </c>
      <c r="AW139" s="13" t="s">
        <v>30</v>
      </c>
      <c r="AX139" s="13" t="s">
        <v>73</v>
      </c>
      <c r="AY139" s="273" t="s">
        <v>146</v>
      </c>
    </row>
    <row r="140" s="2" customFormat="1" ht="55.5" customHeight="1">
      <c r="A140" s="39"/>
      <c r="B140" s="40"/>
      <c r="C140" s="228" t="s">
        <v>160</v>
      </c>
      <c r="D140" s="228" t="s">
        <v>149</v>
      </c>
      <c r="E140" s="229" t="s">
        <v>197</v>
      </c>
      <c r="F140" s="230" t="s">
        <v>198</v>
      </c>
      <c r="G140" s="231" t="s">
        <v>181</v>
      </c>
      <c r="H140" s="232">
        <v>70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38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0.098000000000000004</v>
      </c>
      <c r="T140" s="239">
        <f>S140*H140</f>
        <v>6.8600000000000003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153</v>
      </c>
      <c r="AT140" s="240" t="s">
        <v>149</v>
      </c>
      <c r="AU140" s="240" t="s">
        <v>83</v>
      </c>
      <c r="AY140" s="18" t="s">
        <v>146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81</v>
      </c>
      <c r="BK140" s="241">
        <f>ROUND(I140*H140,2)</f>
        <v>0</v>
      </c>
      <c r="BL140" s="18" t="s">
        <v>153</v>
      </c>
      <c r="BM140" s="240" t="s">
        <v>199</v>
      </c>
    </row>
    <row r="141" s="2" customFormat="1">
      <c r="A141" s="39"/>
      <c r="B141" s="40"/>
      <c r="C141" s="41"/>
      <c r="D141" s="259" t="s">
        <v>183</v>
      </c>
      <c r="E141" s="41"/>
      <c r="F141" s="260" t="s">
        <v>184</v>
      </c>
      <c r="G141" s="41"/>
      <c r="H141" s="41"/>
      <c r="I141" s="261"/>
      <c r="J141" s="41"/>
      <c r="K141" s="41"/>
      <c r="L141" s="45"/>
      <c r="M141" s="262"/>
      <c r="N141" s="263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183</v>
      </c>
      <c r="AU141" s="18" t="s">
        <v>83</v>
      </c>
    </row>
    <row r="142" s="13" customFormat="1">
      <c r="A142" s="13"/>
      <c r="B142" s="264"/>
      <c r="C142" s="265"/>
      <c r="D142" s="259" t="s">
        <v>185</v>
      </c>
      <c r="E142" s="266" t="s">
        <v>1</v>
      </c>
      <c r="F142" s="267" t="s">
        <v>186</v>
      </c>
      <c r="G142" s="265"/>
      <c r="H142" s="266" t="s">
        <v>1</v>
      </c>
      <c r="I142" s="268"/>
      <c r="J142" s="265"/>
      <c r="K142" s="265"/>
      <c r="L142" s="269"/>
      <c r="M142" s="270"/>
      <c r="N142" s="271"/>
      <c r="O142" s="271"/>
      <c r="P142" s="271"/>
      <c r="Q142" s="271"/>
      <c r="R142" s="271"/>
      <c r="S142" s="271"/>
      <c r="T142" s="27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3" t="s">
        <v>185</v>
      </c>
      <c r="AU142" s="273" t="s">
        <v>83</v>
      </c>
      <c r="AV142" s="13" t="s">
        <v>81</v>
      </c>
      <c r="AW142" s="13" t="s">
        <v>30</v>
      </c>
      <c r="AX142" s="13" t="s">
        <v>73</v>
      </c>
      <c r="AY142" s="273" t="s">
        <v>146</v>
      </c>
    </row>
    <row r="143" s="13" customFormat="1">
      <c r="A143" s="13"/>
      <c r="B143" s="264"/>
      <c r="C143" s="265"/>
      <c r="D143" s="259" t="s">
        <v>185</v>
      </c>
      <c r="E143" s="266" t="s">
        <v>1</v>
      </c>
      <c r="F143" s="267" t="s">
        <v>200</v>
      </c>
      <c r="G143" s="265"/>
      <c r="H143" s="266" t="s">
        <v>1</v>
      </c>
      <c r="I143" s="268"/>
      <c r="J143" s="265"/>
      <c r="K143" s="265"/>
      <c r="L143" s="269"/>
      <c r="M143" s="270"/>
      <c r="N143" s="271"/>
      <c r="O143" s="271"/>
      <c r="P143" s="271"/>
      <c r="Q143" s="271"/>
      <c r="R143" s="271"/>
      <c r="S143" s="271"/>
      <c r="T143" s="27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3" t="s">
        <v>185</v>
      </c>
      <c r="AU143" s="273" t="s">
        <v>83</v>
      </c>
      <c r="AV143" s="13" t="s">
        <v>81</v>
      </c>
      <c r="AW143" s="13" t="s">
        <v>30</v>
      </c>
      <c r="AX143" s="13" t="s">
        <v>73</v>
      </c>
      <c r="AY143" s="273" t="s">
        <v>146</v>
      </c>
    </row>
    <row r="144" s="14" customFormat="1">
      <c r="A144" s="14"/>
      <c r="B144" s="274"/>
      <c r="C144" s="275"/>
      <c r="D144" s="259" t="s">
        <v>185</v>
      </c>
      <c r="E144" s="276" t="s">
        <v>1</v>
      </c>
      <c r="F144" s="277" t="s">
        <v>188</v>
      </c>
      <c r="G144" s="275"/>
      <c r="H144" s="278">
        <v>70</v>
      </c>
      <c r="I144" s="279"/>
      <c r="J144" s="275"/>
      <c r="K144" s="275"/>
      <c r="L144" s="280"/>
      <c r="M144" s="281"/>
      <c r="N144" s="282"/>
      <c r="O144" s="282"/>
      <c r="P144" s="282"/>
      <c r="Q144" s="282"/>
      <c r="R144" s="282"/>
      <c r="S144" s="282"/>
      <c r="T144" s="28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4" t="s">
        <v>185</v>
      </c>
      <c r="AU144" s="284" t="s">
        <v>83</v>
      </c>
      <c r="AV144" s="14" t="s">
        <v>83</v>
      </c>
      <c r="AW144" s="14" t="s">
        <v>30</v>
      </c>
      <c r="AX144" s="14" t="s">
        <v>81</v>
      </c>
      <c r="AY144" s="284" t="s">
        <v>146</v>
      </c>
    </row>
    <row r="145" s="13" customFormat="1">
      <c r="A145" s="13"/>
      <c r="B145" s="264"/>
      <c r="C145" s="265"/>
      <c r="D145" s="259" t="s">
        <v>185</v>
      </c>
      <c r="E145" s="266" t="s">
        <v>1</v>
      </c>
      <c r="F145" s="267" t="s">
        <v>201</v>
      </c>
      <c r="G145" s="265"/>
      <c r="H145" s="266" t="s">
        <v>1</v>
      </c>
      <c r="I145" s="268"/>
      <c r="J145" s="265"/>
      <c r="K145" s="265"/>
      <c r="L145" s="269"/>
      <c r="M145" s="270"/>
      <c r="N145" s="271"/>
      <c r="O145" s="271"/>
      <c r="P145" s="271"/>
      <c r="Q145" s="271"/>
      <c r="R145" s="271"/>
      <c r="S145" s="271"/>
      <c r="T145" s="27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3" t="s">
        <v>185</v>
      </c>
      <c r="AU145" s="273" t="s">
        <v>83</v>
      </c>
      <c r="AV145" s="13" t="s">
        <v>81</v>
      </c>
      <c r="AW145" s="13" t="s">
        <v>30</v>
      </c>
      <c r="AX145" s="13" t="s">
        <v>73</v>
      </c>
      <c r="AY145" s="273" t="s">
        <v>146</v>
      </c>
    </row>
    <row r="146" s="2" customFormat="1" ht="66.75" customHeight="1">
      <c r="A146" s="39"/>
      <c r="B146" s="40"/>
      <c r="C146" s="228" t="s">
        <v>153</v>
      </c>
      <c r="D146" s="228" t="s">
        <v>149</v>
      </c>
      <c r="E146" s="229" t="s">
        <v>202</v>
      </c>
      <c r="F146" s="230" t="s">
        <v>203</v>
      </c>
      <c r="G146" s="231" t="s">
        <v>181</v>
      </c>
      <c r="H146" s="232">
        <v>41.5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38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0.22</v>
      </c>
      <c r="T146" s="239">
        <f>S146*H146</f>
        <v>9.1300000000000008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153</v>
      </c>
      <c r="AT146" s="240" t="s">
        <v>149</v>
      </c>
      <c r="AU146" s="240" t="s">
        <v>83</v>
      </c>
      <c r="AY146" s="18" t="s">
        <v>146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81</v>
      </c>
      <c r="BK146" s="241">
        <f>ROUND(I146*H146,2)</f>
        <v>0</v>
      </c>
      <c r="BL146" s="18" t="s">
        <v>153</v>
      </c>
      <c r="BM146" s="240" t="s">
        <v>204</v>
      </c>
    </row>
    <row r="147" s="13" customFormat="1">
      <c r="A147" s="13"/>
      <c r="B147" s="264"/>
      <c r="C147" s="265"/>
      <c r="D147" s="259" t="s">
        <v>185</v>
      </c>
      <c r="E147" s="266" t="s">
        <v>1</v>
      </c>
      <c r="F147" s="267" t="s">
        <v>193</v>
      </c>
      <c r="G147" s="265"/>
      <c r="H147" s="266" t="s">
        <v>1</v>
      </c>
      <c r="I147" s="268"/>
      <c r="J147" s="265"/>
      <c r="K147" s="265"/>
      <c r="L147" s="269"/>
      <c r="M147" s="270"/>
      <c r="N147" s="271"/>
      <c r="O147" s="271"/>
      <c r="P147" s="271"/>
      <c r="Q147" s="271"/>
      <c r="R147" s="271"/>
      <c r="S147" s="271"/>
      <c r="T147" s="27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3" t="s">
        <v>185</v>
      </c>
      <c r="AU147" s="273" t="s">
        <v>83</v>
      </c>
      <c r="AV147" s="13" t="s">
        <v>81</v>
      </c>
      <c r="AW147" s="13" t="s">
        <v>30</v>
      </c>
      <c r="AX147" s="13" t="s">
        <v>73</v>
      </c>
      <c r="AY147" s="273" t="s">
        <v>146</v>
      </c>
    </row>
    <row r="148" s="13" customFormat="1">
      <c r="A148" s="13"/>
      <c r="B148" s="264"/>
      <c r="C148" s="265"/>
      <c r="D148" s="259" t="s">
        <v>185</v>
      </c>
      <c r="E148" s="266" t="s">
        <v>1</v>
      </c>
      <c r="F148" s="267" t="s">
        <v>205</v>
      </c>
      <c r="G148" s="265"/>
      <c r="H148" s="266" t="s">
        <v>1</v>
      </c>
      <c r="I148" s="268"/>
      <c r="J148" s="265"/>
      <c r="K148" s="265"/>
      <c r="L148" s="269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3" t="s">
        <v>185</v>
      </c>
      <c r="AU148" s="273" t="s">
        <v>83</v>
      </c>
      <c r="AV148" s="13" t="s">
        <v>81</v>
      </c>
      <c r="AW148" s="13" t="s">
        <v>30</v>
      </c>
      <c r="AX148" s="13" t="s">
        <v>73</v>
      </c>
      <c r="AY148" s="273" t="s">
        <v>146</v>
      </c>
    </row>
    <row r="149" s="14" customFormat="1">
      <c r="A149" s="14"/>
      <c r="B149" s="274"/>
      <c r="C149" s="275"/>
      <c r="D149" s="259" t="s">
        <v>185</v>
      </c>
      <c r="E149" s="276" t="s">
        <v>1</v>
      </c>
      <c r="F149" s="277" t="s">
        <v>195</v>
      </c>
      <c r="G149" s="275"/>
      <c r="H149" s="278">
        <v>41.5</v>
      </c>
      <c r="I149" s="279"/>
      <c r="J149" s="275"/>
      <c r="K149" s="275"/>
      <c r="L149" s="280"/>
      <c r="M149" s="281"/>
      <c r="N149" s="282"/>
      <c r="O149" s="282"/>
      <c r="P149" s="282"/>
      <c r="Q149" s="282"/>
      <c r="R149" s="282"/>
      <c r="S149" s="282"/>
      <c r="T149" s="28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4" t="s">
        <v>185</v>
      </c>
      <c r="AU149" s="284" t="s">
        <v>83</v>
      </c>
      <c r="AV149" s="14" t="s">
        <v>83</v>
      </c>
      <c r="AW149" s="14" t="s">
        <v>30</v>
      </c>
      <c r="AX149" s="14" t="s">
        <v>81</v>
      </c>
      <c r="AY149" s="284" t="s">
        <v>146</v>
      </c>
    </row>
    <row r="150" s="13" customFormat="1">
      <c r="A150" s="13"/>
      <c r="B150" s="264"/>
      <c r="C150" s="265"/>
      <c r="D150" s="259" t="s">
        <v>185</v>
      </c>
      <c r="E150" s="266" t="s">
        <v>1</v>
      </c>
      <c r="F150" s="267" t="s">
        <v>206</v>
      </c>
      <c r="G150" s="265"/>
      <c r="H150" s="266" t="s">
        <v>1</v>
      </c>
      <c r="I150" s="268"/>
      <c r="J150" s="265"/>
      <c r="K150" s="265"/>
      <c r="L150" s="269"/>
      <c r="M150" s="270"/>
      <c r="N150" s="271"/>
      <c r="O150" s="271"/>
      <c r="P150" s="271"/>
      <c r="Q150" s="271"/>
      <c r="R150" s="271"/>
      <c r="S150" s="271"/>
      <c r="T150" s="27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3" t="s">
        <v>185</v>
      </c>
      <c r="AU150" s="273" t="s">
        <v>83</v>
      </c>
      <c r="AV150" s="13" t="s">
        <v>81</v>
      </c>
      <c r="AW150" s="13" t="s">
        <v>30</v>
      </c>
      <c r="AX150" s="13" t="s">
        <v>73</v>
      </c>
      <c r="AY150" s="273" t="s">
        <v>146</v>
      </c>
    </row>
    <row r="151" s="2" customFormat="1" ht="44.25" customHeight="1">
      <c r="A151" s="39"/>
      <c r="B151" s="40"/>
      <c r="C151" s="228" t="s">
        <v>207</v>
      </c>
      <c r="D151" s="228" t="s">
        <v>149</v>
      </c>
      <c r="E151" s="229" t="s">
        <v>208</v>
      </c>
      <c r="F151" s="230" t="s">
        <v>209</v>
      </c>
      <c r="G151" s="231" t="s">
        <v>210</v>
      </c>
      <c r="H151" s="232">
        <v>74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38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0.20499999999999999</v>
      </c>
      <c r="T151" s="239">
        <f>S151*H151</f>
        <v>15.17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153</v>
      </c>
      <c r="AT151" s="240" t="s">
        <v>149</v>
      </c>
      <c r="AU151" s="240" t="s">
        <v>83</v>
      </c>
      <c r="AY151" s="18" t="s">
        <v>146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81</v>
      </c>
      <c r="BK151" s="241">
        <f>ROUND(I151*H151,2)</f>
        <v>0</v>
      </c>
      <c r="BL151" s="18" t="s">
        <v>153</v>
      </c>
      <c r="BM151" s="240" t="s">
        <v>211</v>
      </c>
    </row>
    <row r="152" s="13" customFormat="1">
      <c r="A152" s="13"/>
      <c r="B152" s="264"/>
      <c r="C152" s="265"/>
      <c r="D152" s="259" t="s">
        <v>185</v>
      </c>
      <c r="E152" s="266" t="s">
        <v>1</v>
      </c>
      <c r="F152" s="267" t="s">
        <v>212</v>
      </c>
      <c r="G152" s="265"/>
      <c r="H152" s="266" t="s">
        <v>1</v>
      </c>
      <c r="I152" s="268"/>
      <c r="J152" s="265"/>
      <c r="K152" s="265"/>
      <c r="L152" s="269"/>
      <c r="M152" s="270"/>
      <c r="N152" s="271"/>
      <c r="O152" s="271"/>
      <c r="P152" s="271"/>
      <c r="Q152" s="271"/>
      <c r="R152" s="271"/>
      <c r="S152" s="271"/>
      <c r="T152" s="27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3" t="s">
        <v>185</v>
      </c>
      <c r="AU152" s="273" t="s">
        <v>83</v>
      </c>
      <c r="AV152" s="13" t="s">
        <v>81</v>
      </c>
      <c r="AW152" s="13" t="s">
        <v>30</v>
      </c>
      <c r="AX152" s="13" t="s">
        <v>73</v>
      </c>
      <c r="AY152" s="273" t="s">
        <v>146</v>
      </c>
    </row>
    <row r="153" s="13" customFormat="1">
      <c r="A153" s="13"/>
      <c r="B153" s="264"/>
      <c r="C153" s="265"/>
      <c r="D153" s="259" t="s">
        <v>185</v>
      </c>
      <c r="E153" s="266" t="s">
        <v>1</v>
      </c>
      <c r="F153" s="267" t="s">
        <v>213</v>
      </c>
      <c r="G153" s="265"/>
      <c r="H153" s="266" t="s">
        <v>1</v>
      </c>
      <c r="I153" s="268"/>
      <c r="J153" s="265"/>
      <c r="K153" s="265"/>
      <c r="L153" s="269"/>
      <c r="M153" s="270"/>
      <c r="N153" s="271"/>
      <c r="O153" s="271"/>
      <c r="P153" s="271"/>
      <c r="Q153" s="271"/>
      <c r="R153" s="271"/>
      <c r="S153" s="271"/>
      <c r="T153" s="27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3" t="s">
        <v>185</v>
      </c>
      <c r="AU153" s="273" t="s">
        <v>83</v>
      </c>
      <c r="AV153" s="13" t="s">
        <v>81</v>
      </c>
      <c r="AW153" s="13" t="s">
        <v>30</v>
      </c>
      <c r="AX153" s="13" t="s">
        <v>73</v>
      </c>
      <c r="AY153" s="273" t="s">
        <v>146</v>
      </c>
    </row>
    <row r="154" s="13" customFormat="1">
      <c r="A154" s="13"/>
      <c r="B154" s="264"/>
      <c r="C154" s="265"/>
      <c r="D154" s="259" t="s">
        <v>185</v>
      </c>
      <c r="E154" s="266" t="s">
        <v>1</v>
      </c>
      <c r="F154" s="267" t="s">
        <v>214</v>
      </c>
      <c r="G154" s="265"/>
      <c r="H154" s="266" t="s">
        <v>1</v>
      </c>
      <c r="I154" s="268"/>
      <c r="J154" s="265"/>
      <c r="K154" s="265"/>
      <c r="L154" s="269"/>
      <c r="M154" s="270"/>
      <c r="N154" s="271"/>
      <c r="O154" s="271"/>
      <c r="P154" s="271"/>
      <c r="Q154" s="271"/>
      <c r="R154" s="271"/>
      <c r="S154" s="271"/>
      <c r="T154" s="27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3" t="s">
        <v>185</v>
      </c>
      <c r="AU154" s="273" t="s">
        <v>83</v>
      </c>
      <c r="AV154" s="13" t="s">
        <v>81</v>
      </c>
      <c r="AW154" s="13" t="s">
        <v>30</v>
      </c>
      <c r="AX154" s="13" t="s">
        <v>73</v>
      </c>
      <c r="AY154" s="273" t="s">
        <v>146</v>
      </c>
    </row>
    <row r="155" s="13" customFormat="1">
      <c r="A155" s="13"/>
      <c r="B155" s="264"/>
      <c r="C155" s="265"/>
      <c r="D155" s="259" t="s">
        <v>185</v>
      </c>
      <c r="E155" s="266" t="s">
        <v>1</v>
      </c>
      <c r="F155" s="267" t="s">
        <v>215</v>
      </c>
      <c r="G155" s="265"/>
      <c r="H155" s="266" t="s">
        <v>1</v>
      </c>
      <c r="I155" s="268"/>
      <c r="J155" s="265"/>
      <c r="K155" s="265"/>
      <c r="L155" s="269"/>
      <c r="M155" s="270"/>
      <c r="N155" s="271"/>
      <c r="O155" s="271"/>
      <c r="P155" s="271"/>
      <c r="Q155" s="271"/>
      <c r="R155" s="271"/>
      <c r="S155" s="271"/>
      <c r="T155" s="27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3" t="s">
        <v>185</v>
      </c>
      <c r="AU155" s="273" t="s">
        <v>83</v>
      </c>
      <c r="AV155" s="13" t="s">
        <v>81</v>
      </c>
      <c r="AW155" s="13" t="s">
        <v>30</v>
      </c>
      <c r="AX155" s="13" t="s">
        <v>73</v>
      </c>
      <c r="AY155" s="273" t="s">
        <v>146</v>
      </c>
    </row>
    <row r="156" s="14" customFormat="1">
      <c r="A156" s="14"/>
      <c r="B156" s="274"/>
      <c r="C156" s="275"/>
      <c r="D156" s="259" t="s">
        <v>185</v>
      </c>
      <c r="E156" s="276" t="s">
        <v>1</v>
      </c>
      <c r="F156" s="277" t="s">
        <v>216</v>
      </c>
      <c r="G156" s="275"/>
      <c r="H156" s="278">
        <v>74</v>
      </c>
      <c r="I156" s="279"/>
      <c r="J156" s="275"/>
      <c r="K156" s="275"/>
      <c r="L156" s="280"/>
      <c r="M156" s="281"/>
      <c r="N156" s="282"/>
      <c r="O156" s="282"/>
      <c r="P156" s="282"/>
      <c r="Q156" s="282"/>
      <c r="R156" s="282"/>
      <c r="S156" s="282"/>
      <c r="T156" s="28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4" t="s">
        <v>185</v>
      </c>
      <c r="AU156" s="284" t="s">
        <v>83</v>
      </c>
      <c r="AV156" s="14" t="s">
        <v>83</v>
      </c>
      <c r="AW156" s="14" t="s">
        <v>30</v>
      </c>
      <c r="AX156" s="14" t="s">
        <v>81</v>
      </c>
      <c r="AY156" s="284" t="s">
        <v>146</v>
      </c>
    </row>
    <row r="157" s="2" customFormat="1" ht="44.25" customHeight="1">
      <c r="A157" s="39"/>
      <c r="B157" s="40"/>
      <c r="C157" s="228" t="s">
        <v>217</v>
      </c>
      <c r="D157" s="228" t="s">
        <v>149</v>
      </c>
      <c r="E157" s="229" t="s">
        <v>218</v>
      </c>
      <c r="F157" s="230" t="s">
        <v>219</v>
      </c>
      <c r="G157" s="231" t="s">
        <v>210</v>
      </c>
      <c r="H157" s="232">
        <v>30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38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0.040000000000000001</v>
      </c>
      <c r="T157" s="239">
        <f>S157*H157</f>
        <v>1.2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153</v>
      </c>
      <c r="AT157" s="240" t="s">
        <v>149</v>
      </c>
      <c r="AU157" s="240" t="s">
        <v>83</v>
      </c>
      <c r="AY157" s="18" t="s">
        <v>146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81</v>
      </c>
      <c r="BK157" s="241">
        <f>ROUND(I157*H157,2)</f>
        <v>0</v>
      </c>
      <c r="BL157" s="18" t="s">
        <v>153</v>
      </c>
      <c r="BM157" s="240" t="s">
        <v>220</v>
      </c>
    </row>
    <row r="158" s="14" customFormat="1">
      <c r="A158" s="14"/>
      <c r="B158" s="274"/>
      <c r="C158" s="275"/>
      <c r="D158" s="259" t="s">
        <v>185</v>
      </c>
      <c r="E158" s="276" t="s">
        <v>1</v>
      </c>
      <c r="F158" s="277" t="s">
        <v>221</v>
      </c>
      <c r="G158" s="275"/>
      <c r="H158" s="278">
        <v>30</v>
      </c>
      <c r="I158" s="279"/>
      <c r="J158" s="275"/>
      <c r="K158" s="275"/>
      <c r="L158" s="280"/>
      <c r="M158" s="281"/>
      <c r="N158" s="282"/>
      <c r="O158" s="282"/>
      <c r="P158" s="282"/>
      <c r="Q158" s="282"/>
      <c r="R158" s="282"/>
      <c r="S158" s="282"/>
      <c r="T158" s="28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4" t="s">
        <v>185</v>
      </c>
      <c r="AU158" s="284" t="s">
        <v>83</v>
      </c>
      <c r="AV158" s="14" t="s">
        <v>83</v>
      </c>
      <c r="AW158" s="14" t="s">
        <v>30</v>
      </c>
      <c r="AX158" s="14" t="s">
        <v>81</v>
      </c>
      <c r="AY158" s="284" t="s">
        <v>146</v>
      </c>
    </row>
    <row r="159" s="2" customFormat="1" ht="21.75" customHeight="1">
      <c r="A159" s="39"/>
      <c r="B159" s="40"/>
      <c r="C159" s="228" t="s">
        <v>222</v>
      </c>
      <c r="D159" s="228" t="s">
        <v>149</v>
      </c>
      <c r="E159" s="229" t="s">
        <v>223</v>
      </c>
      <c r="F159" s="230" t="s">
        <v>224</v>
      </c>
      <c r="G159" s="231" t="s">
        <v>181</v>
      </c>
      <c r="H159" s="232">
        <v>4732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38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153</v>
      </c>
      <c r="AT159" s="240" t="s">
        <v>149</v>
      </c>
      <c r="AU159" s="240" t="s">
        <v>83</v>
      </c>
      <c r="AY159" s="18" t="s">
        <v>146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81</v>
      </c>
      <c r="BK159" s="241">
        <f>ROUND(I159*H159,2)</f>
        <v>0</v>
      </c>
      <c r="BL159" s="18" t="s">
        <v>153</v>
      </c>
      <c r="BM159" s="240" t="s">
        <v>225</v>
      </c>
    </row>
    <row r="160" s="14" customFormat="1">
      <c r="A160" s="14"/>
      <c r="B160" s="274"/>
      <c r="C160" s="275"/>
      <c r="D160" s="259" t="s">
        <v>185</v>
      </c>
      <c r="E160" s="276" t="s">
        <v>1</v>
      </c>
      <c r="F160" s="277" t="s">
        <v>226</v>
      </c>
      <c r="G160" s="275"/>
      <c r="H160" s="278">
        <v>4732</v>
      </c>
      <c r="I160" s="279"/>
      <c r="J160" s="275"/>
      <c r="K160" s="275"/>
      <c r="L160" s="280"/>
      <c r="M160" s="281"/>
      <c r="N160" s="282"/>
      <c r="O160" s="282"/>
      <c r="P160" s="282"/>
      <c r="Q160" s="282"/>
      <c r="R160" s="282"/>
      <c r="S160" s="282"/>
      <c r="T160" s="28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4" t="s">
        <v>185</v>
      </c>
      <c r="AU160" s="284" t="s">
        <v>83</v>
      </c>
      <c r="AV160" s="14" t="s">
        <v>83</v>
      </c>
      <c r="AW160" s="14" t="s">
        <v>30</v>
      </c>
      <c r="AX160" s="14" t="s">
        <v>81</v>
      </c>
      <c r="AY160" s="284" t="s">
        <v>146</v>
      </c>
    </row>
    <row r="161" s="2" customFormat="1" ht="33" customHeight="1">
      <c r="A161" s="39"/>
      <c r="B161" s="40"/>
      <c r="C161" s="228" t="s">
        <v>158</v>
      </c>
      <c r="D161" s="228" t="s">
        <v>149</v>
      </c>
      <c r="E161" s="229" t="s">
        <v>227</v>
      </c>
      <c r="F161" s="230" t="s">
        <v>228</v>
      </c>
      <c r="G161" s="231" t="s">
        <v>229</v>
      </c>
      <c r="H161" s="232">
        <v>539.06500000000005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38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153</v>
      </c>
      <c r="AT161" s="240" t="s">
        <v>149</v>
      </c>
      <c r="AU161" s="240" t="s">
        <v>83</v>
      </c>
      <c r="AY161" s="18" t="s">
        <v>146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81</v>
      </c>
      <c r="BK161" s="241">
        <f>ROUND(I161*H161,2)</f>
        <v>0</v>
      </c>
      <c r="BL161" s="18" t="s">
        <v>153</v>
      </c>
      <c r="BM161" s="240" t="s">
        <v>230</v>
      </c>
    </row>
    <row r="162" s="2" customFormat="1">
      <c r="A162" s="39"/>
      <c r="B162" s="40"/>
      <c r="C162" s="41"/>
      <c r="D162" s="259" t="s">
        <v>183</v>
      </c>
      <c r="E162" s="41"/>
      <c r="F162" s="260" t="s">
        <v>231</v>
      </c>
      <c r="G162" s="41"/>
      <c r="H162" s="41"/>
      <c r="I162" s="261"/>
      <c r="J162" s="41"/>
      <c r="K162" s="41"/>
      <c r="L162" s="45"/>
      <c r="M162" s="262"/>
      <c r="N162" s="263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183</v>
      </c>
      <c r="AU162" s="18" t="s">
        <v>83</v>
      </c>
    </row>
    <row r="163" s="14" customFormat="1">
      <c r="A163" s="14"/>
      <c r="B163" s="274"/>
      <c r="C163" s="275"/>
      <c r="D163" s="259" t="s">
        <v>185</v>
      </c>
      <c r="E163" s="276" t="s">
        <v>1</v>
      </c>
      <c r="F163" s="277" t="s">
        <v>232</v>
      </c>
      <c r="G163" s="275"/>
      <c r="H163" s="278">
        <v>2156.2600000000002</v>
      </c>
      <c r="I163" s="279"/>
      <c r="J163" s="275"/>
      <c r="K163" s="275"/>
      <c r="L163" s="280"/>
      <c r="M163" s="281"/>
      <c r="N163" s="282"/>
      <c r="O163" s="282"/>
      <c r="P163" s="282"/>
      <c r="Q163" s="282"/>
      <c r="R163" s="282"/>
      <c r="S163" s="282"/>
      <c r="T163" s="28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4" t="s">
        <v>185</v>
      </c>
      <c r="AU163" s="284" t="s">
        <v>83</v>
      </c>
      <c r="AV163" s="14" t="s">
        <v>83</v>
      </c>
      <c r="AW163" s="14" t="s">
        <v>30</v>
      </c>
      <c r="AX163" s="14" t="s">
        <v>73</v>
      </c>
      <c r="AY163" s="284" t="s">
        <v>146</v>
      </c>
    </row>
    <row r="164" s="15" customFormat="1">
      <c r="A164" s="15"/>
      <c r="B164" s="285"/>
      <c r="C164" s="286"/>
      <c r="D164" s="259" t="s">
        <v>185</v>
      </c>
      <c r="E164" s="287" t="s">
        <v>168</v>
      </c>
      <c r="F164" s="288" t="s">
        <v>233</v>
      </c>
      <c r="G164" s="286"/>
      <c r="H164" s="289">
        <v>2156.2600000000002</v>
      </c>
      <c r="I164" s="290"/>
      <c r="J164" s="286"/>
      <c r="K164" s="286"/>
      <c r="L164" s="291"/>
      <c r="M164" s="292"/>
      <c r="N164" s="293"/>
      <c r="O164" s="293"/>
      <c r="P164" s="293"/>
      <c r="Q164" s="293"/>
      <c r="R164" s="293"/>
      <c r="S164" s="293"/>
      <c r="T164" s="29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5" t="s">
        <v>185</v>
      </c>
      <c r="AU164" s="295" t="s">
        <v>83</v>
      </c>
      <c r="AV164" s="15" t="s">
        <v>160</v>
      </c>
      <c r="AW164" s="15" t="s">
        <v>30</v>
      </c>
      <c r="AX164" s="15" t="s">
        <v>73</v>
      </c>
      <c r="AY164" s="295" t="s">
        <v>146</v>
      </c>
    </row>
    <row r="165" s="14" customFormat="1">
      <c r="A165" s="14"/>
      <c r="B165" s="274"/>
      <c r="C165" s="275"/>
      <c r="D165" s="259" t="s">
        <v>185</v>
      </c>
      <c r="E165" s="276" t="s">
        <v>1</v>
      </c>
      <c r="F165" s="277" t="s">
        <v>234</v>
      </c>
      <c r="G165" s="275"/>
      <c r="H165" s="278">
        <v>539.06500000000005</v>
      </c>
      <c r="I165" s="279"/>
      <c r="J165" s="275"/>
      <c r="K165" s="275"/>
      <c r="L165" s="280"/>
      <c r="M165" s="281"/>
      <c r="N165" s="282"/>
      <c r="O165" s="282"/>
      <c r="P165" s="282"/>
      <c r="Q165" s="282"/>
      <c r="R165" s="282"/>
      <c r="S165" s="282"/>
      <c r="T165" s="28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4" t="s">
        <v>185</v>
      </c>
      <c r="AU165" s="284" t="s">
        <v>83</v>
      </c>
      <c r="AV165" s="14" t="s">
        <v>83</v>
      </c>
      <c r="AW165" s="14" t="s">
        <v>30</v>
      </c>
      <c r="AX165" s="14" t="s">
        <v>81</v>
      </c>
      <c r="AY165" s="284" t="s">
        <v>146</v>
      </c>
    </row>
    <row r="166" s="2" customFormat="1" ht="33" customHeight="1">
      <c r="A166" s="39"/>
      <c r="B166" s="40"/>
      <c r="C166" s="228" t="s">
        <v>147</v>
      </c>
      <c r="D166" s="228" t="s">
        <v>149</v>
      </c>
      <c r="E166" s="229" t="s">
        <v>235</v>
      </c>
      <c r="F166" s="230" t="s">
        <v>236</v>
      </c>
      <c r="G166" s="231" t="s">
        <v>229</v>
      </c>
      <c r="H166" s="232">
        <v>1078.1300000000001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38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153</v>
      </c>
      <c r="AT166" s="240" t="s">
        <v>149</v>
      </c>
      <c r="AU166" s="240" t="s">
        <v>83</v>
      </c>
      <c r="AY166" s="18" t="s">
        <v>146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81</v>
      </c>
      <c r="BK166" s="241">
        <f>ROUND(I166*H166,2)</f>
        <v>0</v>
      </c>
      <c r="BL166" s="18" t="s">
        <v>153</v>
      </c>
      <c r="BM166" s="240" t="s">
        <v>237</v>
      </c>
    </row>
    <row r="167" s="2" customFormat="1">
      <c r="A167" s="39"/>
      <c r="B167" s="40"/>
      <c r="C167" s="41"/>
      <c r="D167" s="259" t="s">
        <v>183</v>
      </c>
      <c r="E167" s="41"/>
      <c r="F167" s="260" t="s">
        <v>231</v>
      </c>
      <c r="G167" s="41"/>
      <c r="H167" s="41"/>
      <c r="I167" s="261"/>
      <c r="J167" s="41"/>
      <c r="K167" s="41"/>
      <c r="L167" s="45"/>
      <c r="M167" s="262"/>
      <c r="N167" s="263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183</v>
      </c>
      <c r="AU167" s="18" t="s">
        <v>83</v>
      </c>
    </row>
    <row r="168" s="14" customFormat="1">
      <c r="A168" s="14"/>
      <c r="B168" s="274"/>
      <c r="C168" s="275"/>
      <c r="D168" s="259" t="s">
        <v>185</v>
      </c>
      <c r="E168" s="276" t="s">
        <v>1</v>
      </c>
      <c r="F168" s="277" t="s">
        <v>238</v>
      </c>
      <c r="G168" s="275"/>
      <c r="H168" s="278">
        <v>1078.1300000000001</v>
      </c>
      <c r="I168" s="279"/>
      <c r="J168" s="275"/>
      <c r="K168" s="275"/>
      <c r="L168" s="280"/>
      <c r="M168" s="281"/>
      <c r="N168" s="282"/>
      <c r="O168" s="282"/>
      <c r="P168" s="282"/>
      <c r="Q168" s="282"/>
      <c r="R168" s="282"/>
      <c r="S168" s="282"/>
      <c r="T168" s="28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4" t="s">
        <v>185</v>
      </c>
      <c r="AU168" s="284" t="s">
        <v>83</v>
      </c>
      <c r="AV168" s="14" t="s">
        <v>83</v>
      </c>
      <c r="AW168" s="14" t="s">
        <v>30</v>
      </c>
      <c r="AX168" s="14" t="s">
        <v>81</v>
      </c>
      <c r="AY168" s="284" t="s">
        <v>146</v>
      </c>
    </row>
    <row r="169" s="2" customFormat="1" ht="33" customHeight="1">
      <c r="A169" s="39"/>
      <c r="B169" s="40"/>
      <c r="C169" s="228" t="s">
        <v>239</v>
      </c>
      <c r="D169" s="228" t="s">
        <v>149</v>
      </c>
      <c r="E169" s="229" t="s">
        <v>240</v>
      </c>
      <c r="F169" s="230" t="s">
        <v>241</v>
      </c>
      <c r="G169" s="231" t="s">
        <v>229</v>
      </c>
      <c r="H169" s="232">
        <v>539.06500000000005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38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153</v>
      </c>
      <c r="AT169" s="240" t="s">
        <v>149</v>
      </c>
      <c r="AU169" s="240" t="s">
        <v>83</v>
      </c>
      <c r="AY169" s="18" t="s">
        <v>146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81</v>
      </c>
      <c r="BK169" s="241">
        <f>ROUND(I169*H169,2)</f>
        <v>0</v>
      </c>
      <c r="BL169" s="18" t="s">
        <v>153</v>
      </c>
      <c r="BM169" s="240" t="s">
        <v>242</v>
      </c>
    </row>
    <row r="170" s="2" customFormat="1">
      <c r="A170" s="39"/>
      <c r="B170" s="40"/>
      <c r="C170" s="41"/>
      <c r="D170" s="259" t="s">
        <v>183</v>
      </c>
      <c r="E170" s="41"/>
      <c r="F170" s="260" t="s">
        <v>231</v>
      </c>
      <c r="G170" s="41"/>
      <c r="H170" s="41"/>
      <c r="I170" s="261"/>
      <c r="J170" s="41"/>
      <c r="K170" s="41"/>
      <c r="L170" s="45"/>
      <c r="M170" s="262"/>
      <c r="N170" s="263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183</v>
      </c>
      <c r="AU170" s="18" t="s">
        <v>83</v>
      </c>
    </row>
    <row r="171" s="14" customFormat="1">
      <c r="A171" s="14"/>
      <c r="B171" s="274"/>
      <c r="C171" s="275"/>
      <c r="D171" s="259" t="s">
        <v>185</v>
      </c>
      <c r="E171" s="276" t="s">
        <v>1</v>
      </c>
      <c r="F171" s="277" t="s">
        <v>234</v>
      </c>
      <c r="G171" s="275"/>
      <c r="H171" s="278">
        <v>539.06500000000005</v>
      </c>
      <c r="I171" s="279"/>
      <c r="J171" s="275"/>
      <c r="K171" s="275"/>
      <c r="L171" s="280"/>
      <c r="M171" s="281"/>
      <c r="N171" s="282"/>
      <c r="O171" s="282"/>
      <c r="P171" s="282"/>
      <c r="Q171" s="282"/>
      <c r="R171" s="282"/>
      <c r="S171" s="282"/>
      <c r="T171" s="28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4" t="s">
        <v>185</v>
      </c>
      <c r="AU171" s="284" t="s">
        <v>83</v>
      </c>
      <c r="AV171" s="14" t="s">
        <v>83</v>
      </c>
      <c r="AW171" s="14" t="s">
        <v>30</v>
      </c>
      <c r="AX171" s="14" t="s">
        <v>81</v>
      </c>
      <c r="AY171" s="284" t="s">
        <v>146</v>
      </c>
    </row>
    <row r="172" s="2" customFormat="1" ht="44.25" customHeight="1">
      <c r="A172" s="39"/>
      <c r="B172" s="40"/>
      <c r="C172" s="228" t="s">
        <v>243</v>
      </c>
      <c r="D172" s="228" t="s">
        <v>149</v>
      </c>
      <c r="E172" s="229" t="s">
        <v>244</v>
      </c>
      <c r="F172" s="230" t="s">
        <v>245</v>
      </c>
      <c r="G172" s="231" t="s">
        <v>229</v>
      </c>
      <c r="H172" s="232">
        <v>91.798000000000002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38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153</v>
      </c>
      <c r="AT172" s="240" t="s">
        <v>149</v>
      </c>
      <c r="AU172" s="240" t="s">
        <v>83</v>
      </c>
      <c r="AY172" s="18" t="s">
        <v>146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81</v>
      </c>
      <c r="BK172" s="241">
        <f>ROUND(I172*H172,2)</f>
        <v>0</v>
      </c>
      <c r="BL172" s="18" t="s">
        <v>153</v>
      </c>
      <c r="BM172" s="240" t="s">
        <v>246</v>
      </c>
    </row>
    <row r="173" s="2" customFormat="1">
      <c r="A173" s="39"/>
      <c r="B173" s="40"/>
      <c r="C173" s="41"/>
      <c r="D173" s="259" t="s">
        <v>183</v>
      </c>
      <c r="E173" s="41"/>
      <c r="F173" s="260" t="s">
        <v>231</v>
      </c>
      <c r="G173" s="41"/>
      <c r="H173" s="41"/>
      <c r="I173" s="261"/>
      <c r="J173" s="41"/>
      <c r="K173" s="41"/>
      <c r="L173" s="45"/>
      <c r="M173" s="262"/>
      <c r="N173" s="263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183</v>
      </c>
      <c r="AU173" s="18" t="s">
        <v>83</v>
      </c>
    </row>
    <row r="174" s="14" customFormat="1">
      <c r="A174" s="14"/>
      <c r="B174" s="274"/>
      <c r="C174" s="275"/>
      <c r="D174" s="259" t="s">
        <v>185</v>
      </c>
      <c r="E174" s="276" t="s">
        <v>1</v>
      </c>
      <c r="F174" s="277" t="s">
        <v>247</v>
      </c>
      <c r="G174" s="275"/>
      <c r="H174" s="278">
        <v>91.798000000000002</v>
      </c>
      <c r="I174" s="279"/>
      <c r="J174" s="275"/>
      <c r="K174" s="275"/>
      <c r="L174" s="280"/>
      <c r="M174" s="281"/>
      <c r="N174" s="282"/>
      <c r="O174" s="282"/>
      <c r="P174" s="282"/>
      <c r="Q174" s="282"/>
      <c r="R174" s="282"/>
      <c r="S174" s="282"/>
      <c r="T174" s="28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4" t="s">
        <v>185</v>
      </c>
      <c r="AU174" s="284" t="s">
        <v>83</v>
      </c>
      <c r="AV174" s="14" t="s">
        <v>83</v>
      </c>
      <c r="AW174" s="14" t="s">
        <v>30</v>
      </c>
      <c r="AX174" s="14" t="s">
        <v>81</v>
      </c>
      <c r="AY174" s="284" t="s">
        <v>146</v>
      </c>
    </row>
    <row r="175" s="2" customFormat="1" ht="44.25" customHeight="1">
      <c r="A175" s="39"/>
      <c r="B175" s="40"/>
      <c r="C175" s="228" t="s">
        <v>248</v>
      </c>
      <c r="D175" s="228" t="s">
        <v>149</v>
      </c>
      <c r="E175" s="229" t="s">
        <v>249</v>
      </c>
      <c r="F175" s="230" t="s">
        <v>250</v>
      </c>
      <c r="G175" s="231" t="s">
        <v>229</v>
      </c>
      <c r="H175" s="232">
        <v>91.798000000000002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38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153</v>
      </c>
      <c r="AT175" s="240" t="s">
        <v>149</v>
      </c>
      <c r="AU175" s="240" t="s">
        <v>83</v>
      </c>
      <c r="AY175" s="18" t="s">
        <v>146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81</v>
      </c>
      <c r="BK175" s="241">
        <f>ROUND(I175*H175,2)</f>
        <v>0</v>
      </c>
      <c r="BL175" s="18" t="s">
        <v>153</v>
      </c>
      <c r="BM175" s="240" t="s">
        <v>251</v>
      </c>
    </row>
    <row r="176" s="2" customFormat="1">
      <c r="A176" s="39"/>
      <c r="B176" s="40"/>
      <c r="C176" s="41"/>
      <c r="D176" s="259" t="s">
        <v>183</v>
      </c>
      <c r="E176" s="41"/>
      <c r="F176" s="260" t="s">
        <v>231</v>
      </c>
      <c r="G176" s="41"/>
      <c r="H176" s="41"/>
      <c r="I176" s="261"/>
      <c r="J176" s="41"/>
      <c r="K176" s="41"/>
      <c r="L176" s="45"/>
      <c r="M176" s="262"/>
      <c r="N176" s="263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183</v>
      </c>
      <c r="AU176" s="18" t="s">
        <v>83</v>
      </c>
    </row>
    <row r="177" s="14" customFormat="1">
      <c r="A177" s="14"/>
      <c r="B177" s="274"/>
      <c r="C177" s="275"/>
      <c r="D177" s="259" t="s">
        <v>185</v>
      </c>
      <c r="E177" s="276" t="s">
        <v>1</v>
      </c>
      <c r="F177" s="277" t="s">
        <v>247</v>
      </c>
      <c r="G177" s="275"/>
      <c r="H177" s="278">
        <v>91.798000000000002</v>
      </c>
      <c r="I177" s="279"/>
      <c r="J177" s="275"/>
      <c r="K177" s="275"/>
      <c r="L177" s="280"/>
      <c r="M177" s="281"/>
      <c r="N177" s="282"/>
      <c r="O177" s="282"/>
      <c r="P177" s="282"/>
      <c r="Q177" s="282"/>
      <c r="R177" s="282"/>
      <c r="S177" s="282"/>
      <c r="T177" s="28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4" t="s">
        <v>185</v>
      </c>
      <c r="AU177" s="284" t="s">
        <v>83</v>
      </c>
      <c r="AV177" s="14" t="s">
        <v>83</v>
      </c>
      <c r="AW177" s="14" t="s">
        <v>30</v>
      </c>
      <c r="AX177" s="14" t="s">
        <v>81</v>
      </c>
      <c r="AY177" s="284" t="s">
        <v>146</v>
      </c>
    </row>
    <row r="178" s="2" customFormat="1" ht="55.5" customHeight="1">
      <c r="A178" s="39"/>
      <c r="B178" s="40"/>
      <c r="C178" s="228" t="s">
        <v>252</v>
      </c>
      <c r="D178" s="228" t="s">
        <v>149</v>
      </c>
      <c r="E178" s="229" t="s">
        <v>253</v>
      </c>
      <c r="F178" s="230" t="s">
        <v>254</v>
      </c>
      <c r="G178" s="231" t="s">
        <v>229</v>
      </c>
      <c r="H178" s="232">
        <v>708.16999999999996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38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153</v>
      </c>
      <c r="AT178" s="240" t="s">
        <v>149</v>
      </c>
      <c r="AU178" s="240" t="s">
        <v>83</v>
      </c>
      <c r="AY178" s="18" t="s">
        <v>146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81</v>
      </c>
      <c r="BK178" s="241">
        <f>ROUND(I178*H178,2)</f>
        <v>0</v>
      </c>
      <c r="BL178" s="18" t="s">
        <v>153</v>
      </c>
      <c r="BM178" s="240" t="s">
        <v>255</v>
      </c>
    </row>
    <row r="179" s="14" customFormat="1">
      <c r="A179" s="14"/>
      <c r="B179" s="274"/>
      <c r="C179" s="275"/>
      <c r="D179" s="259" t="s">
        <v>185</v>
      </c>
      <c r="E179" s="276" t="s">
        <v>1</v>
      </c>
      <c r="F179" s="277" t="s">
        <v>256</v>
      </c>
      <c r="G179" s="275"/>
      <c r="H179" s="278">
        <v>708.16999999999996</v>
      </c>
      <c r="I179" s="279"/>
      <c r="J179" s="275"/>
      <c r="K179" s="275"/>
      <c r="L179" s="280"/>
      <c r="M179" s="281"/>
      <c r="N179" s="282"/>
      <c r="O179" s="282"/>
      <c r="P179" s="282"/>
      <c r="Q179" s="282"/>
      <c r="R179" s="282"/>
      <c r="S179" s="282"/>
      <c r="T179" s="28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4" t="s">
        <v>185</v>
      </c>
      <c r="AU179" s="284" t="s">
        <v>83</v>
      </c>
      <c r="AV179" s="14" t="s">
        <v>83</v>
      </c>
      <c r="AW179" s="14" t="s">
        <v>30</v>
      </c>
      <c r="AX179" s="14" t="s">
        <v>81</v>
      </c>
      <c r="AY179" s="284" t="s">
        <v>146</v>
      </c>
    </row>
    <row r="180" s="2" customFormat="1" ht="33" customHeight="1">
      <c r="A180" s="39"/>
      <c r="B180" s="40"/>
      <c r="C180" s="228" t="s">
        <v>257</v>
      </c>
      <c r="D180" s="228" t="s">
        <v>149</v>
      </c>
      <c r="E180" s="229" t="s">
        <v>258</v>
      </c>
      <c r="F180" s="230" t="s">
        <v>259</v>
      </c>
      <c r="G180" s="231" t="s">
        <v>229</v>
      </c>
      <c r="H180" s="232">
        <v>508.13999999999999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38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153</v>
      </c>
      <c r="AT180" s="240" t="s">
        <v>149</v>
      </c>
      <c r="AU180" s="240" t="s">
        <v>83</v>
      </c>
      <c r="AY180" s="18" t="s">
        <v>146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81</v>
      </c>
      <c r="BK180" s="241">
        <f>ROUND(I180*H180,2)</f>
        <v>0</v>
      </c>
      <c r="BL180" s="18" t="s">
        <v>153</v>
      </c>
      <c r="BM180" s="240" t="s">
        <v>260</v>
      </c>
    </row>
    <row r="181" s="14" customFormat="1">
      <c r="A181" s="14"/>
      <c r="B181" s="274"/>
      <c r="C181" s="275"/>
      <c r="D181" s="259" t="s">
        <v>185</v>
      </c>
      <c r="E181" s="276" t="s">
        <v>1</v>
      </c>
      <c r="F181" s="277" t="s">
        <v>261</v>
      </c>
      <c r="G181" s="275"/>
      <c r="H181" s="278">
        <v>508.13999999999999</v>
      </c>
      <c r="I181" s="279"/>
      <c r="J181" s="275"/>
      <c r="K181" s="275"/>
      <c r="L181" s="280"/>
      <c r="M181" s="281"/>
      <c r="N181" s="282"/>
      <c r="O181" s="282"/>
      <c r="P181" s="282"/>
      <c r="Q181" s="282"/>
      <c r="R181" s="282"/>
      <c r="S181" s="282"/>
      <c r="T181" s="28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4" t="s">
        <v>185</v>
      </c>
      <c r="AU181" s="284" t="s">
        <v>83</v>
      </c>
      <c r="AV181" s="14" t="s">
        <v>83</v>
      </c>
      <c r="AW181" s="14" t="s">
        <v>30</v>
      </c>
      <c r="AX181" s="14" t="s">
        <v>81</v>
      </c>
      <c r="AY181" s="284" t="s">
        <v>146</v>
      </c>
    </row>
    <row r="182" s="2" customFormat="1" ht="55.5" customHeight="1">
      <c r="A182" s="39"/>
      <c r="B182" s="40"/>
      <c r="C182" s="228" t="s">
        <v>8</v>
      </c>
      <c r="D182" s="228" t="s">
        <v>149</v>
      </c>
      <c r="E182" s="229" t="s">
        <v>262</v>
      </c>
      <c r="F182" s="230" t="s">
        <v>263</v>
      </c>
      <c r="G182" s="231" t="s">
        <v>229</v>
      </c>
      <c r="H182" s="232">
        <v>1833.345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38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153</v>
      </c>
      <c r="AT182" s="240" t="s">
        <v>149</v>
      </c>
      <c r="AU182" s="240" t="s">
        <v>83</v>
      </c>
      <c r="AY182" s="18" t="s">
        <v>146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81</v>
      </c>
      <c r="BK182" s="241">
        <f>ROUND(I182*H182,2)</f>
        <v>0</v>
      </c>
      <c r="BL182" s="18" t="s">
        <v>153</v>
      </c>
      <c r="BM182" s="240" t="s">
        <v>264</v>
      </c>
    </row>
    <row r="183" s="14" customFormat="1">
      <c r="A183" s="14"/>
      <c r="B183" s="274"/>
      <c r="C183" s="275"/>
      <c r="D183" s="259" t="s">
        <v>185</v>
      </c>
      <c r="E183" s="276" t="s">
        <v>1</v>
      </c>
      <c r="F183" s="277" t="s">
        <v>265</v>
      </c>
      <c r="G183" s="275"/>
      <c r="H183" s="278">
        <v>1833.345</v>
      </c>
      <c r="I183" s="279"/>
      <c r="J183" s="275"/>
      <c r="K183" s="275"/>
      <c r="L183" s="280"/>
      <c r="M183" s="281"/>
      <c r="N183" s="282"/>
      <c r="O183" s="282"/>
      <c r="P183" s="282"/>
      <c r="Q183" s="282"/>
      <c r="R183" s="282"/>
      <c r="S183" s="282"/>
      <c r="T183" s="28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4" t="s">
        <v>185</v>
      </c>
      <c r="AU183" s="284" t="s">
        <v>83</v>
      </c>
      <c r="AV183" s="14" t="s">
        <v>83</v>
      </c>
      <c r="AW183" s="14" t="s">
        <v>30</v>
      </c>
      <c r="AX183" s="14" t="s">
        <v>81</v>
      </c>
      <c r="AY183" s="284" t="s">
        <v>146</v>
      </c>
    </row>
    <row r="184" s="2" customFormat="1" ht="66.75" customHeight="1">
      <c r="A184" s="39"/>
      <c r="B184" s="40"/>
      <c r="C184" s="228" t="s">
        <v>266</v>
      </c>
      <c r="D184" s="228" t="s">
        <v>149</v>
      </c>
      <c r="E184" s="229" t="s">
        <v>267</v>
      </c>
      <c r="F184" s="230" t="s">
        <v>268</v>
      </c>
      <c r="G184" s="231" t="s">
        <v>229</v>
      </c>
      <c r="H184" s="232">
        <v>14666.76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38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153</v>
      </c>
      <c r="AT184" s="240" t="s">
        <v>149</v>
      </c>
      <c r="AU184" s="240" t="s">
        <v>83</v>
      </c>
      <c r="AY184" s="18" t="s">
        <v>146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81</v>
      </c>
      <c r="BK184" s="241">
        <f>ROUND(I184*H184,2)</f>
        <v>0</v>
      </c>
      <c r="BL184" s="18" t="s">
        <v>153</v>
      </c>
      <c r="BM184" s="240" t="s">
        <v>269</v>
      </c>
    </row>
    <row r="185" s="14" customFormat="1">
      <c r="A185" s="14"/>
      <c r="B185" s="274"/>
      <c r="C185" s="275"/>
      <c r="D185" s="259" t="s">
        <v>185</v>
      </c>
      <c r="E185" s="276" t="s">
        <v>1</v>
      </c>
      <c r="F185" s="277" t="s">
        <v>270</v>
      </c>
      <c r="G185" s="275"/>
      <c r="H185" s="278">
        <v>1833.345</v>
      </c>
      <c r="I185" s="279"/>
      <c r="J185" s="275"/>
      <c r="K185" s="275"/>
      <c r="L185" s="280"/>
      <c r="M185" s="281"/>
      <c r="N185" s="282"/>
      <c r="O185" s="282"/>
      <c r="P185" s="282"/>
      <c r="Q185" s="282"/>
      <c r="R185" s="282"/>
      <c r="S185" s="282"/>
      <c r="T185" s="28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4" t="s">
        <v>185</v>
      </c>
      <c r="AU185" s="284" t="s">
        <v>83</v>
      </c>
      <c r="AV185" s="14" t="s">
        <v>83</v>
      </c>
      <c r="AW185" s="14" t="s">
        <v>30</v>
      </c>
      <c r="AX185" s="14" t="s">
        <v>81</v>
      </c>
      <c r="AY185" s="284" t="s">
        <v>146</v>
      </c>
    </row>
    <row r="186" s="14" customFormat="1">
      <c r="A186" s="14"/>
      <c r="B186" s="274"/>
      <c r="C186" s="275"/>
      <c r="D186" s="259" t="s">
        <v>185</v>
      </c>
      <c r="E186" s="275"/>
      <c r="F186" s="277" t="s">
        <v>271</v>
      </c>
      <c r="G186" s="275"/>
      <c r="H186" s="278">
        <v>14666.76</v>
      </c>
      <c r="I186" s="279"/>
      <c r="J186" s="275"/>
      <c r="K186" s="275"/>
      <c r="L186" s="280"/>
      <c r="M186" s="281"/>
      <c r="N186" s="282"/>
      <c r="O186" s="282"/>
      <c r="P186" s="282"/>
      <c r="Q186" s="282"/>
      <c r="R186" s="282"/>
      <c r="S186" s="282"/>
      <c r="T186" s="28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4" t="s">
        <v>185</v>
      </c>
      <c r="AU186" s="284" t="s">
        <v>83</v>
      </c>
      <c r="AV186" s="14" t="s">
        <v>83</v>
      </c>
      <c r="AW186" s="14" t="s">
        <v>4</v>
      </c>
      <c r="AX186" s="14" t="s">
        <v>81</v>
      </c>
      <c r="AY186" s="284" t="s">
        <v>146</v>
      </c>
    </row>
    <row r="187" s="2" customFormat="1" ht="44.25" customHeight="1">
      <c r="A187" s="39"/>
      <c r="B187" s="40"/>
      <c r="C187" s="228" t="s">
        <v>272</v>
      </c>
      <c r="D187" s="228" t="s">
        <v>149</v>
      </c>
      <c r="E187" s="229" t="s">
        <v>273</v>
      </c>
      <c r="F187" s="230" t="s">
        <v>274</v>
      </c>
      <c r="G187" s="231" t="s">
        <v>229</v>
      </c>
      <c r="H187" s="232">
        <v>708.16999999999996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38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153</v>
      </c>
      <c r="AT187" s="240" t="s">
        <v>149</v>
      </c>
      <c r="AU187" s="240" t="s">
        <v>83</v>
      </c>
      <c r="AY187" s="18" t="s">
        <v>146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81</v>
      </c>
      <c r="BK187" s="241">
        <f>ROUND(I187*H187,2)</f>
        <v>0</v>
      </c>
      <c r="BL187" s="18" t="s">
        <v>153</v>
      </c>
      <c r="BM187" s="240" t="s">
        <v>275</v>
      </c>
    </row>
    <row r="188" s="14" customFormat="1">
      <c r="A188" s="14"/>
      <c r="B188" s="274"/>
      <c r="C188" s="275"/>
      <c r="D188" s="259" t="s">
        <v>185</v>
      </c>
      <c r="E188" s="276" t="s">
        <v>1</v>
      </c>
      <c r="F188" s="277" t="s">
        <v>276</v>
      </c>
      <c r="G188" s="275"/>
      <c r="H188" s="278">
        <v>708.16999999999996</v>
      </c>
      <c r="I188" s="279"/>
      <c r="J188" s="275"/>
      <c r="K188" s="275"/>
      <c r="L188" s="280"/>
      <c r="M188" s="281"/>
      <c r="N188" s="282"/>
      <c r="O188" s="282"/>
      <c r="P188" s="282"/>
      <c r="Q188" s="282"/>
      <c r="R188" s="282"/>
      <c r="S188" s="282"/>
      <c r="T188" s="28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4" t="s">
        <v>185</v>
      </c>
      <c r="AU188" s="284" t="s">
        <v>83</v>
      </c>
      <c r="AV188" s="14" t="s">
        <v>83</v>
      </c>
      <c r="AW188" s="14" t="s">
        <v>30</v>
      </c>
      <c r="AX188" s="14" t="s">
        <v>81</v>
      </c>
      <c r="AY188" s="284" t="s">
        <v>146</v>
      </c>
    </row>
    <row r="189" s="2" customFormat="1" ht="21.75" customHeight="1">
      <c r="A189" s="39"/>
      <c r="B189" s="40"/>
      <c r="C189" s="228" t="s">
        <v>277</v>
      </c>
      <c r="D189" s="228" t="s">
        <v>149</v>
      </c>
      <c r="E189" s="229" t="s">
        <v>278</v>
      </c>
      <c r="F189" s="230" t="s">
        <v>279</v>
      </c>
      <c r="G189" s="231" t="s">
        <v>229</v>
      </c>
      <c r="H189" s="232">
        <v>506.50599999999997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38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153</v>
      </c>
      <c r="AT189" s="240" t="s">
        <v>149</v>
      </c>
      <c r="AU189" s="240" t="s">
        <v>83</v>
      </c>
      <c r="AY189" s="18" t="s">
        <v>146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81</v>
      </c>
      <c r="BK189" s="241">
        <f>ROUND(I189*H189,2)</f>
        <v>0</v>
      </c>
      <c r="BL189" s="18" t="s">
        <v>153</v>
      </c>
      <c r="BM189" s="240" t="s">
        <v>280</v>
      </c>
    </row>
    <row r="190" s="2" customFormat="1" ht="33" customHeight="1">
      <c r="A190" s="39"/>
      <c r="B190" s="40"/>
      <c r="C190" s="228" t="s">
        <v>281</v>
      </c>
      <c r="D190" s="228" t="s">
        <v>149</v>
      </c>
      <c r="E190" s="229" t="s">
        <v>282</v>
      </c>
      <c r="F190" s="230" t="s">
        <v>283</v>
      </c>
      <c r="G190" s="231" t="s">
        <v>229</v>
      </c>
      <c r="H190" s="232">
        <v>3049.6550000000002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38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153</v>
      </c>
      <c r="AT190" s="240" t="s">
        <v>149</v>
      </c>
      <c r="AU190" s="240" t="s">
        <v>83</v>
      </c>
      <c r="AY190" s="18" t="s">
        <v>146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81</v>
      </c>
      <c r="BK190" s="241">
        <f>ROUND(I190*H190,2)</f>
        <v>0</v>
      </c>
      <c r="BL190" s="18" t="s">
        <v>153</v>
      </c>
      <c r="BM190" s="240" t="s">
        <v>284</v>
      </c>
    </row>
    <row r="191" s="14" customFormat="1">
      <c r="A191" s="14"/>
      <c r="B191" s="274"/>
      <c r="C191" s="275"/>
      <c r="D191" s="259" t="s">
        <v>185</v>
      </c>
      <c r="E191" s="276" t="s">
        <v>1</v>
      </c>
      <c r="F191" s="277" t="s">
        <v>285</v>
      </c>
      <c r="G191" s="275"/>
      <c r="H191" s="278">
        <v>3049.6550000000002</v>
      </c>
      <c r="I191" s="279"/>
      <c r="J191" s="275"/>
      <c r="K191" s="275"/>
      <c r="L191" s="280"/>
      <c r="M191" s="281"/>
      <c r="N191" s="282"/>
      <c r="O191" s="282"/>
      <c r="P191" s="282"/>
      <c r="Q191" s="282"/>
      <c r="R191" s="282"/>
      <c r="S191" s="282"/>
      <c r="T191" s="28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4" t="s">
        <v>185</v>
      </c>
      <c r="AU191" s="284" t="s">
        <v>83</v>
      </c>
      <c r="AV191" s="14" t="s">
        <v>83</v>
      </c>
      <c r="AW191" s="14" t="s">
        <v>30</v>
      </c>
      <c r="AX191" s="14" t="s">
        <v>81</v>
      </c>
      <c r="AY191" s="284" t="s">
        <v>146</v>
      </c>
    </row>
    <row r="192" s="2" customFormat="1" ht="44.25" customHeight="1">
      <c r="A192" s="39"/>
      <c r="B192" s="40"/>
      <c r="C192" s="228" t="s">
        <v>286</v>
      </c>
      <c r="D192" s="228" t="s">
        <v>149</v>
      </c>
      <c r="E192" s="229" t="s">
        <v>287</v>
      </c>
      <c r="F192" s="230" t="s">
        <v>288</v>
      </c>
      <c r="G192" s="231" t="s">
        <v>289</v>
      </c>
      <c r="H192" s="232">
        <v>2933.3519999999999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38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153</v>
      </c>
      <c r="AT192" s="240" t="s">
        <v>149</v>
      </c>
      <c r="AU192" s="240" t="s">
        <v>83</v>
      </c>
      <c r="AY192" s="18" t="s">
        <v>146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81</v>
      </c>
      <c r="BK192" s="241">
        <f>ROUND(I192*H192,2)</f>
        <v>0</v>
      </c>
      <c r="BL192" s="18" t="s">
        <v>153</v>
      </c>
      <c r="BM192" s="240" t="s">
        <v>290</v>
      </c>
    </row>
    <row r="193" s="14" customFormat="1">
      <c r="A193" s="14"/>
      <c r="B193" s="274"/>
      <c r="C193" s="275"/>
      <c r="D193" s="259" t="s">
        <v>185</v>
      </c>
      <c r="E193" s="276" t="s">
        <v>1</v>
      </c>
      <c r="F193" s="277" t="s">
        <v>291</v>
      </c>
      <c r="G193" s="275"/>
      <c r="H193" s="278">
        <v>2933.3519999999999</v>
      </c>
      <c r="I193" s="279"/>
      <c r="J193" s="275"/>
      <c r="K193" s="275"/>
      <c r="L193" s="280"/>
      <c r="M193" s="281"/>
      <c r="N193" s="282"/>
      <c r="O193" s="282"/>
      <c r="P193" s="282"/>
      <c r="Q193" s="282"/>
      <c r="R193" s="282"/>
      <c r="S193" s="282"/>
      <c r="T193" s="28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4" t="s">
        <v>185</v>
      </c>
      <c r="AU193" s="284" t="s">
        <v>83</v>
      </c>
      <c r="AV193" s="14" t="s">
        <v>83</v>
      </c>
      <c r="AW193" s="14" t="s">
        <v>30</v>
      </c>
      <c r="AX193" s="14" t="s">
        <v>81</v>
      </c>
      <c r="AY193" s="284" t="s">
        <v>146</v>
      </c>
    </row>
    <row r="194" s="2" customFormat="1" ht="33" customHeight="1">
      <c r="A194" s="39"/>
      <c r="B194" s="40"/>
      <c r="C194" s="228" t="s">
        <v>7</v>
      </c>
      <c r="D194" s="228" t="s">
        <v>149</v>
      </c>
      <c r="E194" s="229" t="s">
        <v>292</v>
      </c>
      <c r="F194" s="230" t="s">
        <v>293</v>
      </c>
      <c r="G194" s="231" t="s">
        <v>229</v>
      </c>
      <c r="H194" s="232">
        <v>742.86699999999996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38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153</v>
      </c>
      <c r="AT194" s="240" t="s">
        <v>149</v>
      </c>
      <c r="AU194" s="240" t="s">
        <v>83</v>
      </c>
      <c r="AY194" s="18" t="s">
        <v>146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81</v>
      </c>
      <c r="BK194" s="241">
        <f>ROUND(I194*H194,2)</f>
        <v>0</v>
      </c>
      <c r="BL194" s="18" t="s">
        <v>153</v>
      </c>
      <c r="BM194" s="240" t="s">
        <v>294</v>
      </c>
    </row>
    <row r="195" s="2" customFormat="1" ht="21.75" customHeight="1">
      <c r="A195" s="39"/>
      <c r="B195" s="40"/>
      <c r="C195" s="228" t="s">
        <v>295</v>
      </c>
      <c r="D195" s="228" t="s">
        <v>149</v>
      </c>
      <c r="E195" s="229" t="s">
        <v>296</v>
      </c>
      <c r="F195" s="230" t="s">
        <v>297</v>
      </c>
      <c r="G195" s="231" t="s">
        <v>181</v>
      </c>
      <c r="H195" s="232">
        <v>4952.4499999999998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38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153</v>
      </c>
      <c r="AT195" s="240" t="s">
        <v>149</v>
      </c>
      <c r="AU195" s="240" t="s">
        <v>83</v>
      </c>
      <c r="AY195" s="18" t="s">
        <v>146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81</v>
      </c>
      <c r="BK195" s="241">
        <f>ROUND(I195*H195,2)</f>
        <v>0</v>
      </c>
      <c r="BL195" s="18" t="s">
        <v>153</v>
      </c>
      <c r="BM195" s="240" t="s">
        <v>298</v>
      </c>
    </row>
    <row r="196" s="12" customFormat="1" ht="22.8" customHeight="1">
      <c r="A196" s="12"/>
      <c r="B196" s="212"/>
      <c r="C196" s="213"/>
      <c r="D196" s="214" t="s">
        <v>72</v>
      </c>
      <c r="E196" s="226" t="s">
        <v>83</v>
      </c>
      <c r="F196" s="226" t="s">
        <v>299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SUM(P197:P200)</f>
        <v>0</v>
      </c>
      <c r="Q196" s="220"/>
      <c r="R196" s="221">
        <f>SUM(R197:R200)</f>
        <v>220.24190280000002</v>
      </c>
      <c r="S196" s="220"/>
      <c r="T196" s="22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81</v>
      </c>
      <c r="AT196" s="224" t="s">
        <v>72</v>
      </c>
      <c r="AU196" s="224" t="s">
        <v>81</v>
      </c>
      <c r="AY196" s="223" t="s">
        <v>146</v>
      </c>
      <c r="BK196" s="225">
        <f>SUM(BK197:BK200)</f>
        <v>0</v>
      </c>
    </row>
    <row r="197" s="2" customFormat="1" ht="55.5" customHeight="1">
      <c r="A197" s="39"/>
      <c r="B197" s="40"/>
      <c r="C197" s="228" t="s">
        <v>300</v>
      </c>
      <c r="D197" s="228" t="s">
        <v>149</v>
      </c>
      <c r="E197" s="229" t="s">
        <v>301</v>
      </c>
      <c r="F197" s="230" t="s">
        <v>302</v>
      </c>
      <c r="G197" s="231" t="s">
        <v>210</v>
      </c>
      <c r="H197" s="232">
        <v>803.48000000000002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38</v>
      </c>
      <c r="O197" s="92"/>
      <c r="P197" s="238">
        <f>O197*H197</f>
        <v>0</v>
      </c>
      <c r="Q197" s="238">
        <v>0.27411000000000002</v>
      </c>
      <c r="R197" s="238">
        <f>Q197*H197</f>
        <v>220.24190280000002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153</v>
      </c>
      <c r="AT197" s="240" t="s">
        <v>149</v>
      </c>
      <c r="AU197" s="240" t="s">
        <v>83</v>
      </c>
      <c r="AY197" s="18" t="s">
        <v>146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81</v>
      </c>
      <c r="BK197" s="241">
        <f>ROUND(I197*H197,2)</f>
        <v>0</v>
      </c>
      <c r="BL197" s="18" t="s">
        <v>153</v>
      </c>
      <c r="BM197" s="240" t="s">
        <v>303</v>
      </c>
    </row>
    <row r="198" s="13" customFormat="1">
      <c r="A198" s="13"/>
      <c r="B198" s="264"/>
      <c r="C198" s="265"/>
      <c r="D198" s="259" t="s">
        <v>185</v>
      </c>
      <c r="E198" s="266" t="s">
        <v>1</v>
      </c>
      <c r="F198" s="267" t="s">
        <v>304</v>
      </c>
      <c r="G198" s="265"/>
      <c r="H198" s="266" t="s">
        <v>1</v>
      </c>
      <c r="I198" s="268"/>
      <c r="J198" s="265"/>
      <c r="K198" s="265"/>
      <c r="L198" s="269"/>
      <c r="M198" s="270"/>
      <c r="N198" s="271"/>
      <c r="O198" s="271"/>
      <c r="P198" s="271"/>
      <c r="Q198" s="271"/>
      <c r="R198" s="271"/>
      <c r="S198" s="271"/>
      <c r="T198" s="27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3" t="s">
        <v>185</v>
      </c>
      <c r="AU198" s="273" t="s">
        <v>83</v>
      </c>
      <c r="AV198" s="13" t="s">
        <v>81</v>
      </c>
      <c r="AW198" s="13" t="s">
        <v>30</v>
      </c>
      <c r="AX198" s="13" t="s">
        <v>73</v>
      </c>
      <c r="AY198" s="273" t="s">
        <v>146</v>
      </c>
    </row>
    <row r="199" s="13" customFormat="1">
      <c r="A199" s="13"/>
      <c r="B199" s="264"/>
      <c r="C199" s="265"/>
      <c r="D199" s="259" t="s">
        <v>185</v>
      </c>
      <c r="E199" s="266" t="s">
        <v>1</v>
      </c>
      <c r="F199" s="267" t="s">
        <v>305</v>
      </c>
      <c r="G199" s="265"/>
      <c r="H199" s="266" t="s">
        <v>1</v>
      </c>
      <c r="I199" s="268"/>
      <c r="J199" s="265"/>
      <c r="K199" s="265"/>
      <c r="L199" s="269"/>
      <c r="M199" s="270"/>
      <c r="N199" s="271"/>
      <c r="O199" s="271"/>
      <c r="P199" s="271"/>
      <c r="Q199" s="271"/>
      <c r="R199" s="271"/>
      <c r="S199" s="271"/>
      <c r="T199" s="27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3" t="s">
        <v>185</v>
      </c>
      <c r="AU199" s="273" t="s">
        <v>83</v>
      </c>
      <c r="AV199" s="13" t="s">
        <v>81</v>
      </c>
      <c r="AW199" s="13" t="s">
        <v>30</v>
      </c>
      <c r="AX199" s="13" t="s">
        <v>73</v>
      </c>
      <c r="AY199" s="273" t="s">
        <v>146</v>
      </c>
    </row>
    <row r="200" s="14" customFormat="1">
      <c r="A200" s="14"/>
      <c r="B200" s="274"/>
      <c r="C200" s="275"/>
      <c r="D200" s="259" t="s">
        <v>185</v>
      </c>
      <c r="E200" s="276" t="s">
        <v>1</v>
      </c>
      <c r="F200" s="277" t="s">
        <v>306</v>
      </c>
      <c r="G200" s="275"/>
      <c r="H200" s="278">
        <v>803.48000000000002</v>
      </c>
      <c r="I200" s="279"/>
      <c r="J200" s="275"/>
      <c r="K200" s="275"/>
      <c r="L200" s="280"/>
      <c r="M200" s="281"/>
      <c r="N200" s="282"/>
      <c r="O200" s="282"/>
      <c r="P200" s="282"/>
      <c r="Q200" s="282"/>
      <c r="R200" s="282"/>
      <c r="S200" s="282"/>
      <c r="T200" s="28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4" t="s">
        <v>185</v>
      </c>
      <c r="AU200" s="284" t="s">
        <v>83</v>
      </c>
      <c r="AV200" s="14" t="s">
        <v>83</v>
      </c>
      <c r="AW200" s="14" t="s">
        <v>30</v>
      </c>
      <c r="AX200" s="14" t="s">
        <v>81</v>
      </c>
      <c r="AY200" s="284" t="s">
        <v>146</v>
      </c>
    </row>
    <row r="201" s="12" customFormat="1" ht="22.8" customHeight="1">
      <c r="A201" s="12"/>
      <c r="B201" s="212"/>
      <c r="C201" s="213"/>
      <c r="D201" s="214" t="s">
        <v>72</v>
      </c>
      <c r="E201" s="226" t="s">
        <v>153</v>
      </c>
      <c r="F201" s="226" t="s">
        <v>307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SUM(P202:P209)</f>
        <v>0</v>
      </c>
      <c r="Q201" s="220"/>
      <c r="R201" s="221">
        <f>SUM(R202:R209)</f>
        <v>54.424401000000003</v>
      </c>
      <c r="S201" s="220"/>
      <c r="T201" s="222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81</v>
      </c>
      <c r="AT201" s="224" t="s">
        <v>72</v>
      </c>
      <c r="AU201" s="224" t="s">
        <v>81</v>
      </c>
      <c r="AY201" s="223" t="s">
        <v>146</v>
      </c>
      <c r="BK201" s="225">
        <f>SUM(BK202:BK209)</f>
        <v>0</v>
      </c>
    </row>
    <row r="202" s="2" customFormat="1" ht="33" customHeight="1">
      <c r="A202" s="39"/>
      <c r="B202" s="40"/>
      <c r="C202" s="228" t="s">
        <v>308</v>
      </c>
      <c r="D202" s="228" t="s">
        <v>149</v>
      </c>
      <c r="E202" s="229" t="s">
        <v>309</v>
      </c>
      <c r="F202" s="230" t="s">
        <v>310</v>
      </c>
      <c r="G202" s="231" t="s">
        <v>181</v>
      </c>
      <c r="H202" s="232">
        <v>172.30000000000001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38</v>
      </c>
      <c r="O202" s="92"/>
      <c r="P202" s="238">
        <f>O202*H202</f>
        <v>0</v>
      </c>
      <c r="Q202" s="238">
        <v>0.18051</v>
      </c>
      <c r="R202" s="238">
        <f>Q202*H202</f>
        <v>31.101873000000001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153</v>
      </c>
      <c r="AT202" s="240" t="s">
        <v>149</v>
      </c>
      <c r="AU202" s="240" t="s">
        <v>83</v>
      </c>
      <c r="AY202" s="18" t="s">
        <v>146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81</v>
      </c>
      <c r="BK202" s="241">
        <f>ROUND(I202*H202,2)</f>
        <v>0</v>
      </c>
      <c r="BL202" s="18" t="s">
        <v>153</v>
      </c>
      <c r="BM202" s="240" t="s">
        <v>311</v>
      </c>
    </row>
    <row r="203" s="13" customFormat="1">
      <c r="A203" s="13"/>
      <c r="B203" s="264"/>
      <c r="C203" s="265"/>
      <c r="D203" s="259" t="s">
        <v>185</v>
      </c>
      <c r="E203" s="266" t="s">
        <v>1</v>
      </c>
      <c r="F203" s="267" t="s">
        <v>312</v>
      </c>
      <c r="G203" s="265"/>
      <c r="H203" s="266" t="s">
        <v>1</v>
      </c>
      <c r="I203" s="268"/>
      <c r="J203" s="265"/>
      <c r="K203" s="265"/>
      <c r="L203" s="269"/>
      <c r="M203" s="270"/>
      <c r="N203" s="271"/>
      <c r="O203" s="271"/>
      <c r="P203" s="271"/>
      <c r="Q203" s="271"/>
      <c r="R203" s="271"/>
      <c r="S203" s="271"/>
      <c r="T203" s="27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3" t="s">
        <v>185</v>
      </c>
      <c r="AU203" s="273" t="s">
        <v>83</v>
      </c>
      <c r="AV203" s="13" t="s">
        <v>81</v>
      </c>
      <c r="AW203" s="13" t="s">
        <v>30</v>
      </c>
      <c r="AX203" s="13" t="s">
        <v>73</v>
      </c>
      <c r="AY203" s="273" t="s">
        <v>146</v>
      </c>
    </row>
    <row r="204" s="13" customFormat="1">
      <c r="A204" s="13"/>
      <c r="B204" s="264"/>
      <c r="C204" s="265"/>
      <c r="D204" s="259" t="s">
        <v>185</v>
      </c>
      <c r="E204" s="266" t="s">
        <v>1</v>
      </c>
      <c r="F204" s="267" t="s">
        <v>313</v>
      </c>
      <c r="G204" s="265"/>
      <c r="H204" s="266" t="s">
        <v>1</v>
      </c>
      <c r="I204" s="268"/>
      <c r="J204" s="265"/>
      <c r="K204" s="265"/>
      <c r="L204" s="269"/>
      <c r="M204" s="270"/>
      <c r="N204" s="271"/>
      <c r="O204" s="271"/>
      <c r="P204" s="271"/>
      <c r="Q204" s="271"/>
      <c r="R204" s="271"/>
      <c r="S204" s="271"/>
      <c r="T204" s="27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3" t="s">
        <v>185</v>
      </c>
      <c r="AU204" s="273" t="s">
        <v>83</v>
      </c>
      <c r="AV204" s="13" t="s">
        <v>81</v>
      </c>
      <c r="AW204" s="13" t="s">
        <v>30</v>
      </c>
      <c r="AX204" s="13" t="s">
        <v>73</v>
      </c>
      <c r="AY204" s="273" t="s">
        <v>146</v>
      </c>
    </row>
    <row r="205" s="13" customFormat="1">
      <c r="A205" s="13"/>
      <c r="B205" s="264"/>
      <c r="C205" s="265"/>
      <c r="D205" s="259" t="s">
        <v>185</v>
      </c>
      <c r="E205" s="266" t="s">
        <v>1</v>
      </c>
      <c r="F205" s="267" t="s">
        <v>314</v>
      </c>
      <c r="G205" s="265"/>
      <c r="H205" s="266" t="s">
        <v>1</v>
      </c>
      <c r="I205" s="268"/>
      <c r="J205" s="265"/>
      <c r="K205" s="265"/>
      <c r="L205" s="269"/>
      <c r="M205" s="270"/>
      <c r="N205" s="271"/>
      <c r="O205" s="271"/>
      <c r="P205" s="271"/>
      <c r="Q205" s="271"/>
      <c r="R205" s="271"/>
      <c r="S205" s="271"/>
      <c r="T205" s="27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3" t="s">
        <v>185</v>
      </c>
      <c r="AU205" s="273" t="s">
        <v>83</v>
      </c>
      <c r="AV205" s="13" t="s">
        <v>81</v>
      </c>
      <c r="AW205" s="13" t="s">
        <v>30</v>
      </c>
      <c r="AX205" s="13" t="s">
        <v>73</v>
      </c>
      <c r="AY205" s="273" t="s">
        <v>146</v>
      </c>
    </row>
    <row r="206" s="14" customFormat="1">
      <c r="A206" s="14"/>
      <c r="B206" s="274"/>
      <c r="C206" s="275"/>
      <c r="D206" s="259" t="s">
        <v>185</v>
      </c>
      <c r="E206" s="276" t="s">
        <v>1</v>
      </c>
      <c r="F206" s="277" t="s">
        <v>315</v>
      </c>
      <c r="G206" s="275"/>
      <c r="H206" s="278">
        <v>172.30000000000001</v>
      </c>
      <c r="I206" s="279"/>
      <c r="J206" s="275"/>
      <c r="K206" s="275"/>
      <c r="L206" s="280"/>
      <c r="M206" s="281"/>
      <c r="N206" s="282"/>
      <c r="O206" s="282"/>
      <c r="P206" s="282"/>
      <c r="Q206" s="282"/>
      <c r="R206" s="282"/>
      <c r="S206" s="282"/>
      <c r="T206" s="28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4" t="s">
        <v>185</v>
      </c>
      <c r="AU206" s="284" t="s">
        <v>83</v>
      </c>
      <c r="AV206" s="14" t="s">
        <v>83</v>
      </c>
      <c r="AW206" s="14" t="s">
        <v>30</v>
      </c>
      <c r="AX206" s="14" t="s">
        <v>81</v>
      </c>
      <c r="AY206" s="284" t="s">
        <v>146</v>
      </c>
    </row>
    <row r="207" s="2" customFormat="1" ht="44.25" customHeight="1">
      <c r="A207" s="39"/>
      <c r="B207" s="40"/>
      <c r="C207" s="228" t="s">
        <v>316</v>
      </c>
      <c r="D207" s="228" t="s">
        <v>149</v>
      </c>
      <c r="E207" s="229" t="s">
        <v>317</v>
      </c>
      <c r="F207" s="230" t="s">
        <v>318</v>
      </c>
      <c r="G207" s="231" t="s">
        <v>181</v>
      </c>
      <c r="H207" s="232">
        <v>1033.8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38</v>
      </c>
      <c r="O207" s="92"/>
      <c r="P207" s="238">
        <f>O207*H207</f>
        <v>0</v>
      </c>
      <c r="Q207" s="238">
        <v>0.02256</v>
      </c>
      <c r="R207" s="238">
        <f>Q207*H207</f>
        <v>23.322527999999998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153</v>
      </c>
      <c r="AT207" s="240" t="s">
        <v>149</v>
      </c>
      <c r="AU207" s="240" t="s">
        <v>83</v>
      </c>
      <c r="AY207" s="18" t="s">
        <v>146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81</v>
      </c>
      <c r="BK207" s="241">
        <f>ROUND(I207*H207,2)</f>
        <v>0</v>
      </c>
      <c r="BL207" s="18" t="s">
        <v>153</v>
      </c>
      <c r="BM207" s="240" t="s">
        <v>319</v>
      </c>
    </row>
    <row r="208" s="13" customFormat="1">
      <c r="A208" s="13"/>
      <c r="B208" s="264"/>
      <c r="C208" s="265"/>
      <c r="D208" s="259" t="s">
        <v>185</v>
      </c>
      <c r="E208" s="266" t="s">
        <v>1</v>
      </c>
      <c r="F208" s="267" t="s">
        <v>320</v>
      </c>
      <c r="G208" s="265"/>
      <c r="H208" s="266" t="s">
        <v>1</v>
      </c>
      <c r="I208" s="268"/>
      <c r="J208" s="265"/>
      <c r="K208" s="265"/>
      <c r="L208" s="269"/>
      <c r="M208" s="270"/>
      <c r="N208" s="271"/>
      <c r="O208" s="271"/>
      <c r="P208" s="271"/>
      <c r="Q208" s="271"/>
      <c r="R208" s="271"/>
      <c r="S208" s="271"/>
      <c r="T208" s="27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3" t="s">
        <v>185</v>
      </c>
      <c r="AU208" s="273" t="s">
        <v>83</v>
      </c>
      <c r="AV208" s="13" t="s">
        <v>81</v>
      </c>
      <c r="AW208" s="13" t="s">
        <v>30</v>
      </c>
      <c r="AX208" s="13" t="s">
        <v>73</v>
      </c>
      <c r="AY208" s="273" t="s">
        <v>146</v>
      </c>
    </row>
    <row r="209" s="14" customFormat="1">
      <c r="A209" s="14"/>
      <c r="B209" s="274"/>
      <c r="C209" s="275"/>
      <c r="D209" s="259" t="s">
        <v>185</v>
      </c>
      <c r="E209" s="276" t="s">
        <v>1</v>
      </c>
      <c r="F209" s="277" t="s">
        <v>321</v>
      </c>
      <c r="G209" s="275"/>
      <c r="H209" s="278">
        <v>1033.8</v>
      </c>
      <c r="I209" s="279"/>
      <c r="J209" s="275"/>
      <c r="K209" s="275"/>
      <c r="L209" s="280"/>
      <c r="M209" s="281"/>
      <c r="N209" s="282"/>
      <c r="O209" s="282"/>
      <c r="P209" s="282"/>
      <c r="Q209" s="282"/>
      <c r="R209" s="282"/>
      <c r="S209" s="282"/>
      <c r="T209" s="28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4" t="s">
        <v>185</v>
      </c>
      <c r="AU209" s="284" t="s">
        <v>83</v>
      </c>
      <c r="AV209" s="14" t="s">
        <v>83</v>
      </c>
      <c r="AW209" s="14" t="s">
        <v>30</v>
      </c>
      <c r="AX209" s="14" t="s">
        <v>81</v>
      </c>
      <c r="AY209" s="284" t="s">
        <v>146</v>
      </c>
    </row>
    <row r="210" s="12" customFormat="1" ht="22.8" customHeight="1">
      <c r="A210" s="12"/>
      <c r="B210" s="212"/>
      <c r="C210" s="213"/>
      <c r="D210" s="214" t="s">
        <v>72</v>
      </c>
      <c r="E210" s="226" t="s">
        <v>207</v>
      </c>
      <c r="F210" s="226" t="s">
        <v>322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SUM(P211:P251)</f>
        <v>0</v>
      </c>
      <c r="Q210" s="220"/>
      <c r="R210" s="221">
        <f>SUM(R211:R251)</f>
        <v>4753.5830921999996</v>
      </c>
      <c r="S210" s="220"/>
      <c r="T210" s="222">
        <f>SUM(T211:T251)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81</v>
      </c>
      <c r="AT210" s="224" t="s">
        <v>72</v>
      </c>
      <c r="AU210" s="224" t="s">
        <v>81</v>
      </c>
      <c r="AY210" s="223" t="s">
        <v>146</v>
      </c>
      <c r="BK210" s="225">
        <f>SUM(BK211:BK251)</f>
        <v>0</v>
      </c>
    </row>
    <row r="211" s="2" customFormat="1" ht="21.75" customHeight="1">
      <c r="A211" s="39"/>
      <c r="B211" s="40"/>
      <c r="C211" s="228" t="s">
        <v>323</v>
      </c>
      <c r="D211" s="228" t="s">
        <v>149</v>
      </c>
      <c r="E211" s="229" t="s">
        <v>324</v>
      </c>
      <c r="F211" s="230" t="s">
        <v>325</v>
      </c>
      <c r="G211" s="231" t="s">
        <v>181</v>
      </c>
      <c r="H211" s="232">
        <v>4928.4799999999996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38</v>
      </c>
      <c r="O211" s="92"/>
      <c r="P211" s="238">
        <f>O211*H211</f>
        <v>0</v>
      </c>
      <c r="Q211" s="238">
        <v>0.34499999999999997</v>
      </c>
      <c r="R211" s="238">
        <f>Q211*H211</f>
        <v>1700.3255999999997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153</v>
      </c>
      <c r="AT211" s="240" t="s">
        <v>149</v>
      </c>
      <c r="AU211" s="240" t="s">
        <v>83</v>
      </c>
      <c r="AY211" s="18" t="s">
        <v>146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81</v>
      </c>
      <c r="BK211" s="241">
        <f>ROUND(I211*H211,2)</f>
        <v>0</v>
      </c>
      <c r="BL211" s="18" t="s">
        <v>153</v>
      </c>
      <c r="BM211" s="240" t="s">
        <v>326</v>
      </c>
    </row>
    <row r="212" s="14" customFormat="1">
      <c r="A212" s="14"/>
      <c r="B212" s="274"/>
      <c r="C212" s="275"/>
      <c r="D212" s="259" t="s">
        <v>185</v>
      </c>
      <c r="E212" s="276" t="s">
        <v>1</v>
      </c>
      <c r="F212" s="277" t="s">
        <v>327</v>
      </c>
      <c r="G212" s="275"/>
      <c r="H212" s="278">
        <v>4928.4799999999996</v>
      </c>
      <c r="I212" s="279"/>
      <c r="J212" s="275"/>
      <c r="K212" s="275"/>
      <c r="L212" s="280"/>
      <c r="M212" s="281"/>
      <c r="N212" s="282"/>
      <c r="O212" s="282"/>
      <c r="P212" s="282"/>
      <c r="Q212" s="282"/>
      <c r="R212" s="282"/>
      <c r="S212" s="282"/>
      <c r="T212" s="28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4" t="s">
        <v>185</v>
      </c>
      <c r="AU212" s="284" t="s">
        <v>83</v>
      </c>
      <c r="AV212" s="14" t="s">
        <v>83</v>
      </c>
      <c r="AW212" s="14" t="s">
        <v>30</v>
      </c>
      <c r="AX212" s="14" t="s">
        <v>81</v>
      </c>
      <c r="AY212" s="284" t="s">
        <v>146</v>
      </c>
    </row>
    <row r="213" s="2" customFormat="1" ht="21.75" customHeight="1">
      <c r="A213" s="39"/>
      <c r="B213" s="40"/>
      <c r="C213" s="228" t="s">
        <v>328</v>
      </c>
      <c r="D213" s="228" t="s">
        <v>149</v>
      </c>
      <c r="E213" s="229" t="s">
        <v>329</v>
      </c>
      <c r="F213" s="230" t="s">
        <v>330</v>
      </c>
      <c r="G213" s="231" t="s">
        <v>181</v>
      </c>
      <c r="H213" s="232">
        <v>2227.6300000000001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38</v>
      </c>
      <c r="O213" s="92"/>
      <c r="P213" s="238">
        <f>O213*H213</f>
        <v>0</v>
      </c>
      <c r="Q213" s="238">
        <v>0.46000000000000002</v>
      </c>
      <c r="R213" s="238">
        <f>Q213*H213</f>
        <v>1024.7098000000001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153</v>
      </c>
      <c r="AT213" s="240" t="s">
        <v>149</v>
      </c>
      <c r="AU213" s="240" t="s">
        <v>83</v>
      </c>
      <c r="AY213" s="18" t="s">
        <v>146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81</v>
      </c>
      <c r="BK213" s="241">
        <f>ROUND(I213*H213,2)</f>
        <v>0</v>
      </c>
      <c r="BL213" s="18" t="s">
        <v>153</v>
      </c>
      <c r="BM213" s="240" t="s">
        <v>331</v>
      </c>
    </row>
    <row r="214" s="2" customFormat="1">
      <c r="A214" s="39"/>
      <c r="B214" s="40"/>
      <c r="C214" s="41"/>
      <c r="D214" s="259" t="s">
        <v>183</v>
      </c>
      <c r="E214" s="41"/>
      <c r="F214" s="260" t="s">
        <v>332</v>
      </c>
      <c r="G214" s="41"/>
      <c r="H214" s="41"/>
      <c r="I214" s="261"/>
      <c r="J214" s="41"/>
      <c r="K214" s="41"/>
      <c r="L214" s="45"/>
      <c r="M214" s="262"/>
      <c r="N214" s="263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183</v>
      </c>
      <c r="AU214" s="18" t="s">
        <v>83</v>
      </c>
    </row>
    <row r="215" s="14" customFormat="1">
      <c r="A215" s="14"/>
      <c r="B215" s="274"/>
      <c r="C215" s="275"/>
      <c r="D215" s="259" t="s">
        <v>185</v>
      </c>
      <c r="E215" s="276" t="s">
        <v>1</v>
      </c>
      <c r="F215" s="277" t="s">
        <v>333</v>
      </c>
      <c r="G215" s="275"/>
      <c r="H215" s="278">
        <v>2227.6300000000001</v>
      </c>
      <c r="I215" s="279"/>
      <c r="J215" s="275"/>
      <c r="K215" s="275"/>
      <c r="L215" s="280"/>
      <c r="M215" s="281"/>
      <c r="N215" s="282"/>
      <c r="O215" s="282"/>
      <c r="P215" s="282"/>
      <c r="Q215" s="282"/>
      <c r="R215" s="282"/>
      <c r="S215" s="282"/>
      <c r="T215" s="28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4" t="s">
        <v>185</v>
      </c>
      <c r="AU215" s="284" t="s">
        <v>83</v>
      </c>
      <c r="AV215" s="14" t="s">
        <v>83</v>
      </c>
      <c r="AW215" s="14" t="s">
        <v>30</v>
      </c>
      <c r="AX215" s="14" t="s">
        <v>81</v>
      </c>
      <c r="AY215" s="284" t="s">
        <v>146</v>
      </c>
    </row>
    <row r="216" s="2" customFormat="1" ht="33" customHeight="1">
      <c r="A216" s="39"/>
      <c r="B216" s="40"/>
      <c r="C216" s="228" t="s">
        <v>334</v>
      </c>
      <c r="D216" s="228" t="s">
        <v>149</v>
      </c>
      <c r="E216" s="229" t="s">
        <v>335</v>
      </c>
      <c r="F216" s="230" t="s">
        <v>336</v>
      </c>
      <c r="G216" s="231" t="s">
        <v>181</v>
      </c>
      <c r="H216" s="232">
        <v>1309.3900000000001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38</v>
      </c>
      <c r="O216" s="92"/>
      <c r="P216" s="238">
        <f>O216*H216</f>
        <v>0</v>
      </c>
      <c r="Q216" s="238">
        <v>0.37190000000000001</v>
      </c>
      <c r="R216" s="238">
        <f>Q216*H216</f>
        <v>486.96214100000003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153</v>
      </c>
      <c r="AT216" s="240" t="s">
        <v>149</v>
      </c>
      <c r="AU216" s="240" t="s">
        <v>83</v>
      </c>
      <c r="AY216" s="18" t="s">
        <v>146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81</v>
      </c>
      <c r="BK216" s="241">
        <f>ROUND(I216*H216,2)</f>
        <v>0</v>
      </c>
      <c r="BL216" s="18" t="s">
        <v>153</v>
      </c>
      <c r="BM216" s="240" t="s">
        <v>337</v>
      </c>
    </row>
    <row r="217" s="14" customFormat="1">
      <c r="A217" s="14"/>
      <c r="B217" s="274"/>
      <c r="C217" s="275"/>
      <c r="D217" s="259" t="s">
        <v>185</v>
      </c>
      <c r="E217" s="276" t="s">
        <v>1</v>
      </c>
      <c r="F217" s="277" t="s">
        <v>338</v>
      </c>
      <c r="G217" s="275"/>
      <c r="H217" s="278">
        <v>1309.3900000000001</v>
      </c>
      <c r="I217" s="279"/>
      <c r="J217" s="275"/>
      <c r="K217" s="275"/>
      <c r="L217" s="280"/>
      <c r="M217" s="281"/>
      <c r="N217" s="282"/>
      <c r="O217" s="282"/>
      <c r="P217" s="282"/>
      <c r="Q217" s="282"/>
      <c r="R217" s="282"/>
      <c r="S217" s="282"/>
      <c r="T217" s="28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4" t="s">
        <v>185</v>
      </c>
      <c r="AU217" s="284" t="s">
        <v>83</v>
      </c>
      <c r="AV217" s="14" t="s">
        <v>83</v>
      </c>
      <c r="AW217" s="14" t="s">
        <v>30</v>
      </c>
      <c r="AX217" s="14" t="s">
        <v>81</v>
      </c>
      <c r="AY217" s="284" t="s">
        <v>146</v>
      </c>
    </row>
    <row r="218" s="2" customFormat="1" ht="33" customHeight="1">
      <c r="A218" s="39"/>
      <c r="B218" s="40"/>
      <c r="C218" s="228" t="s">
        <v>339</v>
      </c>
      <c r="D218" s="228" t="s">
        <v>149</v>
      </c>
      <c r="E218" s="229" t="s">
        <v>340</v>
      </c>
      <c r="F218" s="230" t="s">
        <v>341</v>
      </c>
      <c r="G218" s="231" t="s">
        <v>181</v>
      </c>
      <c r="H218" s="232">
        <v>73.5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38</v>
      </c>
      <c r="O218" s="92"/>
      <c r="P218" s="238">
        <f>O218*H218</f>
        <v>0</v>
      </c>
      <c r="Q218" s="238">
        <v>0.13188</v>
      </c>
      <c r="R218" s="238">
        <f>Q218*H218</f>
        <v>9.6931799999999999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153</v>
      </c>
      <c r="AT218" s="240" t="s">
        <v>149</v>
      </c>
      <c r="AU218" s="240" t="s">
        <v>83</v>
      </c>
      <c r="AY218" s="18" t="s">
        <v>146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81</v>
      </c>
      <c r="BK218" s="241">
        <f>ROUND(I218*H218,2)</f>
        <v>0</v>
      </c>
      <c r="BL218" s="18" t="s">
        <v>153</v>
      </c>
      <c r="BM218" s="240" t="s">
        <v>342</v>
      </c>
    </row>
    <row r="219" s="13" customFormat="1">
      <c r="A219" s="13"/>
      <c r="B219" s="264"/>
      <c r="C219" s="265"/>
      <c r="D219" s="259" t="s">
        <v>185</v>
      </c>
      <c r="E219" s="266" t="s">
        <v>1</v>
      </c>
      <c r="F219" s="267" t="s">
        <v>343</v>
      </c>
      <c r="G219" s="265"/>
      <c r="H219" s="266" t="s">
        <v>1</v>
      </c>
      <c r="I219" s="268"/>
      <c r="J219" s="265"/>
      <c r="K219" s="265"/>
      <c r="L219" s="269"/>
      <c r="M219" s="270"/>
      <c r="N219" s="271"/>
      <c r="O219" s="271"/>
      <c r="P219" s="271"/>
      <c r="Q219" s="271"/>
      <c r="R219" s="271"/>
      <c r="S219" s="271"/>
      <c r="T219" s="27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3" t="s">
        <v>185</v>
      </c>
      <c r="AU219" s="273" t="s">
        <v>83</v>
      </c>
      <c r="AV219" s="13" t="s">
        <v>81</v>
      </c>
      <c r="AW219" s="13" t="s">
        <v>30</v>
      </c>
      <c r="AX219" s="13" t="s">
        <v>73</v>
      </c>
      <c r="AY219" s="273" t="s">
        <v>146</v>
      </c>
    </row>
    <row r="220" s="13" customFormat="1">
      <c r="A220" s="13"/>
      <c r="B220" s="264"/>
      <c r="C220" s="265"/>
      <c r="D220" s="259" t="s">
        <v>185</v>
      </c>
      <c r="E220" s="266" t="s">
        <v>1</v>
      </c>
      <c r="F220" s="267" t="s">
        <v>344</v>
      </c>
      <c r="G220" s="265"/>
      <c r="H220" s="266" t="s">
        <v>1</v>
      </c>
      <c r="I220" s="268"/>
      <c r="J220" s="265"/>
      <c r="K220" s="265"/>
      <c r="L220" s="269"/>
      <c r="M220" s="270"/>
      <c r="N220" s="271"/>
      <c r="O220" s="271"/>
      <c r="P220" s="271"/>
      <c r="Q220" s="271"/>
      <c r="R220" s="271"/>
      <c r="S220" s="271"/>
      <c r="T220" s="27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3" t="s">
        <v>185</v>
      </c>
      <c r="AU220" s="273" t="s">
        <v>83</v>
      </c>
      <c r="AV220" s="13" t="s">
        <v>81</v>
      </c>
      <c r="AW220" s="13" t="s">
        <v>30</v>
      </c>
      <c r="AX220" s="13" t="s">
        <v>73</v>
      </c>
      <c r="AY220" s="273" t="s">
        <v>146</v>
      </c>
    </row>
    <row r="221" s="13" customFormat="1">
      <c r="A221" s="13"/>
      <c r="B221" s="264"/>
      <c r="C221" s="265"/>
      <c r="D221" s="259" t="s">
        <v>185</v>
      </c>
      <c r="E221" s="266" t="s">
        <v>1</v>
      </c>
      <c r="F221" s="267" t="s">
        <v>345</v>
      </c>
      <c r="G221" s="265"/>
      <c r="H221" s="266" t="s">
        <v>1</v>
      </c>
      <c r="I221" s="268"/>
      <c r="J221" s="265"/>
      <c r="K221" s="265"/>
      <c r="L221" s="269"/>
      <c r="M221" s="270"/>
      <c r="N221" s="271"/>
      <c r="O221" s="271"/>
      <c r="P221" s="271"/>
      <c r="Q221" s="271"/>
      <c r="R221" s="271"/>
      <c r="S221" s="271"/>
      <c r="T221" s="27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3" t="s">
        <v>185</v>
      </c>
      <c r="AU221" s="273" t="s">
        <v>83</v>
      </c>
      <c r="AV221" s="13" t="s">
        <v>81</v>
      </c>
      <c r="AW221" s="13" t="s">
        <v>30</v>
      </c>
      <c r="AX221" s="13" t="s">
        <v>73</v>
      </c>
      <c r="AY221" s="273" t="s">
        <v>146</v>
      </c>
    </row>
    <row r="222" s="14" customFormat="1">
      <c r="A222" s="14"/>
      <c r="B222" s="274"/>
      <c r="C222" s="275"/>
      <c r="D222" s="259" t="s">
        <v>185</v>
      </c>
      <c r="E222" s="276" t="s">
        <v>1</v>
      </c>
      <c r="F222" s="277" t="s">
        <v>346</v>
      </c>
      <c r="G222" s="275"/>
      <c r="H222" s="278">
        <v>73.5</v>
      </c>
      <c r="I222" s="279"/>
      <c r="J222" s="275"/>
      <c r="K222" s="275"/>
      <c r="L222" s="280"/>
      <c r="M222" s="281"/>
      <c r="N222" s="282"/>
      <c r="O222" s="282"/>
      <c r="P222" s="282"/>
      <c r="Q222" s="282"/>
      <c r="R222" s="282"/>
      <c r="S222" s="282"/>
      <c r="T222" s="28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4" t="s">
        <v>185</v>
      </c>
      <c r="AU222" s="284" t="s">
        <v>83</v>
      </c>
      <c r="AV222" s="14" t="s">
        <v>83</v>
      </c>
      <c r="AW222" s="14" t="s">
        <v>30</v>
      </c>
      <c r="AX222" s="14" t="s">
        <v>81</v>
      </c>
      <c r="AY222" s="284" t="s">
        <v>146</v>
      </c>
    </row>
    <row r="223" s="2" customFormat="1" ht="44.25" customHeight="1">
      <c r="A223" s="39"/>
      <c r="B223" s="40"/>
      <c r="C223" s="228" t="s">
        <v>347</v>
      </c>
      <c r="D223" s="228" t="s">
        <v>149</v>
      </c>
      <c r="E223" s="229" t="s">
        <v>348</v>
      </c>
      <c r="F223" s="230" t="s">
        <v>349</v>
      </c>
      <c r="G223" s="231" t="s">
        <v>181</v>
      </c>
      <c r="H223" s="232">
        <v>1905.8599999999999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38</v>
      </c>
      <c r="O223" s="92"/>
      <c r="P223" s="238">
        <f>O223*H223</f>
        <v>0</v>
      </c>
      <c r="Q223" s="238">
        <v>0.23737</v>
      </c>
      <c r="R223" s="238">
        <f>Q223*H223</f>
        <v>452.39398819999997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153</v>
      </c>
      <c r="AT223" s="240" t="s">
        <v>149</v>
      </c>
      <c r="AU223" s="240" t="s">
        <v>83</v>
      </c>
      <c r="AY223" s="18" t="s">
        <v>146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81</v>
      </c>
      <c r="BK223" s="241">
        <f>ROUND(I223*H223,2)</f>
        <v>0</v>
      </c>
      <c r="BL223" s="18" t="s">
        <v>153</v>
      </c>
      <c r="BM223" s="240" t="s">
        <v>350</v>
      </c>
    </row>
    <row r="224" s="14" customFormat="1">
      <c r="A224" s="14"/>
      <c r="B224" s="274"/>
      <c r="C224" s="275"/>
      <c r="D224" s="259" t="s">
        <v>185</v>
      </c>
      <c r="E224" s="276" t="s">
        <v>1</v>
      </c>
      <c r="F224" s="277" t="s">
        <v>351</v>
      </c>
      <c r="G224" s="275"/>
      <c r="H224" s="278">
        <v>1905.8599999999999</v>
      </c>
      <c r="I224" s="279"/>
      <c r="J224" s="275"/>
      <c r="K224" s="275"/>
      <c r="L224" s="280"/>
      <c r="M224" s="281"/>
      <c r="N224" s="282"/>
      <c r="O224" s="282"/>
      <c r="P224" s="282"/>
      <c r="Q224" s="282"/>
      <c r="R224" s="282"/>
      <c r="S224" s="282"/>
      <c r="T224" s="28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4" t="s">
        <v>185</v>
      </c>
      <c r="AU224" s="284" t="s">
        <v>83</v>
      </c>
      <c r="AV224" s="14" t="s">
        <v>83</v>
      </c>
      <c r="AW224" s="14" t="s">
        <v>30</v>
      </c>
      <c r="AX224" s="14" t="s">
        <v>81</v>
      </c>
      <c r="AY224" s="284" t="s">
        <v>146</v>
      </c>
    </row>
    <row r="225" s="2" customFormat="1" ht="44.25" customHeight="1">
      <c r="A225" s="39"/>
      <c r="B225" s="40"/>
      <c r="C225" s="228" t="s">
        <v>352</v>
      </c>
      <c r="D225" s="228" t="s">
        <v>149</v>
      </c>
      <c r="E225" s="229" t="s">
        <v>353</v>
      </c>
      <c r="F225" s="230" t="s">
        <v>354</v>
      </c>
      <c r="G225" s="231" t="s">
        <v>181</v>
      </c>
      <c r="H225" s="232">
        <v>32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38</v>
      </c>
      <c r="O225" s="92"/>
      <c r="P225" s="238">
        <f>O225*H225</f>
        <v>0</v>
      </c>
      <c r="Q225" s="238">
        <v>0.12966</v>
      </c>
      <c r="R225" s="238">
        <f>Q225*H225</f>
        <v>4.1491199999999999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153</v>
      </c>
      <c r="AT225" s="240" t="s">
        <v>149</v>
      </c>
      <c r="AU225" s="240" t="s">
        <v>83</v>
      </c>
      <c r="AY225" s="18" t="s">
        <v>146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81</v>
      </c>
      <c r="BK225" s="241">
        <f>ROUND(I225*H225,2)</f>
        <v>0</v>
      </c>
      <c r="BL225" s="18" t="s">
        <v>153</v>
      </c>
      <c r="BM225" s="240" t="s">
        <v>355</v>
      </c>
    </row>
    <row r="226" s="2" customFormat="1">
      <c r="A226" s="39"/>
      <c r="B226" s="40"/>
      <c r="C226" s="41"/>
      <c r="D226" s="259" t="s">
        <v>183</v>
      </c>
      <c r="E226" s="41"/>
      <c r="F226" s="260" t="s">
        <v>184</v>
      </c>
      <c r="G226" s="41"/>
      <c r="H226" s="41"/>
      <c r="I226" s="261"/>
      <c r="J226" s="41"/>
      <c r="K226" s="41"/>
      <c r="L226" s="45"/>
      <c r="M226" s="262"/>
      <c r="N226" s="263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183</v>
      </c>
      <c r="AU226" s="18" t="s">
        <v>83</v>
      </c>
    </row>
    <row r="227" s="14" customFormat="1">
      <c r="A227" s="14"/>
      <c r="B227" s="274"/>
      <c r="C227" s="275"/>
      <c r="D227" s="259" t="s">
        <v>185</v>
      </c>
      <c r="E227" s="276" t="s">
        <v>1</v>
      </c>
      <c r="F227" s="277" t="s">
        <v>356</v>
      </c>
      <c r="G227" s="275"/>
      <c r="H227" s="278">
        <v>32</v>
      </c>
      <c r="I227" s="279"/>
      <c r="J227" s="275"/>
      <c r="K227" s="275"/>
      <c r="L227" s="280"/>
      <c r="M227" s="281"/>
      <c r="N227" s="282"/>
      <c r="O227" s="282"/>
      <c r="P227" s="282"/>
      <c r="Q227" s="282"/>
      <c r="R227" s="282"/>
      <c r="S227" s="282"/>
      <c r="T227" s="28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4" t="s">
        <v>185</v>
      </c>
      <c r="AU227" s="284" t="s">
        <v>83</v>
      </c>
      <c r="AV227" s="14" t="s">
        <v>83</v>
      </c>
      <c r="AW227" s="14" t="s">
        <v>30</v>
      </c>
      <c r="AX227" s="14" t="s">
        <v>81</v>
      </c>
      <c r="AY227" s="284" t="s">
        <v>146</v>
      </c>
    </row>
    <row r="228" s="2" customFormat="1" ht="44.25" customHeight="1">
      <c r="A228" s="39"/>
      <c r="B228" s="40"/>
      <c r="C228" s="228" t="s">
        <v>357</v>
      </c>
      <c r="D228" s="228" t="s">
        <v>149</v>
      </c>
      <c r="E228" s="229" t="s">
        <v>358</v>
      </c>
      <c r="F228" s="230" t="s">
        <v>359</v>
      </c>
      <c r="G228" s="231" t="s">
        <v>181</v>
      </c>
      <c r="H228" s="232">
        <v>41.5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38</v>
      </c>
      <c r="O228" s="92"/>
      <c r="P228" s="238">
        <f>O228*H228</f>
        <v>0</v>
      </c>
      <c r="Q228" s="238">
        <v>0.20745</v>
      </c>
      <c r="R228" s="238">
        <f>Q228*H228</f>
        <v>8.6091750000000005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153</v>
      </c>
      <c r="AT228" s="240" t="s">
        <v>149</v>
      </c>
      <c r="AU228" s="240" t="s">
        <v>83</v>
      </c>
      <c r="AY228" s="18" t="s">
        <v>146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81</v>
      </c>
      <c r="BK228" s="241">
        <f>ROUND(I228*H228,2)</f>
        <v>0</v>
      </c>
      <c r="BL228" s="18" t="s">
        <v>153</v>
      </c>
      <c r="BM228" s="240" t="s">
        <v>360</v>
      </c>
    </row>
    <row r="229" s="13" customFormat="1">
      <c r="A229" s="13"/>
      <c r="B229" s="264"/>
      <c r="C229" s="265"/>
      <c r="D229" s="259" t="s">
        <v>185</v>
      </c>
      <c r="E229" s="266" t="s">
        <v>1</v>
      </c>
      <c r="F229" s="267" t="s">
        <v>361</v>
      </c>
      <c r="G229" s="265"/>
      <c r="H229" s="266" t="s">
        <v>1</v>
      </c>
      <c r="I229" s="268"/>
      <c r="J229" s="265"/>
      <c r="K229" s="265"/>
      <c r="L229" s="269"/>
      <c r="M229" s="270"/>
      <c r="N229" s="271"/>
      <c r="O229" s="271"/>
      <c r="P229" s="271"/>
      <c r="Q229" s="271"/>
      <c r="R229" s="271"/>
      <c r="S229" s="271"/>
      <c r="T229" s="27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3" t="s">
        <v>185</v>
      </c>
      <c r="AU229" s="273" t="s">
        <v>83</v>
      </c>
      <c r="AV229" s="13" t="s">
        <v>81</v>
      </c>
      <c r="AW229" s="13" t="s">
        <v>30</v>
      </c>
      <c r="AX229" s="13" t="s">
        <v>73</v>
      </c>
      <c r="AY229" s="273" t="s">
        <v>146</v>
      </c>
    </row>
    <row r="230" s="13" customFormat="1">
      <c r="A230" s="13"/>
      <c r="B230" s="264"/>
      <c r="C230" s="265"/>
      <c r="D230" s="259" t="s">
        <v>185</v>
      </c>
      <c r="E230" s="266" t="s">
        <v>1</v>
      </c>
      <c r="F230" s="267" t="s">
        <v>345</v>
      </c>
      <c r="G230" s="265"/>
      <c r="H230" s="266" t="s">
        <v>1</v>
      </c>
      <c r="I230" s="268"/>
      <c r="J230" s="265"/>
      <c r="K230" s="265"/>
      <c r="L230" s="269"/>
      <c r="M230" s="270"/>
      <c r="N230" s="271"/>
      <c r="O230" s="271"/>
      <c r="P230" s="271"/>
      <c r="Q230" s="271"/>
      <c r="R230" s="271"/>
      <c r="S230" s="271"/>
      <c r="T230" s="27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3" t="s">
        <v>185</v>
      </c>
      <c r="AU230" s="273" t="s">
        <v>83</v>
      </c>
      <c r="AV230" s="13" t="s">
        <v>81</v>
      </c>
      <c r="AW230" s="13" t="s">
        <v>30</v>
      </c>
      <c r="AX230" s="13" t="s">
        <v>73</v>
      </c>
      <c r="AY230" s="273" t="s">
        <v>146</v>
      </c>
    </row>
    <row r="231" s="14" customFormat="1">
      <c r="A231" s="14"/>
      <c r="B231" s="274"/>
      <c r="C231" s="275"/>
      <c r="D231" s="259" t="s">
        <v>185</v>
      </c>
      <c r="E231" s="276" t="s">
        <v>1</v>
      </c>
      <c r="F231" s="277" t="s">
        <v>362</v>
      </c>
      <c r="G231" s="275"/>
      <c r="H231" s="278">
        <v>41.5</v>
      </c>
      <c r="I231" s="279"/>
      <c r="J231" s="275"/>
      <c r="K231" s="275"/>
      <c r="L231" s="280"/>
      <c r="M231" s="281"/>
      <c r="N231" s="282"/>
      <c r="O231" s="282"/>
      <c r="P231" s="282"/>
      <c r="Q231" s="282"/>
      <c r="R231" s="282"/>
      <c r="S231" s="282"/>
      <c r="T231" s="28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4" t="s">
        <v>185</v>
      </c>
      <c r="AU231" s="284" t="s">
        <v>83</v>
      </c>
      <c r="AV231" s="14" t="s">
        <v>83</v>
      </c>
      <c r="AW231" s="14" t="s">
        <v>30</v>
      </c>
      <c r="AX231" s="14" t="s">
        <v>81</v>
      </c>
      <c r="AY231" s="284" t="s">
        <v>146</v>
      </c>
    </row>
    <row r="232" s="2" customFormat="1" ht="21.75" customHeight="1">
      <c r="A232" s="39"/>
      <c r="B232" s="40"/>
      <c r="C232" s="228" t="s">
        <v>363</v>
      </c>
      <c r="D232" s="228" t="s">
        <v>149</v>
      </c>
      <c r="E232" s="229" t="s">
        <v>364</v>
      </c>
      <c r="F232" s="230" t="s">
        <v>365</v>
      </c>
      <c r="G232" s="231" t="s">
        <v>181</v>
      </c>
      <c r="H232" s="232">
        <v>1905.8599999999999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38</v>
      </c>
      <c r="O232" s="92"/>
      <c r="P232" s="238">
        <f>O232*H232</f>
        <v>0</v>
      </c>
      <c r="Q232" s="238">
        <v>0.0056100000000000004</v>
      </c>
      <c r="R232" s="238">
        <f>Q232*H232</f>
        <v>10.6918746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153</v>
      </c>
      <c r="AT232" s="240" t="s">
        <v>149</v>
      </c>
      <c r="AU232" s="240" t="s">
        <v>83</v>
      </c>
      <c r="AY232" s="18" t="s">
        <v>146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81</v>
      </c>
      <c r="BK232" s="241">
        <f>ROUND(I232*H232,2)</f>
        <v>0</v>
      </c>
      <c r="BL232" s="18" t="s">
        <v>153</v>
      </c>
      <c r="BM232" s="240" t="s">
        <v>366</v>
      </c>
    </row>
    <row r="233" s="14" customFormat="1">
      <c r="A233" s="14"/>
      <c r="B233" s="274"/>
      <c r="C233" s="275"/>
      <c r="D233" s="259" t="s">
        <v>185</v>
      </c>
      <c r="E233" s="276" t="s">
        <v>1</v>
      </c>
      <c r="F233" s="277" t="s">
        <v>351</v>
      </c>
      <c r="G233" s="275"/>
      <c r="H233" s="278">
        <v>1905.8599999999999</v>
      </c>
      <c r="I233" s="279"/>
      <c r="J233" s="275"/>
      <c r="K233" s="275"/>
      <c r="L233" s="280"/>
      <c r="M233" s="281"/>
      <c r="N233" s="282"/>
      <c r="O233" s="282"/>
      <c r="P233" s="282"/>
      <c r="Q233" s="282"/>
      <c r="R233" s="282"/>
      <c r="S233" s="282"/>
      <c r="T233" s="28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4" t="s">
        <v>185</v>
      </c>
      <c r="AU233" s="284" t="s">
        <v>83</v>
      </c>
      <c r="AV233" s="14" t="s">
        <v>83</v>
      </c>
      <c r="AW233" s="14" t="s">
        <v>30</v>
      </c>
      <c r="AX233" s="14" t="s">
        <v>81</v>
      </c>
      <c r="AY233" s="284" t="s">
        <v>146</v>
      </c>
    </row>
    <row r="234" s="2" customFormat="1" ht="21.75" customHeight="1">
      <c r="A234" s="39"/>
      <c r="B234" s="40"/>
      <c r="C234" s="228" t="s">
        <v>367</v>
      </c>
      <c r="D234" s="228" t="s">
        <v>149</v>
      </c>
      <c r="E234" s="229" t="s">
        <v>368</v>
      </c>
      <c r="F234" s="230" t="s">
        <v>369</v>
      </c>
      <c r="G234" s="231" t="s">
        <v>181</v>
      </c>
      <c r="H234" s="232">
        <v>1905.8599999999999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38</v>
      </c>
      <c r="O234" s="92"/>
      <c r="P234" s="238">
        <f>O234*H234</f>
        <v>0</v>
      </c>
      <c r="Q234" s="238">
        <v>0.00031</v>
      </c>
      <c r="R234" s="238">
        <f>Q234*H234</f>
        <v>0.59081659999999991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153</v>
      </c>
      <c r="AT234" s="240" t="s">
        <v>149</v>
      </c>
      <c r="AU234" s="240" t="s">
        <v>83</v>
      </c>
      <c r="AY234" s="18" t="s">
        <v>146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81</v>
      </c>
      <c r="BK234" s="241">
        <f>ROUND(I234*H234,2)</f>
        <v>0</v>
      </c>
      <c r="BL234" s="18" t="s">
        <v>153</v>
      </c>
      <c r="BM234" s="240" t="s">
        <v>370</v>
      </c>
    </row>
    <row r="235" s="14" customFormat="1">
      <c r="A235" s="14"/>
      <c r="B235" s="274"/>
      <c r="C235" s="275"/>
      <c r="D235" s="259" t="s">
        <v>185</v>
      </c>
      <c r="E235" s="276" t="s">
        <v>1</v>
      </c>
      <c r="F235" s="277" t="s">
        <v>351</v>
      </c>
      <c r="G235" s="275"/>
      <c r="H235" s="278">
        <v>1905.8599999999999</v>
      </c>
      <c r="I235" s="279"/>
      <c r="J235" s="275"/>
      <c r="K235" s="275"/>
      <c r="L235" s="280"/>
      <c r="M235" s="281"/>
      <c r="N235" s="282"/>
      <c r="O235" s="282"/>
      <c r="P235" s="282"/>
      <c r="Q235" s="282"/>
      <c r="R235" s="282"/>
      <c r="S235" s="282"/>
      <c r="T235" s="28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4" t="s">
        <v>185</v>
      </c>
      <c r="AU235" s="284" t="s">
        <v>83</v>
      </c>
      <c r="AV235" s="14" t="s">
        <v>83</v>
      </c>
      <c r="AW235" s="14" t="s">
        <v>30</v>
      </c>
      <c r="AX235" s="14" t="s">
        <v>81</v>
      </c>
      <c r="AY235" s="284" t="s">
        <v>146</v>
      </c>
    </row>
    <row r="236" s="2" customFormat="1" ht="44.25" customHeight="1">
      <c r="A236" s="39"/>
      <c r="B236" s="40"/>
      <c r="C236" s="228" t="s">
        <v>371</v>
      </c>
      <c r="D236" s="228" t="s">
        <v>149</v>
      </c>
      <c r="E236" s="229" t="s">
        <v>372</v>
      </c>
      <c r="F236" s="230" t="s">
        <v>373</v>
      </c>
      <c r="G236" s="231" t="s">
        <v>181</v>
      </c>
      <c r="H236" s="232">
        <v>1905.8599999999999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38</v>
      </c>
      <c r="O236" s="92"/>
      <c r="P236" s="238">
        <f>O236*H236</f>
        <v>0</v>
      </c>
      <c r="Q236" s="238">
        <v>0.10373</v>
      </c>
      <c r="R236" s="238">
        <f>Q236*H236</f>
        <v>197.69485779999999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153</v>
      </c>
      <c r="AT236" s="240" t="s">
        <v>149</v>
      </c>
      <c r="AU236" s="240" t="s">
        <v>83</v>
      </c>
      <c r="AY236" s="18" t="s">
        <v>146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81</v>
      </c>
      <c r="BK236" s="241">
        <f>ROUND(I236*H236,2)</f>
        <v>0</v>
      </c>
      <c r="BL236" s="18" t="s">
        <v>153</v>
      </c>
      <c r="BM236" s="240" t="s">
        <v>374</v>
      </c>
    </row>
    <row r="237" s="14" customFormat="1">
      <c r="A237" s="14"/>
      <c r="B237" s="274"/>
      <c r="C237" s="275"/>
      <c r="D237" s="259" t="s">
        <v>185</v>
      </c>
      <c r="E237" s="276" t="s">
        <v>1</v>
      </c>
      <c r="F237" s="277" t="s">
        <v>351</v>
      </c>
      <c r="G237" s="275"/>
      <c r="H237" s="278">
        <v>1905.8599999999999</v>
      </c>
      <c r="I237" s="279"/>
      <c r="J237" s="275"/>
      <c r="K237" s="275"/>
      <c r="L237" s="280"/>
      <c r="M237" s="281"/>
      <c r="N237" s="282"/>
      <c r="O237" s="282"/>
      <c r="P237" s="282"/>
      <c r="Q237" s="282"/>
      <c r="R237" s="282"/>
      <c r="S237" s="282"/>
      <c r="T237" s="28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4" t="s">
        <v>185</v>
      </c>
      <c r="AU237" s="284" t="s">
        <v>83</v>
      </c>
      <c r="AV237" s="14" t="s">
        <v>83</v>
      </c>
      <c r="AW237" s="14" t="s">
        <v>30</v>
      </c>
      <c r="AX237" s="14" t="s">
        <v>81</v>
      </c>
      <c r="AY237" s="284" t="s">
        <v>146</v>
      </c>
    </row>
    <row r="238" s="2" customFormat="1" ht="44.25" customHeight="1">
      <c r="A238" s="39"/>
      <c r="B238" s="40"/>
      <c r="C238" s="228" t="s">
        <v>375</v>
      </c>
      <c r="D238" s="228" t="s">
        <v>149</v>
      </c>
      <c r="E238" s="229" t="s">
        <v>376</v>
      </c>
      <c r="F238" s="230" t="s">
        <v>377</v>
      </c>
      <c r="G238" s="231" t="s">
        <v>181</v>
      </c>
      <c r="H238" s="232">
        <v>1905.8599999999999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38</v>
      </c>
      <c r="O238" s="92"/>
      <c r="P238" s="238">
        <f>O238*H238</f>
        <v>0</v>
      </c>
      <c r="Q238" s="238">
        <v>0.15559000000000001</v>
      </c>
      <c r="R238" s="238">
        <f>Q238*H238</f>
        <v>296.53275739999998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153</v>
      </c>
      <c r="AT238" s="240" t="s">
        <v>149</v>
      </c>
      <c r="AU238" s="240" t="s">
        <v>83</v>
      </c>
      <c r="AY238" s="18" t="s">
        <v>146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81</v>
      </c>
      <c r="BK238" s="241">
        <f>ROUND(I238*H238,2)</f>
        <v>0</v>
      </c>
      <c r="BL238" s="18" t="s">
        <v>153</v>
      </c>
      <c r="BM238" s="240" t="s">
        <v>378</v>
      </c>
    </row>
    <row r="239" s="14" customFormat="1">
      <c r="A239" s="14"/>
      <c r="B239" s="274"/>
      <c r="C239" s="275"/>
      <c r="D239" s="259" t="s">
        <v>185</v>
      </c>
      <c r="E239" s="276" t="s">
        <v>1</v>
      </c>
      <c r="F239" s="277" t="s">
        <v>351</v>
      </c>
      <c r="G239" s="275"/>
      <c r="H239" s="278">
        <v>1905.8599999999999</v>
      </c>
      <c r="I239" s="279"/>
      <c r="J239" s="275"/>
      <c r="K239" s="275"/>
      <c r="L239" s="280"/>
      <c r="M239" s="281"/>
      <c r="N239" s="282"/>
      <c r="O239" s="282"/>
      <c r="P239" s="282"/>
      <c r="Q239" s="282"/>
      <c r="R239" s="282"/>
      <c r="S239" s="282"/>
      <c r="T239" s="28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4" t="s">
        <v>185</v>
      </c>
      <c r="AU239" s="284" t="s">
        <v>83</v>
      </c>
      <c r="AV239" s="14" t="s">
        <v>83</v>
      </c>
      <c r="AW239" s="14" t="s">
        <v>30</v>
      </c>
      <c r="AX239" s="14" t="s">
        <v>81</v>
      </c>
      <c r="AY239" s="284" t="s">
        <v>146</v>
      </c>
    </row>
    <row r="240" s="2" customFormat="1" ht="78" customHeight="1">
      <c r="A240" s="39"/>
      <c r="B240" s="40"/>
      <c r="C240" s="228" t="s">
        <v>379</v>
      </c>
      <c r="D240" s="228" t="s">
        <v>149</v>
      </c>
      <c r="E240" s="229" t="s">
        <v>380</v>
      </c>
      <c r="F240" s="230" t="s">
        <v>381</v>
      </c>
      <c r="G240" s="231" t="s">
        <v>181</v>
      </c>
      <c r="H240" s="232">
        <v>1005.42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38</v>
      </c>
      <c r="O240" s="92"/>
      <c r="P240" s="238">
        <f>O240*H240</f>
        <v>0</v>
      </c>
      <c r="Q240" s="238">
        <v>0.084250000000000005</v>
      </c>
      <c r="R240" s="238">
        <f>Q240*H240</f>
        <v>84.706635000000006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153</v>
      </c>
      <c r="AT240" s="240" t="s">
        <v>149</v>
      </c>
      <c r="AU240" s="240" t="s">
        <v>83</v>
      </c>
      <c r="AY240" s="18" t="s">
        <v>146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81</v>
      </c>
      <c r="BK240" s="241">
        <f>ROUND(I240*H240,2)</f>
        <v>0</v>
      </c>
      <c r="BL240" s="18" t="s">
        <v>153</v>
      </c>
      <c r="BM240" s="240" t="s">
        <v>382</v>
      </c>
    </row>
    <row r="241" s="14" customFormat="1">
      <c r="A241" s="14"/>
      <c r="B241" s="274"/>
      <c r="C241" s="275"/>
      <c r="D241" s="259" t="s">
        <v>185</v>
      </c>
      <c r="E241" s="276" t="s">
        <v>1</v>
      </c>
      <c r="F241" s="277" t="s">
        <v>383</v>
      </c>
      <c r="G241" s="275"/>
      <c r="H241" s="278">
        <v>1005.42</v>
      </c>
      <c r="I241" s="279"/>
      <c r="J241" s="275"/>
      <c r="K241" s="275"/>
      <c r="L241" s="280"/>
      <c r="M241" s="281"/>
      <c r="N241" s="282"/>
      <c r="O241" s="282"/>
      <c r="P241" s="282"/>
      <c r="Q241" s="282"/>
      <c r="R241" s="282"/>
      <c r="S241" s="282"/>
      <c r="T241" s="28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4" t="s">
        <v>185</v>
      </c>
      <c r="AU241" s="284" t="s">
        <v>83</v>
      </c>
      <c r="AV241" s="14" t="s">
        <v>83</v>
      </c>
      <c r="AW241" s="14" t="s">
        <v>30</v>
      </c>
      <c r="AX241" s="14" t="s">
        <v>81</v>
      </c>
      <c r="AY241" s="284" t="s">
        <v>146</v>
      </c>
    </row>
    <row r="242" s="2" customFormat="1" ht="16.5" customHeight="1">
      <c r="A242" s="39"/>
      <c r="B242" s="40"/>
      <c r="C242" s="242" t="s">
        <v>384</v>
      </c>
      <c r="D242" s="242" t="s">
        <v>155</v>
      </c>
      <c r="E242" s="243" t="s">
        <v>385</v>
      </c>
      <c r="F242" s="244" t="s">
        <v>386</v>
      </c>
      <c r="G242" s="245" t="s">
        <v>181</v>
      </c>
      <c r="H242" s="246">
        <v>1042.1479999999999</v>
      </c>
      <c r="I242" s="247"/>
      <c r="J242" s="248">
        <f>ROUND(I242*H242,2)</f>
        <v>0</v>
      </c>
      <c r="K242" s="249"/>
      <c r="L242" s="250"/>
      <c r="M242" s="251" t="s">
        <v>1</v>
      </c>
      <c r="N242" s="252" t="s">
        <v>38</v>
      </c>
      <c r="O242" s="92"/>
      <c r="P242" s="238">
        <f>O242*H242</f>
        <v>0</v>
      </c>
      <c r="Q242" s="238">
        <v>0.113</v>
      </c>
      <c r="R242" s="238">
        <f>Q242*H242</f>
        <v>117.76272399999999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158</v>
      </c>
      <c r="AT242" s="240" t="s">
        <v>155</v>
      </c>
      <c r="AU242" s="240" t="s">
        <v>83</v>
      </c>
      <c r="AY242" s="18" t="s">
        <v>146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81</v>
      </c>
      <c r="BK242" s="241">
        <f>ROUND(I242*H242,2)</f>
        <v>0</v>
      </c>
      <c r="BL242" s="18" t="s">
        <v>153</v>
      </c>
      <c r="BM242" s="240" t="s">
        <v>387</v>
      </c>
    </row>
    <row r="243" s="14" customFormat="1">
      <c r="A243" s="14"/>
      <c r="B243" s="274"/>
      <c r="C243" s="275"/>
      <c r="D243" s="259" t="s">
        <v>185</v>
      </c>
      <c r="E243" s="276" t="s">
        <v>1</v>
      </c>
      <c r="F243" s="277" t="s">
        <v>383</v>
      </c>
      <c r="G243" s="275"/>
      <c r="H243" s="278">
        <v>1005.42</v>
      </c>
      <c r="I243" s="279"/>
      <c r="J243" s="275"/>
      <c r="K243" s="275"/>
      <c r="L243" s="280"/>
      <c r="M243" s="281"/>
      <c r="N243" s="282"/>
      <c r="O243" s="282"/>
      <c r="P243" s="282"/>
      <c r="Q243" s="282"/>
      <c r="R243" s="282"/>
      <c r="S243" s="282"/>
      <c r="T243" s="28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4" t="s">
        <v>185</v>
      </c>
      <c r="AU243" s="284" t="s">
        <v>83</v>
      </c>
      <c r="AV243" s="14" t="s">
        <v>83</v>
      </c>
      <c r="AW243" s="14" t="s">
        <v>30</v>
      </c>
      <c r="AX243" s="14" t="s">
        <v>81</v>
      </c>
      <c r="AY243" s="284" t="s">
        <v>146</v>
      </c>
    </row>
    <row r="244" s="14" customFormat="1">
      <c r="A244" s="14"/>
      <c r="B244" s="274"/>
      <c r="C244" s="275"/>
      <c r="D244" s="259" t="s">
        <v>185</v>
      </c>
      <c r="E244" s="275"/>
      <c r="F244" s="277" t="s">
        <v>388</v>
      </c>
      <c r="G244" s="275"/>
      <c r="H244" s="278">
        <v>1042.1479999999999</v>
      </c>
      <c r="I244" s="279"/>
      <c r="J244" s="275"/>
      <c r="K244" s="275"/>
      <c r="L244" s="280"/>
      <c r="M244" s="281"/>
      <c r="N244" s="282"/>
      <c r="O244" s="282"/>
      <c r="P244" s="282"/>
      <c r="Q244" s="282"/>
      <c r="R244" s="282"/>
      <c r="S244" s="282"/>
      <c r="T244" s="28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4" t="s">
        <v>185</v>
      </c>
      <c r="AU244" s="284" t="s">
        <v>83</v>
      </c>
      <c r="AV244" s="14" t="s">
        <v>83</v>
      </c>
      <c r="AW244" s="14" t="s">
        <v>4</v>
      </c>
      <c r="AX244" s="14" t="s">
        <v>81</v>
      </c>
      <c r="AY244" s="284" t="s">
        <v>146</v>
      </c>
    </row>
    <row r="245" s="2" customFormat="1" ht="21.75" customHeight="1">
      <c r="A245" s="39"/>
      <c r="B245" s="40"/>
      <c r="C245" s="242" t="s">
        <v>389</v>
      </c>
      <c r="D245" s="242" t="s">
        <v>155</v>
      </c>
      <c r="E245" s="243" t="s">
        <v>390</v>
      </c>
      <c r="F245" s="244" t="s">
        <v>391</v>
      </c>
      <c r="G245" s="245" t="s">
        <v>181</v>
      </c>
      <c r="H245" s="246">
        <v>13.560000000000001</v>
      </c>
      <c r="I245" s="247"/>
      <c r="J245" s="248">
        <f>ROUND(I245*H245,2)</f>
        <v>0</v>
      </c>
      <c r="K245" s="249"/>
      <c r="L245" s="250"/>
      <c r="M245" s="251" t="s">
        <v>1</v>
      </c>
      <c r="N245" s="252" t="s">
        <v>38</v>
      </c>
      <c r="O245" s="92"/>
      <c r="P245" s="238">
        <f>O245*H245</f>
        <v>0</v>
      </c>
      <c r="Q245" s="238">
        <v>0.13100000000000001</v>
      </c>
      <c r="R245" s="238">
        <f>Q245*H245</f>
        <v>1.7763600000000002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158</v>
      </c>
      <c r="AT245" s="240" t="s">
        <v>155</v>
      </c>
      <c r="AU245" s="240" t="s">
        <v>83</v>
      </c>
      <c r="AY245" s="18" t="s">
        <v>146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81</v>
      </c>
      <c r="BK245" s="241">
        <f>ROUND(I245*H245,2)</f>
        <v>0</v>
      </c>
      <c r="BL245" s="18" t="s">
        <v>153</v>
      </c>
      <c r="BM245" s="240" t="s">
        <v>392</v>
      </c>
    </row>
    <row r="246" s="2" customFormat="1" ht="78" customHeight="1">
      <c r="A246" s="39"/>
      <c r="B246" s="40"/>
      <c r="C246" s="228" t="s">
        <v>393</v>
      </c>
      <c r="D246" s="228" t="s">
        <v>149</v>
      </c>
      <c r="E246" s="229" t="s">
        <v>394</v>
      </c>
      <c r="F246" s="230" t="s">
        <v>395</v>
      </c>
      <c r="G246" s="231" t="s">
        <v>181</v>
      </c>
      <c r="H246" s="232">
        <v>1237.73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38</v>
      </c>
      <c r="O246" s="92"/>
      <c r="P246" s="238">
        <f>O246*H246</f>
        <v>0</v>
      </c>
      <c r="Q246" s="238">
        <v>0.10362</v>
      </c>
      <c r="R246" s="238">
        <f>Q246*H246</f>
        <v>128.25358260000002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153</v>
      </c>
      <c r="AT246" s="240" t="s">
        <v>149</v>
      </c>
      <c r="AU246" s="240" t="s">
        <v>83</v>
      </c>
      <c r="AY246" s="18" t="s">
        <v>146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81</v>
      </c>
      <c r="BK246" s="241">
        <f>ROUND(I246*H246,2)</f>
        <v>0</v>
      </c>
      <c r="BL246" s="18" t="s">
        <v>153</v>
      </c>
      <c r="BM246" s="240" t="s">
        <v>396</v>
      </c>
    </row>
    <row r="247" s="14" customFormat="1">
      <c r="A247" s="14"/>
      <c r="B247" s="274"/>
      <c r="C247" s="275"/>
      <c r="D247" s="259" t="s">
        <v>185</v>
      </c>
      <c r="E247" s="276" t="s">
        <v>1</v>
      </c>
      <c r="F247" s="277" t="s">
        <v>397</v>
      </c>
      <c r="G247" s="275"/>
      <c r="H247" s="278">
        <v>1237.73</v>
      </c>
      <c r="I247" s="279"/>
      <c r="J247" s="275"/>
      <c r="K247" s="275"/>
      <c r="L247" s="280"/>
      <c r="M247" s="281"/>
      <c r="N247" s="282"/>
      <c r="O247" s="282"/>
      <c r="P247" s="282"/>
      <c r="Q247" s="282"/>
      <c r="R247" s="282"/>
      <c r="S247" s="282"/>
      <c r="T247" s="28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4" t="s">
        <v>185</v>
      </c>
      <c r="AU247" s="284" t="s">
        <v>83</v>
      </c>
      <c r="AV247" s="14" t="s">
        <v>83</v>
      </c>
      <c r="AW247" s="14" t="s">
        <v>30</v>
      </c>
      <c r="AX247" s="14" t="s">
        <v>81</v>
      </c>
      <c r="AY247" s="284" t="s">
        <v>146</v>
      </c>
    </row>
    <row r="248" s="2" customFormat="1" ht="21.75" customHeight="1">
      <c r="A248" s="39"/>
      <c r="B248" s="40"/>
      <c r="C248" s="242" t="s">
        <v>398</v>
      </c>
      <c r="D248" s="242" t="s">
        <v>155</v>
      </c>
      <c r="E248" s="243" t="s">
        <v>399</v>
      </c>
      <c r="F248" s="244" t="s">
        <v>400</v>
      </c>
      <c r="G248" s="245" t="s">
        <v>181</v>
      </c>
      <c r="H248" s="246">
        <v>55.335000000000001</v>
      </c>
      <c r="I248" s="247"/>
      <c r="J248" s="248">
        <f>ROUND(I248*H248,2)</f>
        <v>0</v>
      </c>
      <c r="K248" s="249"/>
      <c r="L248" s="250"/>
      <c r="M248" s="251" t="s">
        <v>1</v>
      </c>
      <c r="N248" s="252" t="s">
        <v>38</v>
      </c>
      <c r="O248" s="92"/>
      <c r="P248" s="238">
        <f>O248*H248</f>
        <v>0</v>
      </c>
      <c r="Q248" s="238">
        <v>0.17599999999999999</v>
      </c>
      <c r="R248" s="238">
        <f>Q248*H248</f>
        <v>9.7389599999999987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158</v>
      </c>
      <c r="AT248" s="240" t="s">
        <v>155</v>
      </c>
      <c r="AU248" s="240" t="s">
        <v>83</v>
      </c>
      <c r="AY248" s="18" t="s">
        <v>146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81</v>
      </c>
      <c r="BK248" s="241">
        <f>ROUND(I248*H248,2)</f>
        <v>0</v>
      </c>
      <c r="BL248" s="18" t="s">
        <v>153</v>
      </c>
      <c r="BM248" s="240" t="s">
        <v>401</v>
      </c>
    </row>
    <row r="249" s="2" customFormat="1" ht="16.5" customHeight="1">
      <c r="A249" s="39"/>
      <c r="B249" s="40"/>
      <c r="C249" s="242" t="s">
        <v>402</v>
      </c>
      <c r="D249" s="242" t="s">
        <v>155</v>
      </c>
      <c r="E249" s="243" t="s">
        <v>403</v>
      </c>
      <c r="F249" s="244" t="s">
        <v>404</v>
      </c>
      <c r="G249" s="245" t="s">
        <v>181</v>
      </c>
      <c r="H249" s="246">
        <v>683.57000000000005</v>
      </c>
      <c r="I249" s="247"/>
      <c r="J249" s="248">
        <f>ROUND(I249*H249,2)</f>
        <v>0</v>
      </c>
      <c r="K249" s="249"/>
      <c r="L249" s="250"/>
      <c r="M249" s="251" t="s">
        <v>1</v>
      </c>
      <c r="N249" s="252" t="s">
        <v>38</v>
      </c>
      <c r="O249" s="92"/>
      <c r="P249" s="238">
        <f>O249*H249</f>
        <v>0</v>
      </c>
      <c r="Q249" s="238">
        <v>0.17599999999999999</v>
      </c>
      <c r="R249" s="238">
        <f>Q249*H249</f>
        <v>120.30832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158</v>
      </c>
      <c r="AT249" s="240" t="s">
        <v>155</v>
      </c>
      <c r="AU249" s="240" t="s">
        <v>83</v>
      </c>
      <c r="AY249" s="18" t="s">
        <v>146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81</v>
      </c>
      <c r="BK249" s="241">
        <f>ROUND(I249*H249,2)</f>
        <v>0</v>
      </c>
      <c r="BL249" s="18" t="s">
        <v>153</v>
      </c>
      <c r="BM249" s="240" t="s">
        <v>405</v>
      </c>
    </row>
    <row r="250" s="2" customFormat="1" ht="21.75" customHeight="1">
      <c r="A250" s="39"/>
      <c r="B250" s="40"/>
      <c r="C250" s="242" t="s">
        <v>406</v>
      </c>
      <c r="D250" s="242" t="s">
        <v>155</v>
      </c>
      <c r="E250" s="243" t="s">
        <v>407</v>
      </c>
      <c r="F250" s="244" t="s">
        <v>408</v>
      </c>
      <c r="G250" s="245" t="s">
        <v>181</v>
      </c>
      <c r="H250" s="246">
        <v>350.54000000000002</v>
      </c>
      <c r="I250" s="247"/>
      <c r="J250" s="248">
        <f>ROUND(I250*H250,2)</f>
        <v>0</v>
      </c>
      <c r="K250" s="249"/>
      <c r="L250" s="250"/>
      <c r="M250" s="251" t="s">
        <v>1</v>
      </c>
      <c r="N250" s="252" t="s">
        <v>38</v>
      </c>
      <c r="O250" s="92"/>
      <c r="P250" s="238">
        <f>O250*H250</f>
        <v>0</v>
      </c>
      <c r="Q250" s="238">
        <v>0.17599999999999999</v>
      </c>
      <c r="R250" s="238">
        <f>Q250*H250</f>
        <v>61.695039999999999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158</v>
      </c>
      <c r="AT250" s="240" t="s">
        <v>155</v>
      </c>
      <c r="AU250" s="240" t="s">
        <v>83</v>
      </c>
      <c r="AY250" s="18" t="s">
        <v>146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81</v>
      </c>
      <c r="BK250" s="241">
        <f>ROUND(I250*H250,2)</f>
        <v>0</v>
      </c>
      <c r="BL250" s="18" t="s">
        <v>153</v>
      </c>
      <c r="BM250" s="240" t="s">
        <v>409</v>
      </c>
    </row>
    <row r="251" s="2" customFormat="1" ht="16.5" customHeight="1">
      <c r="A251" s="39"/>
      <c r="B251" s="40"/>
      <c r="C251" s="242" t="s">
        <v>410</v>
      </c>
      <c r="D251" s="242" t="s">
        <v>155</v>
      </c>
      <c r="E251" s="243" t="s">
        <v>411</v>
      </c>
      <c r="F251" s="244" t="s">
        <v>412</v>
      </c>
      <c r="G251" s="245" t="s">
        <v>181</v>
      </c>
      <c r="H251" s="246">
        <v>210.16</v>
      </c>
      <c r="I251" s="247"/>
      <c r="J251" s="248">
        <f>ROUND(I251*H251,2)</f>
        <v>0</v>
      </c>
      <c r="K251" s="249"/>
      <c r="L251" s="250"/>
      <c r="M251" s="251" t="s">
        <v>1</v>
      </c>
      <c r="N251" s="252" t="s">
        <v>38</v>
      </c>
      <c r="O251" s="92"/>
      <c r="P251" s="238">
        <f>O251*H251</f>
        <v>0</v>
      </c>
      <c r="Q251" s="238">
        <v>0.17599999999999999</v>
      </c>
      <c r="R251" s="238">
        <f>Q251*H251</f>
        <v>36.988160000000001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158</v>
      </c>
      <c r="AT251" s="240" t="s">
        <v>155</v>
      </c>
      <c r="AU251" s="240" t="s">
        <v>83</v>
      </c>
      <c r="AY251" s="18" t="s">
        <v>146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81</v>
      </c>
      <c r="BK251" s="241">
        <f>ROUND(I251*H251,2)</f>
        <v>0</v>
      </c>
      <c r="BL251" s="18" t="s">
        <v>153</v>
      </c>
      <c r="BM251" s="240" t="s">
        <v>413</v>
      </c>
    </row>
    <row r="252" s="12" customFormat="1" ht="22.8" customHeight="1">
      <c r="A252" s="12"/>
      <c r="B252" s="212"/>
      <c r="C252" s="213"/>
      <c r="D252" s="214" t="s">
        <v>72</v>
      </c>
      <c r="E252" s="226" t="s">
        <v>158</v>
      </c>
      <c r="F252" s="226" t="s">
        <v>414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SUM(P253:P260)</f>
        <v>0</v>
      </c>
      <c r="Q252" s="220"/>
      <c r="R252" s="221">
        <f>SUM(R253:R260)</f>
        <v>6.7592999999999996</v>
      </c>
      <c r="S252" s="220"/>
      <c r="T252" s="222">
        <f>SUM(T253:T260)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81</v>
      </c>
      <c r="AT252" s="224" t="s">
        <v>72</v>
      </c>
      <c r="AU252" s="224" t="s">
        <v>81</v>
      </c>
      <c r="AY252" s="223" t="s">
        <v>146</v>
      </c>
      <c r="BK252" s="225">
        <f>SUM(BK253:BK260)</f>
        <v>0</v>
      </c>
    </row>
    <row r="253" s="2" customFormat="1" ht="21.75" customHeight="1">
      <c r="A253" s="39"/>
      <c r="B253" s="40"/>
      <c r="C253" s="228" t="s">
        <v>415</v>
      </c>
      <c r="D253" s="228" t="s">
        <v>149</v>
      </c>
      <c r="E253" s="229" t="s">
        <v>416</v>
      </c>
      <c r="F253" s="230" t="s">
        <v>417</v>
      </c>
      <c r="G253" s="231" t="s">
        <v>152</v>
      </c>
      <c r="H253" s="232">
        <v>15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38</v>
      </c>
      <c r="O253" s="92"/>
      <c r="P253" s="238">
        <f>O253*H253</f>
        <v>0</v>
      </c>
      <c r="Q253" s="238">
        <v>0.14494000000000001</v>
      </c>
      <c r="R253" s="238">
        <f>Q253*H253</f>
        <v>2.1741000000000001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153</v>
      </c>
      <c r="AT253" s="240" t="s">
        <v>149</v>
      </c>
      <c r="AU253" s="240" t="s">
        <v>83</v>
      </c>
      <c r="AY253" s="18" t="s">
        <v>146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81</v>
      </c>
      <c r="BK253" s="241">
        <f>ROUND(I253*H253,2)</f>
        <v>0</v>
      </c>
      <c r="BL253" s="18" t="s">
        <v>153</v>
      </c>
      <c r="BM253" s="240" t="s">
        <v>418</v>
      </c>
    </row>
    <row r="254" s="14" customFormat="1">
      <c r="A254" s="14"/>
      <c r="B254" s="274"/>
      <c r="C254" s="275"/>
      <c r="D254" s="259" t="s">
        <v>185</v>
      </c>
      <c r="E254" s="276" t="s">
        <v>1</v>
      </c>
      <c r="F254" s="277" t="s">
        <v>419</v>
      </c>
      <c r="G254" s="275"/>
      <c r="H254" s="278">
        <v>15</v>
      </c>
      <c r="I254" s="279"/>
      <c r="J254" s="275"/>
      <c r="K254" s="275"/>
      <c r="L254" s="280"/>
      <c r="M254" s="281"/>
      <c r="N254" s="282"/>
      <c r="O254" s="282"/>
      <c r="P254" s="282"/>
      <c r="Q254" s="282"/>
      <c r="R254" s="282"/>
      <c r="S254" s="282"/>
      <c r="T254" s="28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4" t="s">
        <v>185</v>
      </c>
      <c r="AU254" s="284" t="s">
        <v>83</v>
      </c>
      <c r="AV254" s="14" t="s">
        <v>83</v>
      </c>
      <c r="AW254" s="14" t="s">
        <v>30</v>
      </c>
      <c r="AX254" s="14" t="s">
        <v>81</v>
      </c>
      <c r="AY254" s="284" t="s">
        <v>146</v>
      </c>
    </row>
    <row r="255" s="2" customFormat="1" ht="21.75" customHeight="1">
      <c r="A255" s="39"/>
      <c r="B255" s="40"/>
      <c r="C255" s="242" t="s">
        <v>420</v>
      </c>
      <c r="D255" s="242" t="s">
        <v>155</v>
      </c>
      <c r="E255" s="243" t="s">
        <v>421</v>
      </c>
      <c r="F255" s="244" t="s">
        <v>422</v>
      </c>
      <c r="G255" s="245" t="s">
        <v>152</v>
      </c>
      <c r="H255" s="246">
        <v>15</v>
      </c>
      <c r="I255" s="247"/>
      <c r="J255" s="248">
        <f>ROUND(I255*H255,2)</f>
        <v>0</v>
      </c>
      <c r="K255" s="249"/>
      <c r="L255" s="250"/>
      <c r="M255" s="251" t="s">
        <v>1</v>
      </c>
      <c r="N255" s="252" t="s">
        <v>38</v>
      </c>
      <c r="O255" s="92"/>
      <c r="P255" s="238">
        <f>O255*H255</f>
        <v>0</v>
      </c>
      <c r="Q255" s="238">
        <v>0.071999999999999995</v>
      </c>
      <c r="R255" s="238">
        <f>Q255*H255</f>
        <v>1.0799999999999999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158</v>
      </c>
      <c r="AT255" s="240" t="s">
        <v>155</v>
      </c>
      <c r="AU255" s="240" t="s">
        <v>83</v>
      </c>
      <c r="AY255" s="18" t="s">
        <v>146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81</v>
      </c>
      <c r="BK255" s="241">
        <f>ROUND(I255*H255,2)</f>
        <v>0</v>
      </c>
      <c r="BL255" s="18" t="s">
        <v>153</v>
      </c>
      <c r="BM255" s="240" t="s">
        <v>423</v>
      </c>
    </row>
    <row r="256" s="2" customFormat="1" ht="21.75" customHeight="1">
      <c r="A256" s="39"/>
      <c r="B256" s="40"/>
      <c r="C256" s="242" t="s">
        <v>424</v>
      </c>
      <c r="D256" s="242" t="s">
        <v>155</v>
      </c>
      <c r="E256" s="243" t="s">
        <v>425</v>
      </c>
      <c r="F256" s="244" t="s">
        <v>426</v>
      </c>
      <c r="G256" s="245" t="s">
        <v>152</v>
      </c>
      <c r="H256" s="246">
        <v>15</v>
      </c>
      <c r="I256" s="247"/>
      <c r="J256" s="248">
        <f>ROUND(I256*H256,2)</f>
        <v>0</v>
      </c>
      <c r="K256" s="249"/>
      <c r="L256" s="250"/>
      <c r="M256" s="251" t="s">
        <v>1</v>
      </c>
      <c r="N256" s="252" t="s">
        <v>38</v>
      </c>
      <c r="O256" s="92"/>
      <c r="P256" s="238">
        <f>O256*H256</f>
        <v>0</v>
      </c>
      <c r="Q256" s="238">
        <v>0.11</v>
      </c>
      <c r="R256" s="238">
        <f>Q256*H256</f>
        <v>1.6499999999999999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158</v>
      </c>
      <c r="AT256" s="240" t="s">
        <v>155</v>
      </c>
      <c r="AU256" s="240" t="s">
        <v>83</v>
      </c>
      <c r="AY256" s="18" t="s">
        <v>146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81</v>
      </c>
      <c r="BK256" s="241">
        <f>ROUND(I256*H256,2)</f>
        <v>0</v>
      </c>
      <c r="BL256" s="18" t="s">
        <v>153</v>
      </c>
      <c r="BM256" s="240" t="s">
        <v>427</v>
      </c>
    </row>
    <row r="257" s="2" customFormat="1" ht="21.75" customHeight="1">
      <c r="A257" s="39"/>
      <c r="B257" s="40"/>
      <c r="C257" s="242" t="s">
        <v>428</v>
      </c>
      <c r="D257" s="242" t="s">
        <v>155</v>
      </c>
      <c r="E257" s="243" t="s">
        <v>429</v>
      </c>
      <c r="F257" s="244" t="s">
        <v>430</v>
      </c>
      <c r="G257" s="245" t="s">
        <v>152</v>
      </c>
      <c r="H257" s="246">
        <v>15</v>
      </c>
      <c r="I257" s="247"/>
      <c r="J257" s="248">
        <f>ROUND(I257*H257,2)</f>
        <v>0</v>
      </c>
      <c r="K257" s="249"/>
      <c r="L257" s="250"/>
      <c r="M257" s="251" t="s">
        <v>1</v>
      </c>
      <c r="N257" s="252" t="s">
        <v>38</v>
      </c>
      <c r="O257" s="92"/>
      <c r="P257" s="238">
        <f>O257*H257</f>
        <v>0</v>
      </c>
      <c r="Q257" s="238">
        <v>0.057000000000000002</v>
      </c>
      <c r="R257" s="238">
        <f>Q257*H257</f>
        <v>0.85499999999999998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158</v>
      </c>
      <c r="AT257" s="240" t="s">
        <v>155</v>
      </c>
      <c r="AU257" s="240" t="s">
        <v>83</v>
      </c>
      <c r="AY257" s="18" t="s">
        <v>146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81</v>
      </c>
      <c r="BK257" s="241">
        <f>ROUND(I257*H257,2)</f>
        <v>0</v>
      </c>
      <c r="BL257" s="18" t="s">
        <v>153</v>
      </c>
      <c r="BM257" s="240" t="s">
        <v>431</v>
      </c>
    </row>
    <row r="258" s="2" customFormat="1" ht="21.75" customHeight="1">
      <c r="A258" s="39"/>
      <c r="B258" s="40"/>
      <c r="C258" s="228" t="s">
        <v>432</v>
      </c>
      <c r="D258" s="228" t="s">
        <v>149</v>
      </c>
      <c r="E258" s="229" t="s">
        <v>433</v>
      </c>
      <c r="F258" s="230" t="s">
        <v>434</v>
      </c>
      <c r="G258" s="231" t="s">
        <v>152</v>
      </c>
      <c r="H258" s="232">
        <v>15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38</v>
      </c>
      <c r="O258" s="92"/>
      <c r="P258" s="238">
        <f>O258*H258</f>
        <v>0</v>
      </c>
      <c r="Q258" s="238">
        <v>0.0046800000000000001</v>
      </c>
      <c r="R258" s="238">
        <f>Q258*H258</f>
        <v>0.070199999999999999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153</v>
      </c>
      <c r="AT258" s="240" t="s">
        <v>149</v>
      </c>
      <c r="AU258" s="240" t="s">
        <v>83</v>
      </c>
      <c r="AY258" s="18" t="s">
        <v>146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81</v>
      </c>
      <c r="BK258" s="241">
        <f>ROUND(I258*H258,2)</f>
        <v>0</v>
      </c>
      <c r="BL258" s="18" t="s">
        <v>153</v>
      </c>
      <c r="BM258" s="240" t="s">
        <v>435</v>
      </c>
    </row>
    <row r="259" s="2" customFormat="1" ht="16.5" customHeight="1">
      <c r="A259" s="39"/>
      <c r="B259" s="40"/>
      <c r="C259" s="242" t="s">
        <v>436</v>
      </c>
      <c r="D259" s="242" t="s">
        <v>155</v>
      </c>
      <c r="E259" s="243" t="s">
        <v>437</v>
      </c>
      <c r="F259" s="244" t="s">
        <v>438</v>
      </c>
      <c r="G259" s="245" t="s">
        <v>152</v>
      </c>
      <c r="H259" s="246">
        <v>15</v>
      </c>
      <c r="I259" s="247"/>
      <c r="J259" s="248">
        <f>ROUND(I259*H259,2)</f>
        <v>0</v>
      </c>
      <c r="K259" s="249"/>
      <c r="L259" s="250"/>
      <c r="M259" s="251" t="s">
        <v>1</v>
      </c>
      <c r="N259" s="252" t="s">
        <v>38</v>
      </c>
      <c r="O259" s="92"/>
      <c r="P259" s="238">
        <f>O259*H259</f>
        <v>0</v>
      </c>
      <c r="Q259" s="238">
        <v>0.058000000000000003</v>
      </c>
      <c r="R259" s="238">
        <f>Q259*H259</f>
        <v>0.87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158</v>
      </c>
      <c r="AT259" s="240" t="s">
        <v>155</v>
      </c>
      <c r="AU259" s="240" t="s">
        <v>83</v>
      </c>
      <c r="AY259" s="18" t="s">
        <v>146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81</v>
      </c>
      <c r="BK259" s="241">
        <f>ROUND(I259*H259,2)</f>
        <v>0</v>
      </c>
      <c r="BL259" s="18" t="s">
        <v>153</v>
      </c>
      <c r="BM259" s="240" t="s">
        <v>439</v>
      </c>
    </row>
    <row r="260" s="2" customFormat="1" ht="21.75" customHeight="1">
      <c r="A260" s="39"/>
      <c r="B260" s="40"/>
      <c r="C260" s="242" t="s">
        <v>440</v>
      </c>
      <c r="D260" s="242" t="s">
        <v>155</v>
      </c>
      <c r="E260" s="243" t="s">
        <v>441</v>
      </c>
      <c r="F260" s="244" t="s">
        <v>442</v>
      </c>
      <c r="G260" s="245" t="s">
        <v>152</v>
      </c>
      <c r="H260" s="246">
        <v>15</v>
      </c>
      <c r="I260" s="247"/>
      <c r="J260" s="248">
        <f>ROUND(I260*H260,2)</f>
        <v>0</v>
      </c>
      <c r="K260" s="249"/>
      <c r="L260" s="250"/>
      <c r="M260" s="251" t="s">
        <v>1</v>
      </c>
      <c r="N260" s="252" t="s">
        <v>38</v>
      </c>
      <c r="O260" s="92"/>
      <c r="P260" s="238">
        <f>O260*H260</f>
        <v>0</v>
      </c>
      <c r="Q260" s="238">
        <v>0.0040000000000000001</v>
      </c>
      <c r="R260" s="238">
        <f>Q260*H260</f>
        <v>0.059999999999999998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158</v>
      </c>
      <c r="AT260" s="240" t="s">
        <v>155</v>
      </c>
      <c r="AU260" s="240" t="s">
        <v>83</v>
      </c>
      <c r="AY260" s="18" t="s">
        <v>146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81</v>
      </c>
      <c r="BK260" s="241">
        <f>ROUND(I260*H260,2)</f>
        <v>0</v>
      </c>
      <c r="BL260" s="18" t="s">
        <v>153</v>
      </c>
      <c r="BM260" s="240" t="s">
        <v>443</v>
      </c>
    </row>
    <row r="261" s="12" customFormat="1" ht="22.8" customHeight="1">
      <c r="A261" s="12"/>
      <c r="B261" s="212"/>
      <c r="C261" s="213"/>
      <c r="D261" s="214" t="s">
        <v>72</v>
      </c>
      <c r="E261" s="226" t="s">
        <v>147</v>
      </c>
      <c r="F261" s="226" t="s">
        <v>148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SUM(P262:P293)</f>
        <v>0</v>
      </c>
      <c r="Q261" s="220"/>
      <c r="R261" s="221">
        <f>SUM(R262:R293)</f>
        <v>448.80521959999999</v>
      </c>
      <c r="S261" s="220"/>
      <c r="T261" s="222">
        <f>SUM(T262:T293)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81</v>
      </c>
      <c r="AT261" s="224" t="s">
        <v>72</v>
      </c>
      <c r="AU261" s="224" t="s">
        <v>81</v>
      </c>
      <c r="AY261" s="223" t="s">
        <v>146</v>
      </c>
      <c r="BK261" s="225">
        <f>SUM(BK262:BK293)</f>
        <v>0</v>
      </c>
    </row>
    <row r="262" s="2" customFormat="1" ht="21.75" customHeight="1">
      <c r="A262" s="39"/>
      <c r="B262" s="40"/>
      <c r="C262" s="228" t="s">
        <v>444</v>
      </c>
      <c r="D262" s="228" t="s">
        <v>149</v>
      </c>
      <c r="E262" s="229" t="s">
        <v>445</v>
      </c>
      <c r="F262" s="230" t="s">
        <v>446</v>
      </c>
      <c r="G262" s="231" t="s">
        <v>152</v>
      </c>
      <c r="H262" s="232">
        <v>10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38</v>
      </c>
      <c r="O262" s="92"/>
      <c r="P262" s="238">
        <f>O262*H262</f>
        <v>0</v>
      </c>
      <c r="Q262" s="238">
        <v>0.00069999999999999999</v>
      </c>
      <c r="R262" s="238">
        <f>Q262*H262</f>
        <v>0.0070000000000000001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153</v>
      </c>
      <c r="AT262" s="240" t="s">
        <v>149</v>
      </c>
      <c r="AU262" s="240" t="s">
        <v>83</v>
      </c>
      <c r="AY262" s="18" t="s">
        <v>146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81</v>
      </c>
      <c r="BK262" s="241">
        <f>ROUND(I262*H262,2)</f>
        <v>0</v>
      </c>
      <c r="BL262" s="18" t="s">
        <v>153</v>
      </c>
      <c r="BM262" s="240" t="s">
        <v>447</v>
      </c>
    </row>
    <row r="263" s="14" customFormat="1">
      <c r="A263" s="14"/>
      <c r="B263" s="274"/>
      <c r="C263" s="275"/>
      <c r="D263" s="259" t="s">
        <v>185</v>
      </c>
      <c r="E263" s="276" t="s">
        <v>1</v>
      </c>
      <c r="F263" s="277" t="s">
        <v>448</v>
      </c>
      <c r="G263" s="275"/>
      <c r="H263" s="278">
        <v>10</v>
      </c>
      <c r="I263" s="279"/>
      <c r="J263" s="275"/>
      <c r="K263" s="275"/>
      <c r="L263" s="280"/>
      <c r="M263" s="281"/>
      <c r="N263" s="282"/>
      <c r="O263" s="282"/>
      <c r="P263" s="282"/>
      <c r="Q263" s="282"/>
      <c r="R263" s="282"/>
      <c r="S263" s="282"/>
      <c r="T263" s="28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4" t="s">
        <v>185</v>
      </c>
      <c r="AU263" s="284" t="s">
        <v>83</v>
      </c>
      <c r="AV263" s="14" t="s">
        <v>83</v>
      </c>
      <c r="AW263" s="14" t="s">
        <v>30</v>
      </c>
      <c r="AX263" s="14" t="s">
        <v>81</v>
      </c>
      <c r="AY263" s="284" t="s">
        <v>146</v>
      </c>
    </row>
    <row r="264" s="2" customFormat="1" ht="16.5" customHeight="1">
      <c r="A264" s="39"/>
      <c r="B264" s="40"/>
      <c r="C264" s="242" t="s">
        <v>449</v>
      </c>
      <c r="D264" s="242" t="s">
        <v>155</v>
      </c>
      <c r="E264" s="243" t="s">
        <v>450</v>
      </c>
      <c r="F264" s="244" t="s">
        <v>451</v>
      </c>
      <c r="G264" s="245" t="s">
        <v>152</v>
      </c>
      <c r="H264" s="246">
        <v>2</v>
      </c>
      <c r="I264" s="247"/>
      <c r="J264" s="248">
        <f>ROUND(I264*H264,2)</f>
        <v>0</v>
      </c>
      <c r="K264" s="249"/>
      <c r="L264" s="250"/>
      <c r="M264" s="251" t="s">
        <v>1</v>
      </c>
      <c r="N264" s="252" t="s">
        <v>38</v>
      </c>
      <c r="O264" s="92"/>
      <c r="P264" s="238">
        <f>O264*H264</f>
        <v>0</v>
      </c>
      <c r="Q264" s="238">
        <v>0.0040000000000000001</v>
      </c>
      <c r="R264" s="238">
        <f>Q264*H264</f>
        <v>0.0080000000000000002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158</v>
      </c>
      <c r="AT264" s="240" t="s">
        <v>155</v>
      </c>
      <c r="AU264" s="240" t="s">
        <v>83</v>
      </c>
      <c r="AY264" s="18" t="s">
        <v>146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81</v>
      </c>
      <c r="BK264" s="241">
        <f>ROUND(I264*H264,2)</f>
        <v>0</v>
      </c>
      <c r="BL264" s="18" t="s">
        <v>153</v>
      </c>
      <c r="BM264" s="240" t="s">
        <v>452</v>
      </c>
    </row>
    <row r="265" s="2" customFormat="1" ht="16.5" customHeight="1">
      <c r="A265" s="39"/>
      <c r="B265" s="40"/>
      <c r="C265" s="242" t="s">
        <v>453</v>
      </c>
      <c r="D265" s="242" t="s">
        <v>155</v>
      </c>
      <c r="E265" s="243" t="s">
        <v>454</v>
      </c>
      <c r="F265" s="244" t="s">
        <v>455</v>
      </c>
      <c r="G265" s="245" t="s">
        <v>152</v>
      </c>
      <c r="H265" s="246">
        <v>2</v>
      </c>
      <c r="I265" s="247"/>
      <c r="J265" s="248">
        <f>ROUND(I265*H265,2)</f>
        <v>0</v>
      </c>
      <c r="K265" s="249"/>
      <c r="L265" s="250"/>
      <c r="M265" s="251" t="s">
        <v>1</v>
      </c>
      <c r="N265" s="252" t="s">
        <v>38</v>
      </c>
      <c r="O265" s="92"/>
      <c r="P265" s="238">
        <f>O265*H265</f>
        <v>0</v>
      </c>
      <c r="Q265" s="238">
        <v>0.0040000000000000001</v>
      </c>
      <c r="R265" s="238">
        <f>Q265*H265</f>
        <v>0.0080000000000000002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158</v>
      </c>
      <c r="AT265" s="240" t="s">
        <v>155</v>
      </c>
      <c r="AU265" s="240" t="s">
        <v>83</v>
      </c>
      <c r="AY265" s="18" t="s">
        <v>146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81</v>
      </c>
      <c r="BK265" s="241">
        <f>ROUND(I265*H265,2)</f>
        <v>0</v>
      </c>
      <c r="BL265" s="18" t="s">
        <v>153</v>
      </c>
      <c r="BM265" s="240" t="s">
        <v>456</v>
      </c>
    </row>
    <row r="266" s="2" customFormat="1" ht="21.75" customHeight="1">
      <c r="A266" s="39"/>
      <c r="B266" s="40"/>
      <c r="C266" s="242" t="s">
        <v>457</v>
      </c>
      <c r="D266" s="242" t="s">
        <v>155</v>
      </c>
      <c r="E266" s="243" t="s">
        <v>458</v>
      </c>
      <c r="F266" s="244" t="s">
        <v>459</v>
      </c>
      <c r="G266" s="245" t="s">
        <v>152</v>
      </c>
      <c r="H266" s="246">
        <v>6</v>
      </c>
      <c r="I266" s="247"/>
      <c r="J266" s="248">
        <f>ROUND(I266*H266,2)</f>
        <v>0</v>
      </c>
      <c r="K266" s="249"/>
      <c r="L266" s="250"/>
      <c r="M266" s="251" t="s">
        <v>1</v>
      </c>
      <c r="N266" s="252" t="s">
        <v>38</v>
      </c>
      <c r="O266" s="92"/>
      <c r="P266" s="238">
        <f>O266*H266</f>
        <v>0</v>
      </c>
      <c r="Q266" s="238">
        <v>0.0077000000000000002</v>
      </c>
      <c r="R266" s="238">
        <f>Q266*H266</f>
        <v>0.046200000000000005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158</v>
      </c>
      <c r="AT266" s="240" t="s">
        <v>155</v>
      </c>
      <c r="AU266" s="240" t="s">
        <v>83</v>
      </c>
      <c r="AY266" s="18" t="s">
        <v>146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81</v>
      </c>
      <c r="BK266" s="241">
        <f>ROUND(I266*H266,2)</f>
        <v>0</v>
      </c>
      <c r="BL266" s="18" t="s">
        <v>153</v>
      </c>
      <c r="BM266" s="240" t="s">
        <v>460</v>
      </c>
    </row>
    <row r="267" s="2" customFormat="1" ht="21.75" customHeight="1">
      <c r="A267" s="39"/>
      <c r="B267" s="40"/>
      <c r="C267" s="228" t="s">
        <v>461</v>
      </c>
      <c r="D267" s="228" t="s">
        <v>149</v>
      </c>
      <c r="E267" s="229" t="s">
        <v>462</v>
      </c>
      <c r="F267" s="230" t="s">
        <v>463</v>
      </c>
      <c r="G267" s="231" t="s">
        <v>152</v>
      </c>
      <c r="H267" s="232">
        <v>10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38</v>
      </c>
      <c r="O267" s="92"/>
      <c r="P267" s="238">
        <f>O267*H267</f>
        <v>0</v>
      </c>
      <c r="Q267" s="238">
        <v>0.11241</v>
      </c>
      <c r="R267" s="238">
        <f>Q267*H267</f>
        <v>1.1240999999999999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153</v>
      </c>
      <c r="AT267" s="240" t="s">
        <v>149</v>
      </c>
      <c r="AU267" s="240" t="s">
        <v>83</v>
      </c>
      <c r="AY267" s="18" t="s">
        <v>146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81</v>
      </c>
      <c r="BK267" s="241">
        <f>ROUND(I267*H267,2)</f>
        <v>0</v>
      </c>
      <c r="BL267" s="18" t="s">
        <v>153</v>
      </c>
      <c r="BM267" s="240" t="s">
        <v>464</v>
      </c>
    </row>
    <row r="268" s="2" customFormat="1" ht="16.5" customHeight="1">
      <c r="A268" s="39"/>
      <c r="B268" s="40"/>
      <c r="C268" s="242" t="s">
        <v>465</v>
      </c>
      <c r="D268" s="242" t="s">
        <v>155</v>
      </c>
      <c r="E268" s="243" t="s">
        <v>466</v>
      </c>
      <c r="F268" s="244" t="s">
        <v>467</v>
      </c>
      <c r="G268" s="245" t="s">
        <v>152</v>
      </c>
      <c r="H268" s="246">
        <v>10</v>
      </c>
      <c r="I268" s="247"/>
      <c r="J268" s="248">
        <f>ROUND(I268*H268,2)</f>
        <v>0</v>
      </c>
      <c r="K268" s="249"/>
      <c r="L268" s="250"/>
      <c r="M268" s="251" t="s">
        <v>1</v>
      </c>
      <c r="N268" s="252" t="s">
        <v>38</v>
      </c>
      <c r="O268" s="92"/>
      <c r="P268" s="238">
        <f>O268*H268</f>
        <v>0</v>
      </c>
      <c r="Q268" s="238">
        <v>0.0061000000000000004</v>
      </c>
      <c r="R268" s="238">
        <f>Q268*H268</f>
        <v>0.061000000000000006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158</v>
      </c>
      <c r="AT268" s="240" t="s">
        <v>155</v>
      </c>
      <c r="AU268" s="240" t="s">
        <v>83</v>
      </c>
      <c r="AY268" s="18" t="s">
        <v>146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81</v>
      </c>
      <c r="BK268" s="241">
        <f>ROUND(I268*H268,2)</f>
        <v>0</v>
      </c>
      <c r="BL268" s="18" t="s">
        <v>153</v>
      </c>
      <c r="BM268" s="240" t="s">
        <v>468</v>
      </c>
    </row>
    <row r="269" s="2" customFormat="1" ht="16.5" customHeight="1">
      <c r="A269" s="39"/>
      <c r="B269" s="40"/>
      <c r="C269" s="242" t="s">
        <v>469</v>
      </c>
      <c r="D269" s="242" t="s">
        <v>155</v>
      </c>
      <c r="E269" s="243" t="s">
        <v>470</v>
      </c>
      <c r="F269" s="244" t="s">
        <v>471</v>
      </c>
      <c r="G269" s="245" t="s">
        <v>152</v>
      </c>
      <c r="H269" s="246">
        <v>10</v>
      </c>
      <c r="I269" s="247"/>
      <c r="J269" s="248">
        <f>ROUND(I269*H269,2)</f>
        <v>0</v>
      </c>
      <c r="K269" s="249"/>
      <c r="L269" s="250"/>
      <c r="M269" s="251" t="s">
        <v>1</v>
      </c>
      <c r="N269" s="252" t="s">
        <v>38</v>
      </c>
      <c r="O269" s="92"/>
      <c r="P269" s="238">
        <f>O269*H269</f>
        <v>0</v>
      </c>
      <c r="Q269" s="238">
        <v>0.0030000000000000001</v>
      </c>
      <c r="R269" s="238">
        <f>Q269*H269</f>
        <v>0.029999999999999999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158</v>
      </c>
      <c r="AT269" s="240" t="s">
        <v>155</v>
      </c>
      <c r="AU269" s="240" t="s">
        <v>83</v>
      </c>
      <c r="AY269" s="18" t="s">
        <v>146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81</v>
      </c>
      <c r="BK269" s="241">
        <f>ROUND(I269*H269,2)</f>
        <v>0</v>
      </c>
      <c r="BL269" s="18" t="s">
        <v>153</v>
      </c>
      <c r="BM269" s="240" t="s">
        <v>472</v>
      </c>
    </row>
    <row r="270" s="2" customFormat="1" ht="16.5" customHeight="1">
      <c r="A270" s="39"/>
      <c r="B270" s="40"/>
      <c r="C270" s="242" t="s">
        <v>473</v>
      </c>
      <c r="D270" s="242" t="s">
        <v>155</v>
      </c>
      <c r="E270" s="243" t="s">
        <v>474</v>
      </c>
      <c r="F270" s="244" t="s">
        <v>475</v>
      </c>
      <c r="G270" s="245" t="s">
        <v>152</v>
      </c>
      <c r="H270" s="246">
        <v>10</v>
      </c>
      <c r="I270" s="247"/>
      <c r="J270" s="248">
        <f>ROUND(I270*H270,2)</f>
        <v>0</v>
      </c>
      <c r="K270" s="249"/>
      <c r="L270" s="250"/>
      <c r="M270" s="251" t="s">
        <v>1</v>
      </c>
      <c r="N270" s="252" t="s">
        <v>38</v>
      </c>
      <c r="O270" s="92"/>
      <c r="P270" s="238">
        <f>O270*H270</f>
        <v>0</v>
      </c>
      <c r="Q270" s="238">
        <v>0.00010000000000000001</v>
      </c>
      <c r="R270" s="238">
        <f>Q270*H270</f>
        <v>0.001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158</v>
      </c>
      <c r="AT270" s="240" t="s">
        <v>155</v>
      </c>
      <c r="AU270" s="240" t="s">
        <v>83</v>
      </c>
      <c r="AY270" s="18" t="s">
        <v>146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81</v>
      </c>
      <c r="BK270" s="241">
        <f>ROUND(I270*H270,2)</f>
        <v>0</v>
      </c>
      <c r="BL270" s="18" t="s">
        <v>153</v>
      </c>
      <c r="BM270" s="240" t="s">
        <v>476</v>
      </c>
    </row>
    <row r="271" s="2" customFormat="1" ht="16.5" customHeight="1">
      <c r="A271" s="39"/>
      <c r="B271" s="40"/>
      <c r="C271" s="242" t="s">
        <v>477</v>
      </c>
      <c r="D271" s="242" t="s">
        <v>155</v>
      </c>
      <c r="E271" s="243" t="s">
        <v>478</v>
      </c>
      <c r="F271" s="244" t="s">
        <v>479</v>
      </c>
      <c r="G271" s="245" t="s">
        <v>152</v>
      </c>
      <c r="H271" s="246">
        <v>20</v>
      </c>
      <c r="I271" s="247"/>
      <c r="J271" s="248">
        <f>ROUND(I271*H271,2)</f>
        <v>0</v>
      </c>
      <c r="K271" s="249"/>
      <c r="L271" s="250"/>
      <c r="M271" s="251" t="s">
        <v>1</v>
      </c>
      <c r="N271" s="252" t="s">
        <v>38</v>
      </c>
      <c r="O271" s="92"/>
      <c r="P271" s="238">
        <f>O271*H271</f>
        <v>0</v>
      </c>
      <c r="Q271" s="238">
        <v>0.00035</v>
      </c>
      <c r="R271" s="238">
        <f>Q271*H271</f>
        <v>0.0070000000000000001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158</v>
      </c>
      <c r="AT271" s="240" t="s">
        <v>155</v>
      </c>
      <c r="AU271" s="240" t="s">
        <v>83</v>
      </c>
      <c r="AY271" s="18" t="s">
        <v>146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81</v>
      </c>
      <c r="BK271" s="241">
        <f>ROUND(I271*H271,2)</f>
        <v>0</v>
      </c>
      <c r="BL271" s="18" t="s">
        <v>153</v>
      </c>
      <c r="BM271" s="240" t="s">
        <v>480</v>
      </c>
    </row>
    <row r="272" s="2" customFormat="1" ht="66.75" customHeight="1">
      <c r="A272" s="39"/>
      <c r="B272" s="40"/>
      <c r="C272" s="228" t="s">
        <v>481</v>
      </c>
      <c r="D272" s="228" t="s">
        <v>149</v>
      </c>
      <c r="E272" s="229" t="s">
        <v>482</v>
      </c>
      <c r="F272" s="230" t="s">
        <v>483</v>
      </c>
      <c r="G272" s="231" t="s">
        <v>210</v>
      </c>
      <c r="H272" s="232">
        <v>172.29499999999999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38</v>
      </c>
      <c r="O272" s="92"/>
      <c r="P272" s="238">
        <f>O272*H272</f>
        <v>0</v>
      </c>
      <c r="Q272" s="238">
        <v>0.080879999999999994</v>
      </c>
      <c r="R272" s="238">
        <f>Q272*H272</f>
        <v>13.935219599999998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153</v>
      </c>
      <c r="AT272" s="240" t="s">
        <v>149</v>
      </c>
      <c r="AU272" s="240" t="s">
        <v>83</v>
      </c>
      <c r="AY272" s="18" t="s">
        <v>146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81</v>
      </c>
      <c r="BK272" s="241">
        <f>ROUND(I272*H272,2)</f>
        <v>0</v>
      </c>
      <c r="BL272" s="18" t="s">
        <v>153</v>
      </c>
      <c r="BM272" s="240" t="s">
        <v>484</v>
      </c>
    </row>
    <row r="273" s="13" customFormat="1">
      <c r="A273" s="13"/>
      <c r="B273" s="264"/>
      <c r="C273" s="265"/>
      <c r="D273" s="259" t="s">
        <v>185</v>
      </c>
      <c r="E273" s="266" t="s">
        <v>1</v>
      </c>
      <c r="F273" s="267" t="s">
        <v>313</v>
      </c>
      <c r="G273" s="265"/>
      <c r="H273" s="266" t="s">
        <v>1</v>
      </c>
      <c r="I273" s="268"/>
      <c r="J273" s="265"/>
      <c r="K273" s="265"/>
      <c r="L273" s="269"/>
      <c r="M273" s="270"/>
      <c r="N273" s="271"/>
      <c r="O273" s="271"/>
      <c r="P273" s="271"/>
      <c r="Q273" s="271"/>
      <c r="R273" s="271"/>
      <c r="S273" s="271"/>
      <c r="T273" s="27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3" t="s">
        <v>185</v>
      </c>
      <c r="AU273" s="273" t="s">
        <v>83</v>
      </c>
      <c r="AV273" s="13" t="s">
        <v>81</v>
      </c>
      <c r="AW273" s="13" t="s">
        <v>30</v>
      </c>
      <c r="AX273" s="13" t="s">
        <v>73</v>
      </c>
      <c r="AY273" s="273" t="s">
        <v>146</v>
      </c>
    </row>
    <row r="274" s="14" customFormat="1">
      <c r="A274" s="14"/>
      <c r="B274" s="274"/>
      <c r="C274" s="275"/>
      <c r="D274" s="259" t="s">
        <v>185</v>
      </c>
      <c r="E274" s="276" t="s">
        <v>1</v>
      </c>
      <c r="F274" s="277" t="s">
        <v>485</v>
      </c>
      <c r="G274" s="275"/>
      <c r="H274" s="278">
        <v>172.29499999999999</v>
      </c>
      <c r="I274" s="279"/>
      <c r="J274" s="275"/>
      <c r="K274" s="275"/>
      <c r="L274" s="280"/>
      <c r="M274" s="281"/>
      <c r="N274" s="282"/>
      <c r="O274" s="282"/>
      <c r="P274" s="282"/>
      <c r="Q274" s="282"/>
      <c r="R274" s="282"/>
      <c r="S274" s="282"/>
      <c r="T274" s="28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4" t="s">
        <v>185</v>
      </c>
      <c r="AU274" s="284" t="s">
        <v>83</v>
      </c>
      <c r="AV274" s="14" t="s">
        <v>83</v>
      </c>
      <c r="AW274" s="14" t="s">
        <v>30</v>
      </c>
      <c r="AX274" s="14" t="s">
        <v>81</v>
      </c>
      <c r="AY274" s="284" t="s">
        <v>146</v>
      </c>
    </row>
    <row r="275" s="2" customFormat="1" ht="21.75" customHeight="1">
      <c r="A275" s="39"/>
      <c r="B275" s="40"/>
      <c r="C275" s="242" t="s">
        <v>486</v>
      </c>
      <c r="D275" s="242" t="s">
        <v>155</v>
      </c>
      <c r="E275" s="243" t="s">
        <v>487</v>
      </c>
      <c r="F275" s="244" t="s">
        <v>488</v>
      </c>
      <c r="G275" s="245" t="s">
        <v>181</v>
      </c>
      <c r="H275" s="246">
        <v>175.733</v>
      </c>
      <c r="I275" s="247"/>
      <c r="J275" s="248">
        <f>ROUND(I275*H275,2)</f>
        <v>0</v>
      </c>
      <c r="K275" s="249"/>
      <c r="L275" s="250"/>
      <c r="M275" s="251" t="s">
        <v>1</v>
      </c>
      <c r="N275" s="252" t="s">
        <v>38</v>
      </c>
      <c r="O275" s="92"/>
      <c r="P275" s="238">
        <f>O275*H275</f>
        <v>0</v>
      </c>
      <c r="Q275" s="238">
        <v>0.20999999999999999</v>
      </c>
      <c r="R275" s="238">
        <f>Q275*H275</f>
        <v>36.903930000000003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158</v>
      </c>
      <c r="AT275" s="240" t="s">
        <v>155</v>
      </c>
      <c r="AU275" s="240" t="s">
        <v>83</v>
      </c>
      <c r="AY275" s="18" t="s">
        <v>146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81</v>
      </c>
      <c r="BK275" s="241">
        <f>ROUND(I275*H275,2)</f>
        <v>0</v>
      </c>
      <c r="BL275" s="18" t="s">
        <v>153</v>
      </c>
      <c r="BM275" s="240" t="s">
        <v>489</v>
      </c>
    </row>
    <row r="276" s="2" customFormat="1">
      <c r="A276" s="39"/>
      <c r="B276" s="40"/>
      <c r="C276" s="41"/>
      <c r="D276" s="259" t="s">
        <v>183</v>
      </c>
      <c r="E276" s="41"/>
      <c r="F276" s="260" t="s">
        <v>490</v>
      </c>
      <c r="G276" s="41"/>
      <c r="H276" s="41"/>
      <c r="I276" s="261"/>
      <c r="J276" s="41"/>
      <c r="K276" s="41"/>
      <c r="L276" s="45"/>
      <c r="M276" s="262"/>
      <c r="N276" s="263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183</v>
      </c>
      <c r="AU276" s="18" t="s">
        <v>83</v>
      </c>
    </row>
    <row r="277" s="2" customFormat="1" ht="44.25" customHeight="1">
      <c r="A277" s="39"/>
      <c r="B277" s="40"/>
      <c r="C277" s="228" t="s">
        <v>491</v>
      </c>
      <c r="D277" s="228" t="s">
        <v>149</v>
      </c>
      <c r="E277" s="229" t="s">
        <v>492</v>
      </c>
      <c r="F277" s="230" t="s">
        <v>493</v>
      </c>
      <c r="G277" s="231" t="s">
        <v>210</v>
      </c>
      <c r="H277" s="232">
        <v>1261.5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38</v>
      </c>
      <c r="O277" s="92"/>
      <c r="P277" s="238">
        <f>O277*H277</f>
        <v>0</v>
      </c>
      <c r="Q277" s="238">
        <v>0.15540000000000001</v>
      </c>
      <c r="R277" s="238">
        <f>Q277*H277</f>
        <v>196.03710000000001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153</v>
      </c>
      <c r="AT277" s="240" t="s">
        <v>149</v>
      </c>
      <c r="AU277" s="240" t="s">
        <v>83</v>
      </c>
      <c r="AY277" s="18" t="s">
        <v>146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81</v>
      </c>
      <c r="BK277" s="241">
        <f>ROUND(I277*H277,2)</f>
        <v>0</v>
      </c>
      <c r="BL277" s="18" t="s">
        <v>153</v>
      </c>
      <c r="BM277" s="240" t="s">
        <v>494</v>
      </c>
    </row>
    <row r="278" s="14" customFormat="1">
      <c r="A278" s="14"/>
      <c r="B278" s="274"/>
      <c r="C278" s="275"/>
      <c r="D278" s="259" t="s">
        <v>185</v>
      </c>
      <c r="E278" s="276" t="s">
        <v>1</v>
      </c>
      <c r="F278" s="277" t="s">
        <v>495</v>
      </c>
      <c r="G278" s="275"/>
      <c r="H278" s="278">
        <v>1261.5</v>
      </c>
      <c r="I278" s="279"/>
      <c r="J278" s="275"/>
      <c r="K278" s="275"/>
      <c r="L278" s="280"/>
      <c r="M278" s="281"/>
      <c r="N278" s="282"/>
      <c r="O278" s="282"/>
      <c r="P278" s="282"/>
      <c r="Q278" s="282"/>
      <c r="R278" s="282"/>
      <c r="S278" s="282"/>
      <c r="T278" s="28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4" t="s">
        <v>185</v>
      </c>
      <c r="AU278" s="284" t="s">
        <v>83</v>
      </c>
      <c r="AV278" s="14" t="s">
        <v>83</v>
      </c>
      <c r="AW278" s="14" t="s">
        <v>30</v>
      </c>
      <c r="AX278" s="14" t="s">
        <v>81</v>
      </c>
      <c r="AY278" s="284" t="s">
        <v>146</v>
      </c>
    </row>
    <row r="279" s="2" customFormat="1" ht="21.75" customHeight="1">
      <c r="A279" s="39"/>
      <c r="B279" s="40"/>
      <c r="C279" s="242" t="s">
        <v>496</v>
      </c>
      <c r="D279" s="242" t="s">
        <v>155</v>
      </c>
      <c r="E279" s="243" t="s">
        <v>497</v>
      </c>
      <c r="F279" s="244" t="s">
        <v>498</v>
      </c>
      <c r="G279" s="245" t="s">
        <v>152</v>
      </c>
      <c r="H279" s="246">
        <v>782</v>
      </c>
      <c r="I279" s="247"/>
      <c r="J279" s="248">
        <f>ROUND(I279*H279,2)</f>
        <v>0</v>
      </c>
      <c r="K279" s="249"/>
      <c r="L279" s="250"/>
      <c r="M279" s="251" t="s">
        <v>1</v>
      </c>
      <c r="N279" s="252" t="s">
        <v>38</v>
      </c>
      <c r="O279" s="92"/>
      <c r="P279" s="238">
        <f>O279*H279</f>
        <v>0</v>
      </c>
      <c r="Q279" s="238">
        <v>0.080000000000000002</v>
      </c>
      <c r="R279" s="238">
        <f>Q279*H279</f>
        <v>62.560000000000002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158</v>
      </c>
      <c r="AT279" s="240" t="s">
        <v>155</v>
      </c>
      <c r="AU279" s="240" t="s">
        <v>83</v>
      </c>
      <c r="AY279" s="18" t="s">
        <v>146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81</v>
      </c>
      <c r="BK279" s="241">
        <f>ROUND(I279*H279,2)</f>
        <v>0</v>
      </c>
      <c r="BL279" s="18" t="s">
        <v>153</v>
      </c>
      <c r="BM279" s="240" t="s">
        <v>499</v>
      </c>
    </row>
    <row r="280" s="2" customFormat="1" ht="21.75" customHeight="1">
      <c r="A280" s="39"/>
      <c r="B280" s="40"/>
      <c r="C280" s="242" t="s">
        <v>500</v>
      </c>
      <c r="D280" s="242" t="s">
        <v>155</v>
      </c>
      <c r="E280" s="243" t="s">
        <v>501</v>
      </c>
      <c r="F280" s="244" t="s">
        <v>502</v>
      </c>
      <c r="G280" s="245" t="s">
        <v>152</v>
      </c>
      <c r="H280" s="246">
        <v>510</v>
      </c>
      <c r="I280" s="247"/>
      <c r="J280" s="248">
        <f>ROUND(I280*H280,2)</f>
        <v>0</v>
      </c>
      <c r="K280" s="249"/>
      <c r="L280" s="250"/>
      <c r="M280" s="251" t="s">
        <v>1</v>
      </c>
      <c r="N280" s="252" t="s">
        <v>38</v>
      </c>
      <c r="O280" s="92"/>
      <c r="P280" s="238">
        <f>O280*H280</f>
        <v>0</v>
      </c>
      <c r="Q280" s="238">
        <v>0.048300000000000003</v>
      </c>
      <c r="R280" s="238">
        <f>Q280*H280</f>
        <v>24.633000000000003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158</v>
      </c>
      <c r="AT280" s="240" t="s">
        <v>155</v>
      </c>
      <c r="AU280" s="240" t="s">
        <v>83</v>
      </c>
      <c r="AY280" s="18" t="s">
        <v>146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81</v>
      </c>
      <c r="BK280" s="241">
        <f>ROUND(I280*H280,2)</f>
        <v>0</v>
      </c>
      <c r="BL280" s="18" t="s">
        <v>153</v>
      </c>
      <c r="BM280" s="240" t="s">
        <v>503</v>
      </c>
    </row>
    <row r="281" s="2" customFormat="1" ht="21.75" customHeight="1">
      <c r="A281" s="39"/>
      <c r="B281" s="40"/>
      <c r="C281" s="242" t="s">
        <v>504</v>
      </c>
      <c r="D281" s="242" t="s">
        <v>155</v>
      </c>
      <c r="E281" s="243" t="s">
        <v>505</v>
      </c>
      <c r="F281" s="244" t="s">
        <v>506</v>
      </c>
      <c r="G281" s="245" t="s">
        <v>210</v>
      </c>
      <c r="H281" s="246">
        <v>34</v>
      </c>
      <c r="I281" s="247"/>
      <c r="J281" s="248">
        <f>ROUND(I281*H281,2)</f>
        <v>0</v>
      </c>
      <c r="K281" s="249"/>
      <c r="L281" s="250"/>
      <c r="M281" s="251" t="s">
        <v>1</v>
      </c>
      <c r="N281" s="252" t="s">
        <v>38</v>
      </c>
      <c r="O281" s="92"/>
      <c r="P281" s="238">
        <f>O281*H281</f>
        <v>0</v>
      </c>
      <c r="Q281" s="238">
        <v>0.065670000000000006</v>
      </c>
      <c r="R281" s="238">
        <f>Q281*H281</f>
        <v>2.23278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158</v>
      </c>
      <c r="AT281" s="240" t="s">
        <v>155</v>
      </c>
      <c r="AU281" s="240" t="s">
        <v>83</v>
      </c>
      <c r="AY281" s="18" t="s">
        <v>146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81</v>
      </c>
      <c r="BK281" s="241">
        <f>ROUND(I281*H281,2)</f>
        <v>0</v>
      </c>
      <c r="BL281" s="18" t="s">
        <v>153</v>
      </c>
      <c r="BM281" s="240" t="s">
        <v>507</v>
      </c>
    </row>
    <row r="282" s="2" customFormat="1" ht="44.25" customHeight="1">
      <c r="A282" s="39"/>
      <c r="B282" s="40"/>
      <c r="C282" s="228" t="s">
        <v>508</v>
      </c>
      <c r="D282" s="228" t="s">
        <v>149</v>
      </c>
      <c r="E282" s="229" t="s">
        <v>509</v>
      </c>
      <c r="F282" s="230" t="s">
        <v>510</v>
      </c>
      <c r="G282" s="231" t="s">
        <v>210</v>
      </c>
      <c r="H282" s="232">
        <v>718.5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38</v>
      </c>
      <c r="O282" s="92"/>
      <c r="P282" s="238">
        <f>O282*H282</f>
        <v>0</v>
      </c>
      <c r="Q282" s="238">
        <v>0.1295</v>
      </c>
      <c r="R282" s="238">
        <f>Q282*H282</f>
        <v>93.045749999999998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153</v>
      </c>
      <c r="AT282" s="240" t="s">
        <v>149</v>
      </c>
      <c r="AU282" s="240" t="s">
        <v>83</v>
      </c>
      <c r="AY282" s="18" t="s">
        <v>146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81</v>
      </c>
      <c r="BK282" s="241">
        <f>ROUND(I282*H282,2)</f>
        <v>0</v>
      </c>
      <c r="BL282" s="18" t="s">
        <v>153</v>
      </c>
      <c r="BM282" s="240" t="s">
        <v>511</v>
      </c>
    </row>
    <row r="283" s="14" customFormat="1">
      <c r="A283" s="14"/>
      <c r="B283" s="274"/>
      <c r="C283" s="275"/>
      <c r="D283" s="259" t="s">
        <v>185</v>
      </c>
      <c r="E283" s="276" t="s">
        <v>1</v>
      </c>
      <c r="F283" s="277" t="s">
        <v>512</v>
      </c>
      <c r="G283" s="275"/>
      <c r="H283" s="278">
        <v>718.5</v>
      </c>
      <c r="I283" s="279"/>
      <c r="J283" s="275"/>
      <c r="K283" s="275"/>
      <c r="L283" s="280"/>
      <c r="M283" s="281"/>
      <c r="N283" s="282"/>
      <c r="O283" s="282"/>
      <c r="P283" s="282"/>
      <c r="Q283" s="282"/>
      <c r="R283" s="282"/>
      <c r="S283" s="282"/>
      <c r="T283" s="28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4" t="s">
        <v>185</v>
      </c>
      <c r="AU283" s="284" t="s">
        <v>83</v>
      </c>
      <c r="AV283" s="14" t="s">
        <v>83</v>
      </c>
      <c r="AW283" s="14" t="s">
        <v>30</v>
      </c>
      <c r="AX283" s="14" t="s">
        <v>81</v>
      </c>
      <c r="AY283" s="284" t="s">
        <v>146</v>
      </c>
    </row>
    <row r="284" s="2" customFormat="1" ht="21.75" customHeight="1">
      <c r="A284" s="39"/>
      <c r="B284" s="40"/>
      <c r="C284" s="242" t="s">
        <v>513</v>
      </c>
      <c r="D284" s="242" t="s">
        <v>155</v>
      </c>
      <c r="E284" s="243" t="s">
        <v>514</v>
      </c>
      <c r="F284" s="244" t="s">
        <v>515</v>
      </c>
      <c r="G284" s="245" t="s">
        <v>152</v>
      </c>
      <c r="H284" s="246">
        <v>755</v>
      </c>
      <c r="I284" s="247"/>
      <c r="J284" s="248">
        <f>ROUND(I284*H284,2)</f>
        <v>0</v>
      </c>
      <c r="K284" s="249"/>
      <c r="L284" s="250"/>
      <c r="M284" s="251" t="s">
        <v>1</v>
      </c>
      <c r="N284" s="252" t="s">
        <v>38</v>
      </c>
      <c r="O284" s="92"/>
      <c r="P284" s="238">
        <f>O284*H284</f>
        <v>0</v>
      </c>
      <c r="Q284" s="238">
        <v>0.024</v>
      </c>
      <c r="R284" s="238">
        <f>Q284*H284</f>
        <v>18.120000000000001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158</v>
      </c>
      <c r="AT284" s="240" t="s">
        <v>155</v>
      </c>
      <c r="AU284" s="240" t="s">
        <v>83</v>
      </c>
      <c r="AY284" s="18" t="s">
        <v>146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81</v>
      </c>
      <c r="BK284" s="241">
        <f>ROUND(I284*H284,2)</f>
        <v>0</v>
      </c>
      <c r="BL284" s="18" t="s">
        <v>153</v>
      </c>
      <c r="BM284" s="240" t="s">
        <v>516</v>
      </c>
    </row>
    <row r="285" s="2" customFormat="1">
      <c r="A285" s="39"/>
      <c r="B285" s="40"/>
      <c r="C285" s="41"/>
      <c r="D285" s="259" t="s">
        <v>183</v>
      </c>
      <c r="E285" s="41"/>
      <c r="F285" s="260" t="s">
        <v>517</v>
      </c>
      <c r="G285" s="41"/>
      <c r="H285" s="41"/>
      <c r="I285" s="261"/>
      <c r="J285" s="41"/>
      <c r="K285" s="41"/>
      <c r="L285" s="45"/>
      <c r="M285" s="262"/>
      <c r="N285" s="263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183</v>
      </c>
      <c r="AU285" s="18" t="s">
        <v>83</v>
      </c>
    </row>
    <row r="286" s="2" customFormat="1" ht="55.5" customHeight="1">
      <c r="A286" s="39"/>
      <c r="B286" s="40"/>
      <c r="C286" s="228" t="s">
        <v>518</v>
      </c>
      <c r="D286" s="228" t="s">
        <v>149</v>
      </c>
      <c r="E286" s="229" t="s">
        <v>519</v>
      </c>
      <c r="F286" s="230" t="s">
        <v>520</v>
      </c>
      <c r="G286" s="231" t="s">
        <v>210</v>
      </c>
      <c r="H286" s="232">
        <v>74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38</v>
      </c>
      <c r="O286" s="92"/>
      <c r="P286" s="238">
        <f>O286*H286</f>
        <v>0</v>
      </c>
      <c r="Q286" s="238">
        <v>0.00060999999999999997</v>
      </c>
      <c r="R286" s="238">
        <f>Q286*H286</f>
        <v>0.04514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153</v>
      </c>
      <c r="AT286" s="240" t="s">
        <v>149</v>
      </c>
      <c r="AU286" s="240" t="s">
        <v>83</v>
      </c>
      <c r="AY286" s="18" t="s">
        <v>146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81</v>
      </c>
      <c r="BK286" s="241">
        <f>ROUND(I286*H286,2)</f>
        <v>0</v>
      </c>
      <c r="BL286" s="18" t="s">
        <v>153</v>
      </c>
      <c r="BM286" s="240" t="s">
        <v>521</v>
      </c>
    </row>
    <row r="287" s="13" customFormat="1">
      <c r="A287" s="13"/>
      <c r="B287" s="264"/>
      <c r="C287" s="265"/>
      <c r="D287" s="259" t="s">
        <v>185</v>
      </c>
      <c r="E287" s="266" t="s">
        <v>1</v>
      </c>
      <c r="F287" s="267" t="s">
        <v>522</v>
      </c>
      <c r="G287" s="265"/>
      <c r="H287" s="266" t="s">
        <v>1</v>
      </c>
      <c r="I287" s="268"/>
      <c r="J287" s="265"/>
      <c r="K287" s="265"/>
      <c r="L287" s="269"/>
      <c r="M287" s="270"/>
      <c r="N287" s="271"/>
      <c r="O287" s="271"/>
      <c r="P287" s="271"/>
      <c r="Q287" s="271"/>
      <c r="R287" s="271"/>
      <c r="S287" s="271"/>
      <c r="T287" s="27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3" t="s">
        <v>185</v>
      </c>
      <c r="AU287" s="273" t="s">
        <v>83</v>
      </c>
      <c r="AV287" s="13" t="s">
        <v>81</v>
      </c>
      <c r="AW287" s="13" t="s">
        <v>30</v>
      </c>
      <c r="AX287" s="13" t="s">
        <v>73</v>
      </c>
      <c r="AY287" s="273" t="s">
        <v>146</v>
      </c>
    </row>
    <row r="288" s="13" customFormat="1">
      <c r="A288" s="13"/>
      <c r="B288" s="264"/>
      <c r="C288" s="265"/>
      <c r="D288" s="259" t="s">
        <v>185</v>
      </c>
      <c r="E288" s="266" t="s">
        <v>1</v>
      </c>
      <c r="F288" s="267" t="s">
        <v>523</v>
      </c>
      <c r="G288" s="265"/>
      <c r="H288" s="266" t="s">
        <v>1</v>
      </c>
      <c r="I288" s="268"/>
      <c r="J288" s="265"/>
      <c r="K288" s="265"/>
      <c r="L288" s="269"/>
      <c r="M288" s="270"/>
      <c r="N288" s="271"/>
      <c r="O288" s="271"/>
      <c r="P288" s="271"/>
      <c r="Q288" s="271"/>
      <c r="R288" s="271"/>
      <c r="S288" s="271"/>
      <c r="T288" s="27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3" t="s">
        <v>185</v>
      </c>
      <c r="AU288" s="273" t="s">
        <v>83</v>
      </c>
      <c r="AV288" s="13" t="s">
        <v>81</v>
      </c>
      <c r="AW288" s="13" t="s">
        <v>30</v>
      </c>
      <c r="AX288" s="13" t="s">
        <v>73</v>
      </c>
      <c r="AY288" s="273" t="s">
        <v>146</v>
      </c>
    </row>
    <row r="289" s="14" customFormat="1">
      <c r="A289" s="14"/>
      <c r="B289" s="274"/>
      <c r="C289" s="275"/>
      <c r="D289" s="259" t="s">
        <v>185</v>
      </c>
      <c r="E289" s="276" t="s">
        <v>1</v>
      </c>
      <c r="F289" s="277" t="s">
        <v>524</v>
      </c>
      <c r="G289" s="275"/>
      <c r="H289" s="278">
        <v>74</v>
      </c>
      <c r="I289" s="279"/>
      <c r="J289" s="275"/>
      <c r="K289" s="275"/>
      <c r="L289" s="280"/>
      <c r="M289" s="281"/>
      <c r="N289" s="282"/>
      <c r="O289" s="282"/>
      <c r="P289" s="282"/>
      <c r="Q289" s="282"/>
      <c r="R289" s="282"/>
      <c r="S289" s="282"/>
      <c r="T289" s="28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4" t="s">
        <v>185</v>
      </c>
      <c r="AU289" s="284" t="s">
        <v>83</v>
      </c>
      <c r="AV289" s="14" t="s">
        <v>83</v>
      </c>
      <c r="AW289" s="14" t="s">
        <v>30</v>
      </c>
      <c r="AX289" s="14" t="s">
        <v>81</v>
      </c>
      <c r="AY289" s="284" t="s">
        <v>146</v>
      </c>
    </row>
    <row r="290" s="2" customFormat="1" ht="21.75" customHeight="1">
      <c r="A290" s="39"/>
      <c r="B290" s="40"/>
      <c r="C290" s="228" t="s">
        <v>525</v>
      </c>
      <c r="D290" s="228" t="s">
        <v>149</v>
      </c>
      <c r="E290" s="229" t="s">
        <v>526</v>
      </c>
      <c r="F290" s="230" t="s">
        <v>527</v>
      </c>
      <c r="G290" s="231" t="s">
        <v>210</v>
      </c>
      <c r="H290" s="232">
        <v>74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38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153</v>
      </c>
      <c r="AT290" s="240" t="s">
        <v>149</v>
      </c>
      <c r="AU290" s="240" t="s">
        <v>83</v>
      </c>
      <c r="AY290" s="18" t="s">
        <v>146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81</v>
      </c>
      <c r="BK290" s="241">
        <f>ROUND(I290*H290,2)</f>
        <v>0</v>
      </c>
      <c r="BL290" s="18" t="s">
        <v>153</v>
      </c>
      <c r="BM290" s="240" t="s">
        <v>528</v>
      </c>
    </row>
    <row r="291" s="13" customFormat="1">
      <c r="A291" s="13"/>
      <c r="B291" s="264"/>
      <c r="C291" s="265"/>
      <c r="D291" s="259" t="s">
        <v>185</v>
      </c>
      <c r="E291" s="266" t="s">
        <v>1</v>
      </c>
      <c r="F291" s="267" t="s">
        <v>522</v>
      </c>
      <c r="G291" s="265"/>
      <c r="H291" s="266" t="s">
        <v>1</v>
      </c>
      <c r="I291" s="268"/>
      <c r="J291" s="265"/>
      <c r="K291" s="265"/>
      <c r="L291" s="269"/>
      <c r="M291" s="270"/>
      <c r="N291" s="271"/>
      <c r="O291" s="271"/>
      <c r="P291" s="271"/>
      <c r="Q291" s="271"/>
      <c r="R291" s="271"/>
      <c r="S291" s="271"/>
      <c r="T291" s="27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3" t="s">
        <v>185</v>
      </c>
      <c r="AU291" s="273" t="s">
        <v>83</v>
      </c>
      <c r="AV291" s="13" t="s">
        <v>81</v>
      </c>
      <c r="AW291" s="13" t="s">
        <v>30</v>
      </c>
      <c r="AX291" s="13" t="s">
        <v>73</v>
      </c>
      <c r="AY291" s="273" t="s">
        <v>146</v>
      </c>
    </row>
    <row r="292" s="13" customFormat="1">
      <c r="A292" s="13"/>
      <c r="B292" s="264"/>
      <c r="C292" s="265"/>
      <c r="D292" s="259" t="s">
        <v>185</v>
      </c>
      <c r="E292" s="266" t="s">
        <v>1</v>
      </c>
      <c r="F292" s="267" t="s">
        <v>523</v>
      </c>
      <c r="G292" s="265"/>
      <c r="H292" s="266" t="s">
        <v>1</v>
      </c>
      <c r="I292" s="268"/>
      <c r="J292" s="265"/>
      <c r="K292" s="265"/>
      <c r="L292" s="269"/>
      <c r="M292" s="270"/>
      <c r="N292" s="271"/>
      <c r="O292" s="271"/>
      <c r="P292" s="271"/>
      <c r="Q292" s="271"/>
      <c r="R292" s="271"/>
      <c r="S292" s="271"/>
      <c r="T292" s="27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3" t="s">
        <v>185</v>
      </c>
      <c r="AU292" s="273" t="s">
        <v>83</v>
      </c>
      <c r="AV292" s="13" t="s">
        <v>81</v>
      </c>
      <c r="AW292" s="13" t="s">
        <v>30</v>
      </c>
      <c r="AX292" s="13" t="s">
        <v>73</v>
      </c>
      <c r="AY292" s="273" t="s">
        <v>146</v>
      </c>
    </row>
    <row r="293" s="14" customFormat="1">
      <c r="A293" s="14"/>
      <c r="B293" s="274"/>
      <c r="C293" s="275"/>
      <c r="D293" s="259" t="s">
        <v>185</v>
      </c>
      <c r="E293" s="276" t="s">
        <v>1</v>
      </c>
      <c r="F293" s="277" t="s">
        <v>524</v>
      </c>
      <c r="G293" s="275"/>
      <c r="H293" s="278">
        <v>74</v>
      </c>
      <c r="I293" s="279"/>
      <c r="J293" s="275"/>
      <c r="K293" s="275"/>
      <c r="L293" s="280"/>
      <c r="M293" s="281"/>
      <c r="N293" s="282"/>
      <c r="O293" s="282"/>
      <c r="P293" s="282"/>
      <c r="Q293" s="282"/>
      <c r="R293" s="282"/>
      <c r="S293" s="282"/>
      <c r="T293" s="28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4" t="s">
        <v>185</v>
      </c>
      <c r="AU293" s="284" t="s">
        <v>83</v>
      </c>
      <c r="AV293" s="14" t="s">
        <v>83</v>
      </c>
      <c r="AW293" s="14" t="s">
        <v>30</v>
      </c>
      <c r="AX293" s="14" t="s">
        <v>81</v>
      </c>
      <c r="AY293" s="284" t="s">
        <v>146</v>
      </c>
    </row>
    <row r="294" s="12" customFormat="1" ht="22.8" customHeight="1">
      <c r="A294" s="12"/>
      <c r="B294" s="212"/>
      <c r="C294" s="213"/>
      <c r="D294" s="214" t="s">
        <v>72</v>
      </c>
      <c r="E294" s="226" t="s">
        <v>529</v>
      </c>
      <c r="F294" s="226" t="s">
        <v>530</v>
      </c>
      <c r="G294" s="213"/>
      <c r="H294" s="213"/>
      <c r="I294" s="216"/>
      <c r="J294" s="227">
        <f>BK294</f>
        <v>0</v>
      </c>
      <c r="K294" s="213"/>
      <c r="L294" s="218"/>
      <c r="M294" s="219"/>
      <c r="N294" s="220"/>
      <c r="O294" s="220"/>
      <c r="P294" s="221">
        <f>SUM(P295:P303)</f>
        <v>0</v>
      </c>
      <c r="Q294" s="220"/>
      <c r="R294" s="221">
        <f>SUM(R295:R303)</f>
        <v>0</v>
      </c>
      <c r="S294" s="220"/>
      <c r="T294" s="222">
        <f>SUM(T295:T303)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81</v>
      </c>
      <c r="AT294" s="224" t="s">
        <v>72</v>
      </c>
      <c r="AU294" s="224" t="s">
        <v>81</v>
      </c>
      <c r="AY294" s="223" t="s">
        <v>146</v>
      </c>
      <c r="BK294" s="225">
        <f>SUM(BK295:BK303)</f>
        <v>0</v>
      </c>
    </row>
    <row r="295" s="2" customFormat="1" ht="33" customHeight="1">
      <c r="A295" s="39"/>
      <c r="B295" s="40"/>
      <c r="C295" s="228" t="s">
        <v>531</v>
      </c>
      <c r="D295" s="228" t="s">
        <v>149</v>
      </c>
      <c r="E295" s="229" t="s">
        <v>532</v>
      </c>
      <c r="F295" s="230" t="s">
        <v>533</v>
      </c>
      <c r="G295" s="231" t="s">
        <v>289</v>
      </c>
      <c r="H295" s="232">
        <v>56.295000000000002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38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153</v>
      </c>
      <c r="AT295" s="240" t="s">
        <v>149</v>
      </c>
      <c r="AU295" s="240" t="s">
        <v>83</v>
      </c>
      <c r="AY295" s="18" t="s">
        <v>146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81</v>
      </c>
      <c r="BK295" s="241">
        <f>ROUND(I295*H295,2)</f>
        <v>0</v>
      </c>
      <c r="BL295" s="18" t="s">
        <v>153</v>
      </c>
      <c r="BM295" s="240" t="s">
        <v>534</v>
      </c>
    </row>
    <row r="296" s="2" customFormat="1" ht="44.25" customHeight="1">
      <c r="A296" s="39"/>
      <c r="B296" s="40"/>
      <c r="C296" s="228" t="s">
        <v>535</v>
      </c>
      <c r="D296" s="228" t="s">
        <v>149</v>
      </c>
      <c r="E296" s="229" t="s">
        <v>536</v>
      </c>
      <c r="F296" s="230" t="s">
        <v>537</v>
      </c>
      <c r="G296" s="231" t="s">
        <v>289</v>
      </c>
      <c r="H296" s="232">
        <v>957.01499999999999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38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153</v>
      </c>
      <c r="AT296" s="240" t="s">
        <v>149</v>
      </c>
      <c r="AU296" s="240" t="s">
        <v>83</v>
      </c>
      <c r="AY296" s="18" t="s">
        <v>146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81</v>
      </c>
      <c r="BK296" s="241">
        <f>ROUND(I296*H296,2)</f>
        <v>0</v>
      </c>
      <c r="BL296" s="18" t="s">
        <v>153</v>
      </c>
      <c r="BM296" s="240" t="s">
        <v>538</v>
      </c>
    </row>
    <row r="297" s="14" customFormat="1">
      <c r="A297" s="14"/>
      <c r="B297" s="274"/>
      <c r="C297" s="275"/>
      <c r="D297" s="259" t="s">
        <v>185</v>
      </c>
      <c r="E297" s="275"/>
      <c r="F297" s="277" t="s">
        <v>539</v>
      </c>
      <c r="G297" s="275"/>
      <c r="H297" s="278">
        <v>957.01499999999999</v>
      </c>
      <c r="I297" s="279"/>
      <c r="J297" s="275"/>
      <c r="K297" s="275"/>
      <c r="L297" s="280"/>
      <c r="M297" s="281"/>
      <c r="N297" s="282"/>
      <c r="O297" s="282"/>
      <c r="P297" s="282"/>
      <c r="Q297" s="282"/>
      <c r="R297" s="282"/>
      <c r="S297" s="282"/>
      <c r="T297" s="28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4" t="s">
        <v>185</v>
      </c>
      <c r="AU297" s="284" t="s">
        <v>83</v>
      </c>
      <c r="AV297" s="14" t="s">
        <v>83</v>
      </c>
      <c r="AW297" s="14" t="s">
        <v>4</v>
      </c>
      <c r="AX297" s="14" t="s">
        <v>81</v>
      </c>
      <c r="AY297" s="284" t="s">
        <v>146</v>
      </c>
    </row>
    <row r="298" s="2" customFormat="1" ht="44.25" customHeight="1">
      <c r="A298" s="39"/>
      <c r="B298" s="40"/>
      <c r="C298" s="228" t="s">
        <v>540</v>
      </c>
      <c r="D298" s="228" t="s">
        <v>149</v>
      </c>
      <c r="E298" s="229" t="s">
        <v>541</v>
      </c>
      <c r="F298" s="230" t="s">
        <v>542</v>
      </c>
      <c r="G298" s="231" t="s">
        <v>289</v>
      </c>
      <c r="H298" s="232">
        <v>16.370000000000001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38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153</v>
      </c>
      <c r="AT298" s="240" t="s">
        <v>149</v>
      </c>
      <c r="AU298" s="240" t="s">
        <v>83</v>
      </c>
      <c r="AY298" s="18" t="s">
        <v>146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81</v>
      </c>
      <c r="BK298" s="241">
        <f>ROUND(I298*H298,2)</f>
        <v>0</v>
      </c>
      <c r="BL298" s="18" t="s">
        <v>153</v>
      </c>
      <c r="BM298" s="240" t="s">
        <v>543</v>
      </c>
    </row>
    <row r="299" s="14" customFormat="1">
      <c r="A299" s="14"/>
      <c r="B299" s="274"/>
      <c r="C299" s="275"/>
      <c r="D299" s="259" t="s">
        <v>185</v>
      </c>
      <c r="E299" s="276" t="s">
        <v>1</v>
      </c>
      <c r="F299" s="277" t="s">
        <v>544</v>
      </c>
      <c r="G299" s="275"/>
      <c r="H299" s="278">
        <v>16.370000000000001</v>
      </c>
      <c r="I299" s="279"/>
      <c r="J299" s="275"/>
      <c r="K299" s="275"/>
      <c r="L299" s="280"/>
      <c r="M299" s="281"/>
      <c r="N299" s="282"/>
      <c r="O299" s="282"/>
      <c r="P299" s="282"/>
      <c r="Q299" s="282"/>
      <c r="R299" s="282"/>
      <c r="S299" s="282"/>
      <c r="T299" s="28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4" t="s">
        <v>185</v>
      </c>
      <c r="AU299" s="284" t="s">
        <v>83</v>
      </c>
      <c r="AV299" s="14" t="s">
        <v>83</v>
      </c>
      <c r="AW299" s="14" t="s">
        <v>30</v>
      </c>
      <c r="AX299" s="14" t="s">
        <v>81</v>
      </c>
      <c r="AY299" s="284" t="s">
        <v>146</v>
      </c>
    </row>
    <row r="300" s="2" customFormat="1" ht="44.25" customHeight="1">
      <c r="A300" s="39"/>
      <c r="B300" s="40"/>
      <c r="C300" s="228" t="s">
        <v>545</v>
      </c>
      <c r="D300" s="228" t="s">
        <v>149</v>
      </c>
      <c r="E300" s="229" t="s">
        <v>546</v>
      </c>
      <c r="F300" s="230" t="s">
        <v>547</v>
      </c>
      <c r="G300" s="231" t="s">
        <v>289</v>
      </c>
      <c r="H300" s="232">
        <v>15.99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38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153</v>
      </c>
      <c r="AT300" s="240" t="s">
        <v>149</v>
      </c>
      <c r="AU300" s="240" t="s">
        <v>83</v>
      </c>
      <c r="AY300" s="18" t="s">
        <v>146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81</v>
      </c>
      <c r="BK300" s="241">
        <f>ROUND(I300*H300,2)</f>
        <v>0</v>
      </c>
      <c r="BL300" s="18" t="s">
        <v>153</v>
      </c>
      <c r="BM300" s="240" t="s">
        <v>548</v>
      </c>
    </row>
    <row r="301" s="14" customFormat="1">
      <c r="A301" s="14"/>
      <c r="B301" s="274"/>
      <c r="C301" s="275"/>
      <c r="D301" s="259" t="s">
        <v>185</v>
      </c>
      <c r="E301" s="276" t="s">
        <v>1</v>
      </c>
      <c r="F301" s="277" t="s">
        <v>549</v>
      </c>
      <c r="G301" s="275"/>
      <c r="H301" s="278">
        <v>15.99</v>
      </c>
      <c r="I301" s="279"/>
      <c r="J301" s="275"/>
      <c r="K301" s="275"/>
      <c r="L301" s="280"/>
      <c r="M301" s="281"/>
      <c r="N301" s="282"/>
      <c r="O301" s="282"/>
      <c r="P301" s="282"/>
      <c r="Q301" s="282"/>
      <c r="R301" s="282"/>
      <c r="S301" s="282"/>
      <c r="T301" s="28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4" t="s">
        <v>185</v>
      </c>
      <c r="AU301" s="284" t="s">
        <v>83</v>
      </c>
      <c r="AV301" s="14" t="s">
        <v>83</v>
      </c>
      <c r="AW301" s="14" t="s">
        <v>30</v>
      </c>
      <c r="AX301" s="14" t="s">
        <v>81</v>
      </c>
      <c r="AY301" s="284" t="s">
        <v>146</v>
      </c>
    </row>
    <row r="302" s="2" customFormat="1" ht="44.25" customHeight="1">
      <c r="A302" s="39"/>
      <c r="B302" s="40"/>
      <c r="C302" s="228" t="s">
        <v>550</v>
      </c>
      <c r="D302" s="228" t="s">
        <v>149</v>
      </c>
      <c r="E302" s="229" t="s">
        <v>551</v>
      </c>
      <c r="F302" s="230" t="s">
        <v>552</v>
      </c>
      <c r="G302" s="231" t="s">
        <v>289</v>
      </c>
      <c r="H302" s="232">
        <v>38.295999999999999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38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153</v>
      </c>
      <c r="AT302" s="240" t="s">
        <v>149</v>
      </c>
      <c r="AU302" s="240" t="s">
        <v>83</v>
      </c>
      <c r="AY302" s="18" t="s">
        <v>146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81</v>
      </c>
      <c r="BK302" s="241">
        <f>ROUND(I302*H302,2)</f>
        <v>0</v>
      </c>
      <c r="BL302" s="18" t="s">
        <v>153</v>
      </c>
      <c r="BM302" s="240" t="s">
        <v>553</v>
      </c>
    </row>
    <row r="303" s="14" customFormat="1">
      <c r="A303" s="14"/>
      <c r="B303" s="274"/>
      <c r="C303" s="275"/>
      <c r="D303" s="259" t="s">
        <v>185</v>
      </c>
      <c r="E303" s="276" t="s">
        <v>1</v>
      </c>
      <c r="F303" s="277" t="s">
        <v>554</v>
      </c>
      <c r="G303" s="275"/>
      <c r="H303" s="278">
        <v>38.295999999999999</v>
      </c>
      <c r="I303" s="279"/>
      <c r="J303" s="275"/>
      <c r="K303" s="275"/>
      <c r="L303" s="280"/>
      <c r="M303" s="281"/>
      <c r="N303" s="282"/>
      <c r="O303" s="282"/>
      <c r="P303" s="282"/>
      <c r="Q303" s="282"/>
      <c r="R303" s="282"/>
      <c r="S303" s="282"/>
      <c r="T303" s="28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4" t="s">
        <v>185</v>
      </c>
      <c r="AU303" s="284" t="s">
        <v>83</v>
      </c>
      <c r="AV303" s="14" t="s">
        <v>83</v>
      </c>
      <c r="AW303" s="14" t="s">
        <v>30</v>
      </c>
      <c r="AX303" s="14" t="s">
        <v>81</v>
      </c>
      <c r="AY303" s="284" t="s">
        <v>146</v>
      </c>
    </row>
    <row r="304" s="12" customFormat="1" ht="22.8" customHeight="1">
      <c r="A304" s="12"/>
      <c r="B304" s="212"/>
      <c r="C304" s="213"/>
      <c r="D304" s="214" t="s">
        <v>72</v>
      </c>
      <c r="E304" s="226" t="s">
        <v>555</v>
      </c>
      <c r="F304" s="226" t="s">
        <v>556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P305</f>
        <v>0</v>
      </c>
      <c r="Q304" s="220"/>
      <c r="R304" s="221">
        <f>R305</f>
        <v>0</v>
      </c>
      <c r="S304" s="220"/>
      <c r="T304" s="222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81</v>
      </c>
      <c r="AT304" s="224" t="s">
        <v>72</v>
      </c>
      <c r="AU304" s="224" t="s">
        <v>81</v>
      </c>
      <c r="AY304" s="223" t="s">
        <v>146</v>
      </c>
      <c r="BK304" s="225">
        <f>BK305</f>
        <v>0</v>
      </c>
    </row>
    <row r="305" s="2" customFormat="1" ht="33" customHeight="1">
      <c r="A305" s="39"/>
      <c r="B305" s="40"/>
      <c r="C305" s="228" t="s">
        <v>557</v>
      </c>
      <c r="D305" s="228" t="s">
        <v>149</v>
      </c>
      <c r="E305" s="229" t="s">
        <v>558</v>
      </c>
      <c r="F305" s="230" t="s">
        <v>559</v>
      </c>
      <c r="G305" s="231" t="s">
        <v>289</v>
      </c>
      <c r="H305" s="232">
        <v>5483.8140000000003</v>
      </c>
      <c r="I305" s="233"/>
      <c r="J305" s="234">
        <f>ROUND(I305*H305,2)</f>
        <v>0</v>
      </c>
      <c r="K305" s="235"/>
      <c r="L305" s="45"/>
      <c r="M305" s="296" t="s">
        <v>1</v>
      </c>
      <c r="N305" s="297" t="s">
        <v>38</v>
      </c>
      <c r="O305" s="255"/>
      <c r="P305" s="256">
        <f>O305*H305</f>
        <v>0</v>
      </c>
      <c r="Q305" s="256">
        <v>0</v>
      </c>
      <c r="R305" s="256">
        <f>Q305*H305</f>
        <v>0</v>
      </c>
      <c r="S305" s="256">
        <v>0</v>
      </c>
      <c r="T305" s="25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153</v>
      </c>
      <c r="AT305" s="240" t="s">
        <v>149</v>
      </c>
      <c r="AU305" s="240" t="s">
        <v>83</v>
      </c>
      <c r="AY305" s="18" t="s">
        <v>146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81</v>
      </c>
      <c r="BK305" s="241">
        <f>ROUND(I305*H305,2)</f>
        <v>0</v>
      </c>
      <c r="BL305" s="18" t="s">
        <v>153</v>
      </c>
      <c r="BM305" s="240" t="s">
        <v>560</v>
      </c>
    </row>
    <row r="306" s="2" customFormat="1" ht="6.96" customHeight="1">
      <c r="A306" s="39"/>
      <c r="B306" s="67"/>
      <c r="C306" s="68"/>
      <c r="D306" s="68"/>
      <c r="E306" s="68"/>
      <c r="F306" s="68"/>
      <c r="G306" s="68"/>
      <c r="H306" s="68"/>
      <c r="I306" s="68"/>
      <c r="J306" s="68"/>
      <c r="K306" s="68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uTj3wkqegaqYbT+gUwZJ+tXh6LvYX9ZZr4tApAc0g0IJYddYrISDgd9Nhxn/8j5sFiHkpuYXGInQo4a/DwZhUA==" hashValue="apQ2w3st7reIzkPUEfq2ThnEJyyq+xp3aS/txR6DOyUcSQoHh1KACr5qocz4+T2QtoRUkJpAHAac6swqa1ZCPQ==" algorithmName="SHA-512" password="CC35"/>
  <autoFilter ref="C124:K30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561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11. 11. 2020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33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35</v>
      </c>
      <c r="G32" s="39"/>
      <c r="H32" s="39"/>
      <c r="I32" s="162" t="s">
        <v>34</v>
      </c>
      <c r="J32" s="162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37</v>
      </c>
      <c r="E33" s="151" t="s">
        <v>38</v>
      </c>
      <c r="F33" s="164">
        <f>ROUND((SUM(BE119:BE160)),  2)</f>
        <v>0</v>
      </c>
      <c r="G33" s="39"/>
      <c r="H33" s="39"/>
      <c r="I33" s="165">
        <v>0.20999999999999999</v>
      </c>
      <c r="J33" s="164">
        <f>ROUND(((SUM(BE119:BE160))*I33),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39</v>
      </c>
      <c r="F34" s="164">
        <f>ROUND((SUM(BF119:BF160)),  2)</f>
        <v>0</v>
      </c>
      <c r="G34" s="39"/>
      <c r="H34" s="39"/>
      <c r="I34" s="165">
        <v>0.14999999999999999</v>
      </c>
      <c r="J34" s="164">
        <f>ROUND(((SUM(BF119:BF160))*I34),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40</v>
      </c>
      <c r="F35" s="164">
        <f>ROUND((SUM(BG119:BG160)),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ROUND((SUM(BH119:BH160)),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ROUND((SUM(BI119:BI160)),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43</v>
      </c>
      <c r="E39" s="168"/>
      <c r="F39" s="168"/>
      <c r="G39" s="169" t="s">
        <v>44</v>
      </c>
      <c r="H39" s="170" t="s">
        <v>45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300 - Terénní a sadové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129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562</v>
      </c>
      <c r="E98" s="197"/>
      <c r="F98" s="197"/>
      <c r="G98" s="197"/>
      <c r="H98" s="197"/>
      <c r="I98" s="197"/>
      <c r="J98" s="198">
        <f>J121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177</v>
      </c>
      <c r="E99" s="197"/>
      <c r="F99" s="197"/>
      <c r="G99" s="197"/>
      <c r="H99" s="197"/>
      <c r="I99" s="197"/>
      <c r="J99" s="198">
        <f>J158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131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Základní technická vybavenost Loreta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122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300 - Terénní a sadové úpravy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11. 11. 2020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132</v>
      </c>
      <c r="D118" s="203" t="s">
        <v>58</v>
      </c>
      <c r="E118" s="203" t="s">
        <v>54</v>
      </c>
      <c r="F118" s="203" t="s">
        <v>55</v>
      </c>
      <c r="G118" s="203" t="s">
        <v>133</v>
      </c>
      <c r="H118" s="203" t="s">
        <v>134</v>
      </c>
      <c r="I118" s="203" t="s">
        <v>135</v>
      </c>
      <c r="J118" s="204" t="s">
        <v>126</v>
      </c>
      <c r="K118" s="205" t="s">
        <v>136</v>
      </c>
      <c r="L118" s="206"/>
      <c r="M118" s="101" t="s">
        <v>1</v>
      </c>
      <c r="N118" s="102" t="s">
        <v>37</v>
      </c>
      <c r="O118" s="102" t="s">
        <v>137</v>
      </c>
      <c r="P118" s="102" t="s">
        <v>138</v>
      </c>
      <c r="Q118" s="102" t="s">
        <v>139</v>
      </c>
      <c r="R118" s="102" t="s">
        <v>140</v>
      </c>
      <c r="S118" s="102" t="s">
        <v>141</v>
      </c>
      <c r="T118" s="103" t="s">
        <v>142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143</v>
      </c>
      <c r="D119" s="41"/>
      <c r="E119" s="41"/>
      <c r="F119" s="41"/>
      <c r="G119" s="41"/>
      <c r="H119" s="41"/>
      <c r="I119" s="41"/>
      <c r="J119" s="207">
        <f>BK119</f>
        <v>0</v>
      </c>
      <c r="K119" s="41"/>
      <c r="L119" s="45"/>
      <c r="M119" s="104"/>
      <c r="N119" s="208"/>
      <c r="O119" s="105"/>
      <c r="P119" s="209">
        <f>P120</f>
        <v>0</v>
      </c>
      <c r="Q119" s="105"/>
      <c r="R119" s="209">
        <f>R120</f>
        <v>1.2000899999999999</v>
      </c>
      <c r="S119" s="105"/>
      <c r="T119" s="210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128</v>
      </c>
      <c r="BK119" s="211">
        <f>BK120</f>
        <v>0</v>
      </c>
    </row>
    <row r="120" s="12" customFormat="1" ht="25.92" customHeight="1">
      <c r="A120" s="12"/>
      <c r="B120" s="212"/>
      <c r="C120" s="213"/>
      <c r="D120" s="214" t="s">
        <v>72</v>
      </c>
      <c r="E120" s="215" t="s">
        <v>144</v>
      </c>
      <c r="F120" s="215" t="s">
        <v>145</v>
      </c>
      <c r="G120" s="213"/>
      <c r="H120" s="213"/>
      <c r="I120" s="216"/>
      <c r="J120" s="217">
        <f>BK120</f>
        <v>0</v>
      </c>
      <c r="K120" s="213"/>
      <c r="L120" s="218"/>
      <c r="M120" s="219"/>
      <c r="N120" s="220"/>
      <c r="O120" s="220"/>
      <c r="P120" s="221">
        <f>P121+P158</f>
        <v>0</v>
      </c>
      <c r="Q120" s="220"/>
      <c r="R120" s="221">
        <f>R121+R158</f>
        <v>1.2000899999999999</v>
      </c>
      <c r="S120" s="220"/>
      <c r="T120" s="222">
        <f>T121+T158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81</v>
      </c>
      <c r="AT120" s="224" t="s">
        <v>72</v>
      </c>
      <c r="AU120" s="224" t="s">
        <v>73</v>
      </c>
      <c r="AY120" s="223" t="s">
        <v>146</v>
      </c>
      <c r="BK120" s="225">
        <f>BK121+BK158</f>
        <v>0</v>
      </c>
    </row>
    <row r="121" s="12" customFormat="1" ht="22.8" customHeight="1">
      <c r="A121" s="12"/>
      <c r="B121" s="212"/>
      <c r="C121" s="213"/>
      <c r="D121" s="214" t="s">
        <v>72</v>
      </c>
      <c r="E121" s="226" t="s">
        <v>81</v>
      </c>
      <c r="F121" s="226" t="s">
        <v>563</v>
      </c>
      <c r="G121" s="213"/>
      <c r="H121" s="213"/>
      <c r="I121" s="216"/>
      <c r="J121" s="227">
        <f>BK121</f>
        <v>0</v>
      </c>
      <c r="K121" s="213"/>
      <c r="L121" s="218"/>
      <c r="M121" s="219"/>
      <c r="N121" s="220"/>
      <c r="O121" s="220"/>
      <c r="P121" s="221">
        <f>SUM(P122:P157)</f>
        <v>0</v>
      </c>
      <c r="Q121" s="220"/>
      <c r="R121" s="221">
        <f>SUM(R122:R157)</f>
        <v>1.2000899999999999</v>
      </c>
      <c r="S121" s="220"/>
      <c r="T121" s="222">
        <f>SUM(T122:T157)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3" t="s">
        <v>81</v>
      </c>
      <c r="AT121" s="224" t="s">
        <v>72</v>
      </c>
      <c r="AU121" s="224" t="s">
        <v>81</v>
      </c>
      <c r="AY121" s="223" t="s">
        <v>146</v>
      </c>
      <c r="BK121" s="225">
        <f>SUM(BK122:BK157)</f>
        <v>0</v>
      </c>
    </row>
    <row r="122" s="2" customFormat="1" ht="33" customHeight="1">
      <c r="A122" s="39"/>
      <c r="B122" s="40"/>
      <c r="C122" s="228" t="s">
        <v>81</v>
      </c>
      <c r="D122" s="228" t="s">
        <v>149</v>
      </c>
      <c r="E122" s="229" t="s">
        <v>564</v>
      </c>
      <c r="F122" s="230" t="s">
        <v>565</v>
      </c>
      <c r="G122" s="231" t="s">
        <v>152</v>
      </c>
      <c r="H122" s="232">
        <v>4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38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153</v>
      </c>
      <c r="AT122" s="240" t="s">
        <v>149</v>
      </c>
      <c r="AU122" s="240" t="s">
        <v>83</v>
      </c>
      <c r="AY122" s="18" t="s">
        <v>146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81</v>
      </c>
      <c r="BK122" s="241">
        <f>ROUND(I122*H122,2)</f>
        <v>0</v>
      </c>
      <c r="BL122" s="18" t="s">
        <v>153</v>
      </c>
      <c r="BM122" s="240" t="s">
        <v>566</v>
      </c>
    </row>
    <row r="123" s="2" customFormat="1" ht="33" customHeight="1">
      <c r="A123" s="39"/>
      <c r="B123" s="40"/>
      <c r="C123" s="228" t="s">
        <v>83</v>
      </c>
      <c r="D123" s="228" t="s">
        <v>149</v>
      </c>
      <c r="E123" s="229" t="s">
        <v>567</v>
      </c>
      <c r="F123" s="230" t="s">
        <v>568</v>
      </c>
      <c r="G123" s="231" t="s">
        <v>152</v>
      </c>
      <c r="H123" s="232">
        <v>2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38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153</v>
      </c>
      <c r="AT123" s="240" t="s">
        <v>149</v>
      </c>
      <c r="AU123" s="240" t="s">
        <v>83</v>
      </c>
      <c r="AY123" s="18" t="s">
        <v>146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81</v>
      </c>
      <c r="BK123" s="241">
        <f>ROUND(I123*H123,2)</f>
        <v>0</v>
      </c>
      <c r="BL123" s="18" t="s">
        <v>153</v>
      </c>
      <c r="BM123" s="240" t="s">
        <v>569</v>
      </c>
    </row>
    <row r="124" s="2" customFormat="1" ht="33" customHeight="1">
      <c r="A124" s="39"/>
      <c r="B124" s="40"/>
      <c r="C124" s="228" t="s">
        <v>160</v>
      </c>
      <c r="D124" s="228" t="s">
        <v>149</v>
      </c>
      <c r="E124" s="229" t="s">
        <v>570</v>
      </c>
      <c r="F124" s="230" t="s">
        <v>571</v>
      </c>
      <c r="G124" s="231" t="s">
        <v>152</v>
      </c>
      <c r="H124" s="232">
        <v>6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38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153</v>
      </c>
      <c r="AT124" s="240" t="s">
        <v>149</v>
      </c>
      <c r="AU124" s="240" t="s">
        <v>83</v>
      </c>
      <c r="AY124" s="18" t="s">
        <v>146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81</v>
      </c>
      <c r="BK124" s="241">
        <f>ROUND(I124*H124,2)</f>
        <v>0</v>
      </c>
      <c r="BL124" s="18" t="s">
        <v>153</v>
      </c>
      <c r="BM124" s="240" t="s">
        <v>572</v>
      </c>
    </row>
    <row r="125" s="2" customFormat="1" ht="55.5" customHeight="1">
      <c r="A125" s="39"/>
      <c r="B125" s="40"/>
      <c r="C125" s="228" t="s">
        <v>207</v>
      </c>
      <c r="D125" s="228" t="s">
        <v>149</v>
      </c>
      <c r="E125" s="229" t="s">
        <v>573</v>
      </c>
      <c r="F125" s="230" t="s">
        <v>574</v>
      </c>
      <c r="G125" s="231" t="s">
        <v>181</v>
      </c>
      <c r="H125" s="232">
        <v>917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38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153</v>
      </c>
      <c r="AT125" s="240" t="s">
        <v>149</v>
      </c>
      <c r="AU125" s="240" t="s">
        <v>83</v>
      </c>
      <c r="AY125" s="18" t="s">
        <v>146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81</v>
      </c>
      <c r="BK125" s="241">
        <f>ROUND(I125*H125,2)</f>
        <v>0</v>
      </c>
      <c r="BL125" s="18" t="s">
        <v>153</v>
      </c>
      <c r="BM125" s="240" t="s">
        <v>575</v>
      </c>
    </row>
    <row r="126" s="2" customFormat="1">
      <c r="A126" s="39"/>
      <c r="B126" s="40"/>
      <c r="C126" s="41"/>
      <c r="D126" s="259" t="s">
        <v>183</v>
      </c>
      <c r="E126" s="41"/>
      <c r="F126" s="260" t="s">
        <v>576</v>
      </c>
      <c r="G126" s="41"/>
      <c r="H126" s="41"/>
      <c r="I126" s="261"/>
      <c r="J126" s="41"/>
      <c r="K126" s="41"/>
      <c r="L126" s="45"/>
      <c r="M126" s="262"/>
      <c r="N126" s="263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183</v>
      </c>
      <c r="AU126" s="18" t="s">
        <v>83</v>
      </c>
    </row>
    <row r="127" s="2" customFormat="1" ht="55.5" customHeight="1">
      <c r="A127" s="39"/>
      <c r="B127" s="40"/>
      <c r="C127" s="228" t="s">
        <v>153</v>
      </c>
      <c r="D127" s="228" t="s">
        <v>149</v>
      </c>
      <c r="E127" s="229" t="s">
        <v>577</v>
      </c>
      <c r="F127" s="230" t="s">
        <v>578</v>
      </c>
      <c r="G127" s="231" t="s">
        <v>181</v>
      </c>
      <c r="H127" s="232">
        <v>256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38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153</v>
      </c>
      <c r="AT127" s="240" t="s">
        <v>149</v>
      </c>
      <c r="AU127" s="240" t="s">
        <v>83</v>
      </c>
      <c r="AY127" s="18" t="s">
        <v>146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81</v>
      </c>
      <c r="BK127" s="241">
        <f>ROUND(I127*H127,2)</f>
        <v>0</v>
      </c>
      <c r="BL127" s="18" t="s">
        <v>153</v>
      </c>
      <c r="BM127" s="240" t="s">
        <v>579</v>
      </c>
    </row>
    <row r="128" s="2" customFormat="1" ht="33" customHeight="1">
      <c r="A128" s="39"/>
      <c r="B128" s="40"/>
      <c r="C128" s="228" t="s">
        <v>217</v>
      </c>
      <c r="D128" s="228" t="s">
        <v>149</v>
      </c>
      <c r="E128" s="229" t="s">
        <v>580</v>
      </c>
      <c r="F128" s="230" t="s">
        <v>581</v>
      </c>
      <c r="G128" s="231" t="s">
        <v>181</v>
      </c>
      <c r="H128" s="232">
        <v>917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38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153</v>
      </c>
      <c r="AT128" s="240" t="s">
        <v>149</v>
      </c>
      <c r="AU128" s="240" t="s">
        <v>83</v>
      </c>
      <c r="AY128" s="18" t="s">
        <v>146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81</v>
      </c>
      <c r="BK128" s="241">
        <f>ROUND(I128*H128,2)</f>
        <v>0</v>
      </c>
      <c r="BL128" s="18" t="s">
        <v>153</v>
      </c>
      <c r="BM128" s="240" t="s">
        <v>582</v>
      </c>
    </row>
    <row r="129" s="2" customFormat="1" ht="16.5" customHeight="1">
      <c r="A129" s="39"/>
      <c r="B129" s="40"/>
      <c r="C129" s="242" t="s">
        <v>222</v>
      </c>
      <c r="D129" s="242" t="s">
        <v>155</v>
      </c>
      <c r="E129" s="243" t="s">
        <v>583</v>
      </c>
      <c r="F129" s="244" t="s">
        <v>584</v>
      </c>
      <c r="G129" s="245" t="s">
        <v>585</v>
      </c>
      <c r="H129" s="246">
        <v>12.837999999999999</v>
      </c>
      <c r="I129" s="247"/>
      <c r="J129" s="248">
        <f>ROUND(I129*H129,2)</f>
        <v>0</v>
      </c>
      <c r="K129" s="249"/>
      <c r="L129" s="250"/>
      <c r="M129" s="251" t="s">
        <v>1</v>
      </c>
      <c r="N129" s="252" t="s">
        <v>38</v>
      </c>
      <c r="O129" s="92"/>
      <c r="P129" s="238">
        <f>O129*H129</f>
        <v>0</v>
      </c>
      <c r="Q129" s="238">
        <v>0.001</v>
      </c>
      <c r="R129" s="238">
        <f>Q129*H129</f>
        <v>0.012837999999999999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158</v>
      </c>
      <c r="AT129" s="240" t="s">
        <v>155</v>
      </c>
      <c r="AU129" s="240" t="s">
        <v>83</v>
      </c>
      <c r="AY129" s="18" t="s">
        <v>146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81</v>
      </c>
      <c r="BK129" s="241">
        <f>ROUND(I129*H129,2)</f>
        <v>0</v>
      </c>
      <c r="BL129" s="18" t="s">
        <v>153</v>
      </c>
      <c r="BM129" s="240" t="s">
        <v>586</v>
      </c>
    </row>
    <row r="130" s="14" customFormat="1">
      <c r="A130" s="14"/>
      <c r="B130" s="274"/>
      <c r="C130" s="275"/>
      <c r="D130" s="259" t="s">
        <v>185</v>
      </c>
      <c r="E130" s="275"/>
      <c r="F130" s="277" t="s">
        <v>587</v>
      </c>
      <c r="G130" s="275"/>
      <c r="H130" s="278">
        <v>12.837999999999999</v>
      </c>
      <c r="I130" s="279"/>
      <c r="J130" s="275"/>
      <c r="K130" s="275"/>
      <c r="L130" s="280"/>
      <c r="M130" s="281"/>
      <c r="N130" s="282"/>
      <c r="O130" s="282"/>
      <c r="P130" s="282"/>
      <c r="Q130" s="282"/>
      <c r="R130" s="282"/>
      <c r="S130" s="282"/>
      <c r="T130" s="28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4" t="s">
        <v>185</v>
      </c>
      <c r="AU130" s="284" t="s">
        <v>83</v>
      </c>
      <c r="AV130" s="14" t="s">
        <v>83</v>
      </c>
      <c r="AW130" s="14" t="s">
        <v>4</v>
      </c>
      <c r="AX130" s="14" t="s">
        <v>81</v>
      </c>
      <c r="AY130" s="284" t="s">
        <v>146</v>
      </c>
    </row>
    <row r="131" s="2" customFormat="1" ht="33" customHeight="1">
      <c r="A131" s="39"/>
      <c r="B131" s="40"/>
      <c r="C131" s="228" t="s">
        <v>158</v>
      </c>
      <c r="D131" s="228" t="s">
        <v>149</v>
      </c>
      <c r="E131" s="229" t="s">
        <v>588</v>
      </c>
      <c r="F131" s="230" t="s">
        <v>589</v>
      </c>
      <c r="G131" s="231" t="s">
        <v>181</v>
      </c>
      <c r="H131" s="232">
        <v>256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38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153</v>
      </c>
      <c r="AT131" s="240" t="s">
        <v>149</v>
      </c>
      <c r="AU131" s="240" t="s">
        <v>83</v>
      </c>
      <c r="AY131" s="18" t="s">
        <v>146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81</v>
      </c>
      <c r="BK131" s="241">
        <f>ROUND(I131*H131,2)</f>
        <v>0</v>
      </c>
      <c r="BL131" s="18" t="s">
        <v>153</v>
      </c>
      <c r="BM131" s="240" t="s">
        <v>590</v>
      </c>
    </row>
    <row r="132" s="2" customFormat="1" ht="21.75" customHeight="1">
      <c r="A132" s="39"/>
      <c r="B132" s="40"/>
      <c r="C132" s="242" t="s">
        <v>147</v>
      </c>
      <c r="D132" s="242" t="s">
        <v>155</v>
      </c>
      <c r="E132" s="243" t="s">
        <v>591</v>
      </c>
      <c r="F132" s="244" t="s">
        <v>592</v>
      </c>
      <c r="G132" s="245" t="s">
        <v>585</v>
      </c>
      <c r="H132" s="246">
        <v>6.9119999999999999</v>
      </c>
      <c r="I132" s="247"/>
      <c r="J132" s="248">
        <f>ROUND(I132*H132,2)</f>
        <v>0</v>
      </c>
      <c r="K132" s="249"/>
      <c r="L132" s="250"/>
      <c r="M132" s="251" t="s">
        <v>1</v>
      </c>
      <c r="N132" s="252" t="s">
        <v>38</v>
      </c>
      <c r="O132" s="92"/>
      <c r="P132" s="238">
        <f>O132*H132</f>
        <v>0</v>
      </c>
      <c r="Q132" s="238">
        <v>0.001</v>
      </c>
      <c r="R132" s="238">
        <f>Q132*H132</f>
        <v>0.0069119999999999997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158</v>
      </c>
      <c r="AT132" s="240" t="s">
        <v>155</v>
      </c>
      <c r="AU132" s="240" t="s">
        <v>83</v>
      </c>
      <c r="AY132" s="18" t="s">
        <v>146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81</v>
      </c>
      <c r="BK132" s="241">
        <f>ROUND(I132*H132,2)</f>
        <v>0</v>
      </c>
      <c r="BL132" s="18" t="s">
        <v>153</v>
      </c>
      <c r="BM132" s="240" t="s">
        <v>593</v>
      </c>
    </row>
    <row r="133" s="14" customFormat="1">
      <c r="A133" s="14"/>
      <c r="B133" s="274"/>
      <c r="C133" s="275"/>
      <c r="D133" s="259" t="s">
        <v>185</v>
      </c>
      <c r="E133" s="275"/>
      <c r="F133" s="277" t="s">
        <v>594</v>
      </c>
      <c r="G133" s="275"/>
      <c r="H133" s="278">
        <v>6.9119999999999999</v>
      </c>
      <c r="I133" s="279"/>
      <c r="J133" s="275"/>
      <c r="K133" s="275"/>
      <c r="L133" s="280"/>
      <c r="M133" s="281"/>
      <c r="N133" s="282"/>
      <c r="O133" s="282"/>
      <c r="P133" s="282"/>
      <c r="Q133" s="282"/>
      <c r="R133" s="282"/>
      <c r="S133" s="282"/>
      <c r="T133" s="28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4" t="s">
        <v>185</v>
      </c>
      <c r="AU133" s="284" t="s">
        <v>83</v>
      </c>
      <c r="AV133" s="14" t="s">
        <v>83</v>
      </c>
      <c r="AW133" s="14" t="s">
        <v>4</v>
      </c>
      <c r="AX133" s="14" t="s">
        <v>81</v>
      </c>
      <c r="AY133" s="284" t="s">
        <v>146</v>
      </c>
    </row>
    <row r="134" s="2" customFormat="1" ht="44.25" customHeight="1">
      <c r="A134" s="39"/>
      <c r="B134" s="40"/>
      <c r="C134" s="228" t="s">
        <v>239</v>
      </c>
      <c r="D134" s="228" t="s">
        <v>149</v>
      </c>
      <c r="E134" s="229" t="s">
        <v>595</v>
      </c>
      <c r="F134" s="230" t="s">
        <v>596</v>
      </c>
      <c r="G134" s="231" t="s">
        <v>152</v>
      </c>
      <c r="H134" s="232">
        <v>16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38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153</v>
      </c>
      <c r="AT134" s="240" t="s">
        <v>149</v>
      </c>
      <c r="AU134" s="240" t="s">
        <v>83</v>
      </c>
      <c r="AY134" s="18" t="s">
        <v>146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81</v>
      </c>
      <c r="BK134" s="241">
        <f>ROUND(I134*H134,2)</f>
        <v>0</v>
      </c>
      <c r="BL134" s="18" t="s">
        <v>153</v>
      </c>
      <c r="BM134" s="240" t="s">
        <v>597</v>
      </c>
    </row>
    <row r="135" s="2" customFormat="1" ht="16.5" customHeight="1">
      <c r="A135" s="39"/>
      <c r="B135" s="40"/>
      <c r="C135" s="242" t="s">
        <v>243</v>
      </c>
      <c r="D135" s="242" t="s">
        <v>155</v>
      </c>
      <c r="E135" s="243" t="s">
        <v>598</v>
      </c>
      <c r="F135" s="244" t="s">
        <v>599</v>
      </c>
      <c r="G135" s="245" t="s">
        <v>152</v>
      </c>
      <c r="H135" s="246">
        <v>16</v>
      </c>
      <c r="I135" s="247"/>
      <c r="J135" s="248">
        <f>ROUND(I135*H135,2)</f>
        <v>0</v>
      </c>
      <c r="K135" s="249"/>
      <c r="L135" s="250"/>
      <c r="M135" s="251" t="s">
        <v>1</v>
      </c>
      <c r="N135" s="252" t="s">
        <v>38</v>
      </c>
      <c r="O135" s="92"/>
      <c r="P135" s="238">
        <f>O135*H135</f>
        <v>0</v>
      </c>
      <c r="Q135" s="238">
        <v>0.025000000000000001</v>
      </c>
      <c r="R135" s="238">
        <f>Q135*H135</f>
        <v>0.40000000000000002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158</v>
      </c>
      <c r="AT135" s="240" t="s">
        <v>155</v>
      </c>
      <c r="AU135" s="240" t="s">
        <v>83</v>
      </c>
      <c r="AY135" s="18" t="s">
        <v>146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81</v>
      </c>
      <c r="BK135" s="241">
        <f>ROUND(I135*H135,2)</f>
        <v>0</v>
      </c>
      <c r="BL135" s="18" t="s">
        <v>153</v>
      </c>
      <c r="BM135" s="240" t="s">
        <v>600</v>
      </c>
    </row>
    <row r="136" s="2" customFormat="1" ht="44.25" customHeight="1">
      <c r="A136" s="39"/>
      <c r="B136" s="40"/>
      <c r="C136" s="228" t="s">
        <v>248</v>
      </c>
      <c r="D136" s="228" t="s">
        <v>149</v>
      </c>
      <c r="E136" s="229" t="s">
        <v>601</v>
      </c>
      <c r="F136" s="230" t="s">
        <v>602</v>
      </c>
      <c r="G136" s="231" t="s">
        <v>210</v>
      </c>
      <c r="H136" s="232">
        <v>66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38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153</v>
      </c>
      <c r="AT136" s="240" t="s">
        <v>149</v>
      </c>
      <c r="AU136" s="240" t="s">
        <v>83</v>
      </c>
      <c r="AY136" s="18" t="s">
        <v>146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81</v>
      </c>
      <c r="BK136" s="241">
        <f>ROUND(I136*H136,2)</f>
        <v>0</v>
      </c>
      <c r="BL136" s="18" t="s">
        <v>153</v>
      </c>
      <c r="BM136" s="240" t="s">
        <v>603</v>
      </c>
    </row>
    <row r="137" s="2" customFormat="1" ht="21.75" customHeight="1">
      <c r="A137" s="39"/>
      <c r="B137" s="40"/>
      <c r="C137" s="242" t="s">
        <v>252</v>
      </c>
      <c r="D137" s="242" t="s">
        <v>155</v>
      </c>
      <c r="E137" s="243" t="s">
        <v>604</v>
      </c>
      <c r="F137" s="244" t="s">
        <v>605</v>
      </c>
      <c r="G137" s="245" t="s">
        <v>181</v>
      </c>
      <c r="H137" s="246">
        <v>66</v>
      </c>
      <c r="I137" s="247"/>
      <c r="J137" s="248">
        <f>ROUND(I137*H137,2)</f>
        <v>0</v>
      </c>
      <c r="K137" s="249"/>
      <c r="L137" s="250"/>
      <c r="M137" s="251" t="s">
        <v>1</v>
      </c>
      <c r="N137" s="252" t="s">
        <v>38</v>
      </c>
      <c r="O137" s="92"/>
      <c r="P137" s="238">
        <f>O137*H137</f>
        <v>0</v>
      </c>
      <c r="Q137" s="238">
        <v>0.00035</v>
      </c>
      <c r="R137" s="238">
        <f>Q137*H137</f>
        <v>0.023099999999999999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158</v>
      </c>
      <c r="AT137" s="240" t="s">
        <v>155</v>
      </c>
      <c r="AU137" s="240" t="s">
        <v>83</v>
      </c>
      <c r="AY137" s="18" t="s">
        <v>146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81</v>
      </c>
      <c r="BK137" s="241">
        <f>ROUND(I137*H137,2)</f>
        <v>0</v>
      </c>
      <c r="BL137" s="18" t="s">
        <v>153</v>
      </c>
      <c r="BM137" s="240" t="s">
        <v>606</v>
      </c>
    </row>
    <row r="138" s="2" customFormat="1" ht="21.75" customHeight="1">
      <c r="A138" s="39"/>
      <c r="B138" s="40"/>
      <c r="C138" s="242" t="s">
        <v>257</v>
      </c>
      <c r="D138" s="242" t="s">
        <v>155</v>
      </c>
      <c r="E138" s="243" t="s">
        <v>607</v>
      </c>
      <c r="F138" s="244" t="s">
        <v>608</v>
      </c>
      <c r="G138" s="245" t="s">
        <v>152</v>
      </c>
      <c r="H138" s="246">
        <v>1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38</v>
      </c>
      <c r="O138" s="92"/>
      <c r="P138" s="238">
        <f>O138*H138</f>
        <v>0</v>
      </c>
      <c r="Q138" s="238">
        <v>0.027</v>
      </c>
      <c r="R138" s="238">
        <f>Q138*H138</f>
        <v>0.027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158</v>
      </c>
      <c r="AT138" s="240" t="s">
        <v>155</v>
      </c>
      <c r="AU138" s="240" t="s">
        <v>83</v>
      </c>
      <c r="AY138" s="18" t="s">
        <v>146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81</v>
      </c>
      <c r="BK138" s="241">
        <f>ROUND(I138*H138,2)</f>
        <v>0</v>
      </c>
      <c r="BL138" s="18" t="s">
        <v>153</v>
      </c>
      <c r="BM138" s="240" t="s">
        <v>609</v>
      </c>
    </row>
    <row r="139" s="2" customFormat="1" ht="21.75" customHeight="1">
      <c r="A139" s="39"/>
      <c r="B139" s="40"/>
      <c r="C139" s="242" t="s">
        <v>8</v>
      </c>
      <c r="D139" s="242" t="s">
        <v>155</v>
      </c>
      <c r="E139" s="243" t="s">
        <v>610</v>
      </c>
      <c r="F139" s="244" t="s">
        <v>611</v>
      </c>
      <c r="G139" s="245" t="s">
        <v>152</v>
      </c>
      <c r="H139" s="246">
        <v>2</v>
      </c>
      <c r="I139" s="247"/>
      <c r="J139" s="248">
        <f>ROUND(I139*H139,2)</f>
        <v>0</v>
      </c>
      <c r="K139" s="249"/>
      <c r="L139" s="250"/>
      <c r="M139" s="251" t="s">
        <v>1</v>
      </c>
      <c r="N139" s="252" t="s">
        <v>38</v>
      </c>
      <c r="O139" s="92"/>
      <c r="P139" s="238">
        <f>O139*H139</f>
        <v>0</v>
      </c>
      <c r="Q139" s="238">
        <v>0.027</v>
      </c>
      <c r="R139" s="238">
        <f>Q139*H139</f>
        <v>0.053999999999999999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158</v>
      </c>
      <c r="AT139" s="240" t="s">
        <v>155</v>
      </c>
      <c r="AU139" s="240" t="s">
        <v>83</v>
      </c>
      <c r="AY139" s="18" t="s">
        <v>146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81</v>
      </c>
      <c r="BK139" s="241">
        <f>ROUND(I139*H139,2)</f>
        <v>0</v>
      </c>
      <c r="BL139" s="18" t="s">
        <v>153</v>
      </c>
      <c r="BM139" s="240" t="s">
        <v>612</v>
      </c>
    </row>
    <row r="140" s="2" customFormat="1" ht="21.75" customHeight="1">
      <c r="A140" s="39"/>
      <c r="B140" s="40"/>
      <c r="C140" s="242" t="s">
        <v>266</v>
      </c>
      <c r="D140" s="242" t="s">
        <v>155</v>
      </c>
      <c r="E140" s="243" t="s">
        <v>613</v>
      </c>
      <c r="F140" s="244" t="s">
        <v>614</v>
      </c>
      <c r="G140" s="245" t="s">
        <v>152</v>
      </c>
      <c r="H140" s="246">
        <v>2</v>
      </c>
      <c r="I140" s="247"/>
      <c r="J140" s="248">
        <f>ROUND(I140*H140,2)</f>
        <v>0</v>
      </c>
      <c r="K140" s="249"/>
      <c r="L140" s="250"/>
      <c r="M140" s="251" t="s">
        <v>1</v>
      </c>
      <c r="N140" s="252" t="s">
        <v>38</v>
      </c>
      <c r="O140" s="92"/>
      <c r="P140" s="238">
        <f>O140*H140</f>
        <v>0</v>
      </c>
      <c r="Q140" s="238">
        <v>0.027</v>
      </c>
      <c r="R140" s="238">
        <f>Q140*H140</f>
        <v>0.053999999999999999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158</v>
      </c>
      <c r="AT140" s="240" t="s">
        <v>155</v>
      </c>
      <c r="AU140" s="240" t="s">
        <v>83</v>
      </c>
      <c r="AY140" s="18" t="s">
        <v>146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81</v>
      </c>
      <c r="BK140" s="241">
        <f>ROUND(I140*H140,2)</f>
        <v>0</v>
      </c>
      <c r="BL140" s="18" t="s">
        <v>153</v>
      </c>
      <c r="BM140" s="240" t="s">
        <v>615</v>
      </c>
    </row>
    <row r="141" s="2" customFormat="1" ht="21.75" customHeight="1">
      <c r="A141" s="39"/>
      <c r="B141" s="40"/>
      <c r="C141" s="242" t="s">
        <v>272</v>
      </c>
      <c r="D141" s="242" t="s">
        <v>155</v>
      </c>
      <c r="E141" s="243" t="s">
        <v>616</v>
      </c>
      <c r="F141" s="244" t="s">
        <v>617</v>
      </c>
      <c r="G141" s="245" t="s">
        <v>152</v>
      </c>
      <c r="H141" s="246">
        <v>1</v>
      </c>
      <c r="I141" s="247"/>
      <c r="J141" s="248">
        <f>ROUND(I141*H141,2)</f>
        <v>0</v>
      </c>
      <c r="K141" s="249"/>
      <c r="L141" s="250"/>
      <c r="M141" s="251" t="s">
        <v>1</v>
      </c>
      <c r="N141" s="252" t="s">
        <v>38</v>
      </c>
      <c r="O141" s="92"/>
      <c r="P141" s="238">
        <f>O141*H141</f>
        <v>0</v>
      </c>
      <c r="Q141" s="238">
        <v>0.027</v>
      </c>
      <c r="R141" s="238">
        <f>Q141*H141</f>
        <v>0.027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158</v>
      </c>
      <c r="AT141" s="240" t="s">
        <v>155</v>
      </c>
      <c r="AU141" s="240" t="s">
        <v>83</v>
      </c>
      <c r="AY141" s="18" t="s">
        <v>146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81</v>
      </c>
      <c r="BK141" s="241">
        <f>ROUND(I141*H141,2)</f>
        <v>0</v>
      </c>
      <c r="BL141" s="18" t="s">
        <v>153</v>
      </c>
      <c r="BM141" s="240" t="s">
        <v>618</v>
      </c>
    </row>
    <row r="142" s="2" customFormat="1" ht="21.75" customHeight="1">
      <c r="A142" s="39"/>
      <c r="B142" s="40"/>
      <c r="C142" s="228" t="s">
        <v>277</v>
      </c>
      <c r="D142" s="228" t="s">
        <v>149</v>
      </c>
      <c r="E142" s="229" t="s">
        <v>619</v>
      </c>
      <c r="F142" s="230" t="s">
        <v>620</v>
      </c>
      <c r="G142" s="231" t="s">
        <v>152</v>
      </c>
      <c r="H142" s="232">
        <v>16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38</v>
      </c>
      <c r="O142" s="92"/>
      <c r="P142" s="238">
        <f>O142*H142</f>
        <v>0</v>
      </c>
      <c r="Q142" s="238">
        <v>6.0000000000000002E-05</v>
      </c>
      <c r="R142" s="238">
        <f>Q142*H142</f>
        <v>0.00096000000000000002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153</v>
      </c>
      <c r="AT142" s="240" t="s">
        <v>149</v>
      </c>
      <c r="AU142" s="240" t="s">
        <v>83</v>
      </c>
      <c r="AY142" s="18" t="s">
        <v>146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81</v>
      </c>
      <c r="BK142" s="241">
        <f>ROUND(I142*H142,2)</f>
        <v>0</v>
      </c>
      <c r="BL142" s="18" t="s">
        <v>153</v>
      </c>
      <c r="BM142" s="240" t="s">
        <v>621</v>
      </c>
    </row>
    <row r="143" s="2" customFormat="1" ht="21.75" customHeight="1">
      <c r="A143" s="39"/>
      <c r="B143" s="40"/>
      <c r="C143" s="242" t="s">
        <v>281</v>
      </c>
      <c r="D143" s="242" t="s">
        <v>155</v>
      </c>
      <c r="E143" s="243" t="s">
        <v>622</v>
      </c>
      <c r="F143" s="244" t="s">
        <v>623</v>
      </c>
      <c r="G143" s="245" t="s">
        <v>152</v>
      </c>
      <c r="H143" s="246">
        <v>48</v>
      </c>
      <c r="I143" s="247"/>
      <c r="J143" s="248">
        <f>ROUND(I143*H143,2)</f>
        <v>0</v>
      </c>
      <c r="K143" s="249"/>
      <c r="L143" s="250"/>
      <c r="M143" s="251" t="s">
        <v>1</v>
      </c>
      <c r="N143" s="252" t="s">
        <v>38</v>
      </c>
      <c r="O143" s="92"/>
      <c r="P143" s="238">
        <f>O143*H143</f>
        <v>0</v>
      </c>
      <c r="Q143" s="238">
        <v>0.0015</v>
      </c>
      <c r="R143" s="238">
        <f>Q143*H143</f>
        <v>0.072000000000000008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158</v>
      </c>
      <c r="AT143" s="240" t="s">
        <v>155</v>
      </c>
      <c r="AU143" s="240" t="s">
        <v>83</v>
      </c>
      <c r="AY143" s="18" t="s">
        <v>146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81</v>
      </c>
      <c r="BK143" s="241">
        <f>ROUND(I143*H143,2)</f>
        <v>0</v>
      </c>
      <c r="BL143" s="18" t="s">
        <v>153</v>
      </c>
      <c r="BM143" s="240" t="s">
        <v>624</v>
      </c>
    </row>
    <row r="144" s="14" customFormat="1">
      <c r="A144" s="14"/>
      <c r="B144" s="274"/>
      <c r="C144" s="275"/>
      <c r="D144" s="259" t="s">
        <v>185</v>
      </c>
      <c r="E144" s="275"/>
      <c r="F144" s="277" t="s">
        <v>625</v>
      </c>
      <c r="G144" s="275"/>
      <c r="H144" s="278">
        <v>48</v>
      </c>
      <c r="I144" s="279"/>
      <c r="J144" s="275"/>
      <c r="K144" s="275"/>
      <c r="L144" s="280"/>
      <c r="M144" s="281"/>
      <c r="N144" s="282"/>
      <c r="O144" s="282"/>
      <c r="P144" s="282"/>
      <c r="Q144" s="282"/>
      <c r="R144" s="282"/>
      <c r="S144" s="282"/>
      <c r="T144" s="28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4" t="s">
        <v>185</v>
      </c>
      <c r="AU144" s="284" t="s">
        <v>83</v>
      </c>
      <c r="AV144" s="14" t="s">
        <v>83</v>
      </c>
      <c r="AW144" s="14" t="s">
        <v>4</v>
      </c>
      <c r="AX144" s="14" t="s">
        <v>81</v>
      </c>
      <c r="AY144" s="284" t="s">
        <v>146</v>
      </c>
    </row>
    <row r="145" s="2" customFormat="1" ht="21.75" customHeight="1">
      <c r="A145" s="39"/>
      <c r="B145" s="40"/>
      <c r="C145" s="242" t="s">
        <v>286</v>
      </c>
      <c r="D145" s="242" t="s">
        <v>155</v>
      </c>
      <c r="E145" s="243" t="s">
        <v>626</v>
      </c>
      <c r="F145" s="244" t="s">
        <v>627</v>
      </c>
      <c r="G145" s="245" t="s">
        <v>152</v>
      </c>
      <c r="H145" s="246">
        <v>48</v>
      </c>
      <c r="I145" s="247"/>
      <c r="J145" s="248">
        <f>ROUND(I145*H145,2)</f>
        <v>0</v>
      </c>
      <c r="K145" s="249"/>
      <c r="L145" s="250"/>
      <c r="M145" s="251" t="s">
        <v>1</v>
      </c>
      <c r="N145" s="252" t="s">
        <v>38</v>
      </c>
      <c r="O145" s="92"/>
      <c r="P145" s="238">
        <f>O145*H145</f>
        <v>0</v>
      </c>
      <c r="Q145" s="238">
        <v>0.00050000000000000001</v>
      </c>
      <c r="R145" s="238">
        <f>Q145*H145</f>
        <v>0.024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158</v>
      </c>
      <c r="AT145" s="240" t="s">
        <v>155</v>
      </c>
      <c r="AU145" s="240" t="s">
        <v>83</v>
      </c>
      <c r="AY145" s="18" t="s">
        <v>146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81</v>
      </c>
      <c r="BK145" s="241">
        <f>ROUND(I145*H145,2)</f>
        <v>0</v>
      </c>
      <c r="BL145" s="18" t="s">
        <v>153</v>
      </c>
      <c r="BM145" s="240" t="s">
        <v>628</v>
      </c>
    </row>
    <row r="146" s="2" customFormat="1" ht="16.5" customHeight="1">
      <c r="A146" s="39"/>
      <c r="B146" s="40"/>
      <c r="C146" s="242" t="s">
        <v>7</v>
      </c>
      <c r="D146" s="242" t="s">
        <v>155</v>
      </c>
      <c r="E146" s="243" t="s">
        <v>629</v>
      </c>
      <c r="F146" s="244" t="s">
        <v>630</v>
      </c>
      <c r="G146" s="245" t="s">
        <v>210</v>
      </c>
      <c r="H146" s="246">
        <v>48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38</v>
      </c>
      <c r="O146" s="92"/>
      <c r="P146" s="238">
        <f>O146*H146</f>
        <v>0</v>
      </c>
      <c r="Q146" s="238">
        <v>1.0000000000000001E-05</v>
      </c>
      <c r="R146" s="238">
        <f>Q146*H146</f>
        <v>0.00048000000000000007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158</v>
      </c>
      <c r="AT146" s="240" t="s">
        <v>155</v>
      </c>
      <c r="AU146" s="240" t="s">
        <v>83</v>
      </c>
      <c r="AY146" s="18" t="s">
        <v>146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81</v>
      </c>
      <c r="BK146" s="241">
        <f>ROUND(I146*H146,2)</f>
        <v>0</v>
      </c>
      <c r="BL146" s="18" t="s">
        <v>153</v>
      </c>
      <c r="BM146" s="240" t="s">
        <v>631</v>
      </c>
    </row>
    <row r="147" s="2" customFormat="1" ht="33" customHeight="1">
      <c r="A147" s="39"/>
      <c r="B147" s="40"/>
      <c r="C147" s="228" t="s">
        <v>295</v>
      </c>
      <c r="D147" s="228" t="s">
        <v>149</v>
      </c>
      <c r="E147" s="229" t="s">
        <v>632</v>
      </c>
      <c r="F147" s="230" t="s">
        <v>633</v>
      </c>
      <c r="G147" s="231" t="s">
        <v>181</v>
      </c>
      <c r="H147" s="232">
        <v>16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38</v>
      </c>
      <c r="O147" s="92"/>
      <c r="P147" s="238">
        <f>O147*H147</f>
        <v>0</v>
      </c>
      <c r="Q147" s="238">
        <v>3.0000000000000001E-05</v>
      </c>
      <c r="R147" s="238">
        <f>Q147*H147</f>
        <v>0.00048000000000000001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153</v>
      </c>
      <c r="AT147" s="240" t="s">
        <v>149</v>
      </c>
      <c r="AU147" s="240" t="s">
        <v>83</v>
      </c>
      <c r="AY147" s="18" t="s">
        <v>146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81</v>
      </c>
      <c r="BK147" s="241">
        <f>ROUND(I147*H147,2)</f>
        <v>0</v>
      </c>
      <c r="BL147" s="18" t="s">
        <v>153</v>
      </c>
      <c r="BM147" s="240" t="s">
        <v>634</v>
      </c>
    </row>
    <row r="148" s="2" customFormat="1" ht="16.5" customHeight="1">
      <c r="A148" s="39"/>
      <c r="B148" s="40"/>
      <c r="C148" s="242" t="s">
        <v>300</v>
      </c>
      <c r="D148" s="242" t="s">
        <v>155</v>
      </c>
      <c r="E148" s="243" t="s">
        <v>635</v>
      </c>
      <c r="F148" s="244" t="s">
        <v>636</v>
      </c>
      <c r="G148" s="245" t="s">
        <v>181</v>
      </c>
      <c r="H148" s="246">
        <v>8</v>
      </c>
      <c r="I148" s="247"/>
      <c r="J148" s="248">
        <f>ROUND(I148*H148,2)</f>
        <v>0</v>
      </c>
      <c r="K148" s="249"/>
      <c r="L148" s="250"/>
      <c r="M148" s="251" t="s">
        <v>1</v>
      </c>
      <c r="N148" s="252" t="s">
        <v>38</v>
      </c>
      <c r="O148" s="92"/>
      <c r="P148" s="238">
        <f>O148*H148</f>
        <v>0</v>
      </c>
      <c r="Q148" s="238">
        <v>0.00050000000000000001</v>
      </c>
      <c r="R148" s="238">
        <f>Q148*H148</f>
        <v>0.0040000000000000001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158</v>
      </c>
      <c r="AT148" s="240" t="s">
        <v>155</v>
      </c>
      <c r="AU148" s="240" t="s">
        <v>83</v>
      </c>
      <c r="AY148" s="18" t="s">
        <v>146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81</v>
      </c>
      <c r="BK148" s="241">
        <f>ROUND(I148*H148,2)</f>
        <v>0</v>
      </c>
      <c r="BL148" s="18" t="s">
        <v>153</v>
      </c>
      <c r="BM148" s="240" t="s">
        <v>637</v>
      </c>
    </row>
    <row r="149" s="14" customFormat="1">
      <c r="A149" s="14"/>
      <c r="B149" s="274"/>
      <c r="C149" s="275"/>
      <c r="D149" s="259" t="s">
        <v>185</v>
      </c>
      <c r="E149" s="275"/>
      <c r="F149" s="277" t="s">
        <v>638</v>
      </c>
      <c r="G149" s="275"/>
      <c r="H149" s="278">
        <v>8</v>
      </c>
      <c r="I149" s="279"/>
      <c r="J149" s="275"/>
      <c r="K149" s="275"/>
      <c r="L149" s="280"/>
      <c r="M149" s="281"/>
      <c r="N149" s="282"/>
      <c r="O149" s="282"/>
      <c r="P149" s="282"/>
      <c r="Q149" s="282"/>
      <c r="R149" s="282"/>
      <c r="S149" s="282"/>
      <c r="T149" s="28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4" t="s">
        <v>185</v>
      </c>
      <c r="AU149" s="284" t="s">
        <v>83</v>
      </c>
      <c r="AV149" s="14" t="s">
        <v>83</v>
      </c>
      <c r="AW149" s="14" t="s">
        <v>4</v>
      </c>
      <c r="AX149" s="14" t="s">
        <v>81</v>
      </c>
      <c r="AY149" s="284" t="s">
        <v>146</v>
      </c>
    </row>
    <row r="150" s="2" customFormat="1" ht="21.75" customHeight="1">
      <c r="A150" s="39"/>
      <c r="B150" s="40"/>
      <c r="C150" s="228" t="s">
        <v>308</v>
      </c>
      <c r="D150" s="228" t="s">
        <v>149</v>
      </c>
      <c r="E150" s="229" t="s">
        <v>639</v>
      </c>
      <c r="F150" s="230" t="s">
        <v>640</v>
      </c>
      <c r="G150" s="231" t="s">
        <v>152</v>
      </c>
      <c r="H150" s="232">
        <v>16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38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153</v>
      </c>
      <c r="AT150" s="240" t="s">
        <v>149</v>
      </c>
      <c r="AU150" s="240" t="s">
        <v>83</v>
      </c>
      <c r="AY150" s="18" t="s">
        <v>146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81</v>
      </c>
      <c r="BK150" s="241">
        <f>ROUND(I150*H150,2)</f>
        <v>0</v>
      </c>
      <c r="BL150" s="18" t="s">
        <v>153</v>
      </c>
      <c r="BM150" s="240" t="s">
        <v>641</v>
      </c>
    </row>
    <row r="151" s="2" customFormat="1" ht="33" customHeight="1">
      <c r="A151" s="39"/>
      <c r="B151" s="40"/>
      <c r="C151" s="228" t="s">
        <v>316</v>
      </c>
      <c r="D151" s="228" t="s">
        <v>149</v>
      </c>
      <c r="E151" s="229" t="s">
        <v>642</v>
      </c>
      <c r="F151" s="230" t="s">
        <v>643</v>
      </c>
      <c r="G151" s="231" t="s">
        <v>152</v>
      </c>
      <c r="H151" s="232">
        <v>16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38</v>
      </c>
      <c r="O151" s="92"/>
      <c r="P151" s="238">
        <f>O151*H151</f>
        <v>0</v>
      </c>
      <c r="Q151" s="238">
        <v>0.0020799999999999998</v>
      </c>
      <c r="R151" s="238">
        <f>Q151*H151</f>
        <v>0.033279999999999997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153</v>
      </c>
      <c r="AT151" s="240" t="s">
        <v>149</v>
      </c>
      <c r="AU151" s="240" t="s">
        <v>83</v>
      </c>
      <c r="AY151" s="18" t="s">
        <v>146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81</v>
      </c>
      <c r="BK151" s="241">
        <f>ROUND(I151*H151,2)</f>
        <v>0</v>
      </c>
      <c r="BL151" s="18" t="s">
        <v>153</v>
      </c>
      <c r="BM151" s="240" t="s">
        <v>644</v>
      </c>
    </row>
    <row r="152" s="2" customFormat="1" ht="21.75" customHeight="1">
      <c r="A152" s="39"/>
      <c r="B152" s="40"/>
      <c r="C152" s="242" t="s">
        <v>323</v>
      </c>
      <c r="D152" s="242" t="s">
        <v>155</v>
      </c>
      <c r="E152" s="243" t="s">
        <v>645</v>
      </c>
      <c r="F152" s="244" t="s">
        <v>646</v>
      </c>
      <c r="G152" s="245" t="s">
        <v>210</v>
      </c>
      <c r="H152" s="246">
        <v>40</v>
      </c>
      <c r="I152" s="247"/>
      <c r="J152" s="248">
        <f>ROUND(I152*H152,2)</f>
        <v>0</v>
      </c>
      <c r="K152" s="249"/>
      <c r="L152" s="250"/>
      <c r="M152" s="251" t="s">
        <v>1</v>
      </c>
      <c r="N152" s="252" t="s">
        <v>38</v>
      </c>
      <c r="O152" s="92"/>
      <c r="P152" s="238">
        <f>O152*H152</f>
        <v>0</v>
      </c>
      <c r="Q152" s="238">
        <v>0.00198</v>
      </c>
      <c r="R152" s="238">
        <f>Q152*H152</f>
        <v>0.079199999999999993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158</v>
      </c>
      <c r="AT152" s="240" t="s">
        <v>155</v>
      </c>
      <c r="AU152" s="240" t="s">
        <v>83</v>
      </c>
      <c r="AY152" s="18" t="s">
        <v>146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81</v>
      </c>
      <c r="BK152" s="241">
        <f>ROUND(I152*H152,2)</f>
        <v>0</v>
      </c>
      <c r="BL152" s="18" t="s">
        <v>153</v>
      </c>
      <c r="BM152" s="240" t="s">
        <v>647</v>
      </c>
    </row>
    <row r="153" s="2" customFormat="1" ht="44.25" customHeight="1">
      <c r="A153" s="39"/>
      <c r="B153" s="40"/>
      <c r="C153" s="228" t="s">
        <v>328</v>
      </c>
      <c r="D153" s="228" t="s">
        <v>149</v>
      </c>
      <c r="E153" s="229" t="s">
        <v>648</v>
      </c>
      <c r="F153" s="230" t="s">
        <v>649</v>
      </c>
      <c r="G153" s="231" t="s">
        <v>152</v>
      </c>
      <c r="H153" s="232">
        <v>4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38</v>
      </c>
      <c r="O153" s="92"/>
      <c r="P153" s="238">
        <f>O153*H153</f>
        <v>0</v>
      </c>
      <c r="Q153" s="238">
        <v>0.01281</v>
      </c>
      <c r="R153" s="238">
        <f>Q153*H153</f>
        <v>0.051240000000000001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153</v>
      </c>
      <c r="AT153" s="240" t="s">
        <v>149</v>
      </c>
      <c r="AU153" s="240" t="s">
        <v>83</v>
      </c>
      <c r="AY153" s="18" t="s">
        <v>146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81</v>
      </c>
      <c r="BK153" s="241">
        <f>ROUND(I153*H153,2)</f>
        <v>0</v>
      </c>
      <c r="BL153" s="18" t="s">
        <v>153</v>
      </c>
      <c r="BM153" s="240" t="s">
        <v>650</v>
      </c>
    </row>
    <row r="154" s="2" customFormat="1" ht="21.75" customHeight="1">
      <c r="A154" s="39"/>
      <c r="B154" s="40"/>
      <c r="C154" s="228" t="s">
        <v>334</v>
      </c>
      <c r="D154" s="228" t="s">
        <v>149</v>
      </c>
      <c r="E154" s="229" t="s">
        <v>651</v>
      </c>
      <c r="F154" s="230" t="s">
        <v>652</v>
      </c>
      <c r="G154" s="231" t="s">
        <v>181</v>
      </c>
      <c r="H154" s="232">
        <v>16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38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153</v>
      </c>
      <c r="AT154" s="240" t="s">
        <v>149</v>
      </c>
      <c r="AU154" s="240" t="s">
        <v>83</v>
      </c>
      <c r="AY154" s="18" t="s">
        <v>146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81</v>
      </c>
      <c r="BK154" s="241">
        <f>ROUND(I154*H154,2)</f>
        <v>0</v>
      </c>
      <c r="BL154" s="18" t="s">
        <v>153</v>
      </c>
      <c r="BM154" s="240" t="s">
        <v>653</v>
      </c>
    </row>
    <row r="155" s="2" customFormat="1" ht="16.5" customHeight="1">
      <c r="A155" s="39"/>
      <c r="B155" s="40"/>
      <c r="C155" s="242" t="s">
        <v>339</v>
      </c>
      <c r="D155" s="242" t="s">
        <v>155</v>
      </c>
      <c r="E155" s="243" t="s">
        <v>654</v>
      </c>
      <c r="F155" s="244" t="s">
        <v>655</v>
      </c>
      <c r="G155" s="245" t="s">
        <v>229</v>
      </c>
      <c r="H155" s="246">
        <v>1.6479999999999999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38</v>
      </c>
      <c r="O155" s="92"/>
      <c r="P155" s="238">
        <f>O155*H155</f>
        <v>0</v>
      </c>
      <c r="Q155" s="238">
        <v>0.20000000000000001</v>
      </c>
      <c r="R155" s="238">
        <f>Q155*H155</f>
        <v>0.3296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158</v>
      </c>
      <c r="AT155" s="240" t="s">
        <v>155</v>
      </c>
      <c r="AU155" s="240" t="s">
        <v>83</v>
      </c>
      <c r="AY155" s="18" t="s">
        <v>146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81</v>
      </c>
      <c r="BK155" s="241">
        <f>ROUND(I155*H155,2)</f>
        <v>0</v>
      </c>
      <c r="BL155" s="18" t="s">
        <v>153</v>
      </c>
      <c r="BM155" s="240" t="s">
        <v>656</v>
      </c>
    </row>
    <row r="156" s="14" customFormat="1">
      <c r="A156" s="14"/>
      <c r="B156" s="274"/>
      <c r="C156" s="275"/>
      <c r="D156" s="259" t="s">
        <v>185</v>
      </c>
      <c r="E156" s="275"/>
      <c r="F156" s="277" t="s">
        <v>657</v>
      </c>
      <c r="G156" s="275"/>
      <c r="H156" s="278">
        <v>1.6479999999999999</v>
      </c>
      <c r="I156" s="279"/>
      <c r="J156" s="275"/>
      <c r="K156" s="275"/>
      <c r="L156" s="280"/>
      <c r="M156" s="281"/>
      <c r="N156" s="282"/>
      <c r="O156" s="282"/>
      <c r="P156" s="282"/>
      <c r="Q156" s="282"/>
      <c r="R156" s="282"/>
      <c r="S156" s="282"/>
      <c r="T156" s="28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4" t="s">
        <v>185</v>
      </c>
      <c r="AU156" s="284" t="s">
        <v>83</v>
      </c>
      <c r="AV156" s="14" t="s">
        <v>83</v>
      </c>
      <c r="AW156" s="14" t="s">
        <v>4</v>
      </c>
      <c r="AX156" s="14" t="s">
        <v>81</v>
      </c>
      <c r="AY156" s="284" t="s">
        <v>146</v>
      </c>
    </row>
    <row r="157" s="2" customFormat="1" ht="21.75" customHeight="1">
      <c r="A157" s="39"/>
      <c r="B157" s="40"/>
      <c r="C157" s="228" t="s">
        <v>347</v>
      </c>
      <c r="D157" s="228" t="s">
        <v>149</v>
      </c>
      <c r="E157" s="229" t="s">
        <v>658</v>
      </c>
      <c r="F157" s="230" t="s">
        <v>659</v>
      </c>
      <c r="G157" s="231" t="s">
        <v>229</v>
      </c>
      <c r="H157" s="232">
        <v>16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38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153</v>
      </c>
      <c r="AT157" s="240" t="s">
        <v>149</v>
      </c>
      <c r="AU157" s="240" t="s">
        <v>83</v>
      </c>
      <c r="AY157" s="18" t="s">
        <v>146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81</v>
      </c>
      <c r="BK157" s="241">
        <f>ROUND(I157*H157,2)</f>
        <v>0</v>
      </c>
      <c r="BL157" s="18" t="s">
        <v>153</v>
      </c>
      <c r="BM157" s="240" t="s">
        <v>660</v>
      </c>
    </row>
    <row r="158" s="12" customFormat="1" ht="22.8" customHeight="1">
      <c r="A158" s="12"/>
      <c r="B158" s="212"/>
      <c r="C158" s="213"/>
      <c r="D158" s="214" t="s">
        <v>72</v>
      </c>
      <c r="E158" s="226" t="s">
        <v>555</v>
      </c>
      <c r="F158" s="226" t="s">
        <v>556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SUM(P159:P160)</f>
        <v>0</v>
      </c>
      <c r="Q158" s="220"/>
      <c r="R158" s="221">
        <f>SUM(R159:R160)</f>
        <v>0</v>
      </c>
      <c r="S158" s="220"/>
      <c r="T158" s="222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81</v>
      </c>
      <c r="AT158" s="224" t="s">
        <v>72</v>
      </c>
      <c r="AU158" s="224" t="s">
        <v>81</v>
      </c>
      <c r="AY158" s="223" t="s">
        <v>146</v>
      </c>
      <c r="BK158" s="225">
        <f>SUM(BK159:BK160)</f>
        <v>0</v>
      </c>
    </row>
    <row r="159" s="2" customFormat="1" ht="21.75" customHeight="1">
      <c r="A159" s="39"/>
      <c r="B159" s="40"/>
      <c r="C159" s="228" t="s">
        <v>352</v>
      </c>
      <c r="D159" s="228" t="s">
        <v>149</v>
      </c>
      <c r="E159" s="229" t="s">
        <v>661</v>
      </c>
      <c r="F159" s="230" t="s">
        <v>662</v>
      </c>
      <c r="G159" s="231" t="s">
        <v>289</v>
      </c>
      <c r="H159" s="232">
        <v>1.2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38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153</v>
      </c>
      <c r="AT159" s="240" t="s">
        <v>149</v>
      </c>
      <c r="AU159" s="240" t="s">
        <v>83</v>
      </c>
      <c r="AY159" s="18" t="s">
        <v>146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81</v>
      </c>
      <c r="BK159" s="241">
        <f>ROUND(I159*H159,2)</f>
        <v>0</v>
      </c>
      <c r="BL159" s="18" t="s">
        <v>153</v>
      </c>
      <c r="BM159" s="240" t="s">
        <v>663</v>
      </c>
    </row>
    <row r="160" s="2" customFormat="1" ht="33" customHeight="1">
      <c r="A160" s="39"/>
      <c r="B160" s="40"/>
      <c r="C160" s="228" t="s">
        <v>357</v>
      </c>
      <c r="D160" s="228" t="s">
        <v>149</v>
      </c>
      <c r="E160" s="229" t="s">
        <v>664</v>
      </c>
      <c r="F160" s="230" t="s">
        <v>665</v>
      </c>
      <c r="G160" s="231" t="s">
        <v>289</v>
      </c>
      <c r="H160" s="232">
        <v>1.2</v>
      </c>
      <c r="I160" s="233"/>
      <c r="J160" s="234">
        <f>ROUND(I160*H160,2)</f>
        <v>0</v>
      </c>
      <c r="K160" s="235"/>
      <c r="L160" s="45"/>
      <c r="M160" s="296" t="s">
        <v>1</v>
      </c>
      <c r="N160" s="297" t="s">
        <v>38</v>
      </c>
      <c r="O160" s="255"/>
      <c r="P160" s="256">
        <f>O160*H160</f>
        <v>0</v>
      </c>
      <c r="Q160" s="256">
        <v>0</v>
      </c>
      <c r="R160" s="256">
        <f>Q160*H160</f>
        <v>0</v>
      </c>
      <c r="S160" s="256">
        <v>0</v>
      </c>
      <c r="T160" s="25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153</v>
      </c>
      <c r="AT160" s="240" t="s">
        <v>149</v>
      </c>
      <c r="AU160" s="240" t="s">
        <v>83</v>
      </c>
      <c r="AY160" s="18" t="s">
        <v>146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81</v>
      </c>
      <c r="BK160" s="241">
        <f>ROUND(I160*H160,2)</f>
        <v>0</v>
      </c>
      <c r="BL160" s="18" t="s">
        <v>153</v>
      </c>
      <c r="BM160" s="240" t="s">
        <v>666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2EZriLEI29LOPosc+mN/GuER9twczrLA2IgKn2LChMOcgx9+IE48/vqgTCjJjZLed4RjbMBBmHbbxBhhJdTKdA==" hashValue="vzfkOv9T7P6HzHzmErDh31sccUB3Ny6UYkSYH83LnPeqfwLHz6c6TRmFXpAzU6miwpz0tavtRuXDT/epn2BeEA==" algorithmName="SHA-512" password="CC35"/>
  <autoFilter ref="C118:K16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258" t="s">
        <v>667</v>
      </c>
      <c r="BA2" s="258" t="s">
        <v>1</v>
      </c>
      <c r="BB2" s="258" t="s">
        <v>1</v>
      </c>
      <c r="BC2" s="258" t="s">
        <v>668</v>
      </c>
      <c r="BD2" s="258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  <c r="AZ3" s="258" t="s">
        <v>669</v>
      </c>
      <c r="BA3" s="258" t="s">
        <v>1</v>
      </c>
      <c r="BB3" s="258" t="s">
        <v>1</v>
      </c>
      <c r="BC3" s="258" t="s">
        <v>670</v>
      </c>
      <c r="BD3" s="25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671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672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11. 11. 2020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ROUND((SUM(BE131:BE457)),  2)</f>
        <v>0</v>
      </c>
      <c r="G35" s="39"/>
      <c r="H35" s="39"/>
      <c r="I35" s="165">
        <v>0.20999999999999999</v>
      </c>
      <c r="J35" s="164">
        <f>ROUND(((SUM(BE131:BE457))*I35),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ROUND((SUM(BF131:BF457)),  2)</f>
        <v>0</v>
      </c>
      <c r="G36" s="39"/>
      <c r="H36" s="39"/>
      <c r="I36" s="165">
        <v>0.14999999999999999</v>
      </c>
      <c r="J36" s="164">
        <f>ROUND(((SUM(BF131:BF457))*I36),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ROUND((SUM(BG131:BG457)),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ROUND((SUM(BH131:BH457)),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ROUND((SUM(BI131:BI457)),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671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672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400-1 -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11. 11. 2020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125</v>
      </c>
      <c r="D96" s="186"/>
      <c r="E96" s="186"/>
      <c r="F96" s="186"/>
      <c r="G96" s="186"/>
      <c r="H96" s="186"/>
      <c r="I96" s="186"/>
      <c r="J96" s="187" t="s">
        <v>126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127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128</v>
      </c>
    </row>
    <row r="99" s="9" customFormat="1" ht="24.96" customHeight="1">
      <c r="A99" s="9"/>
      <c r="B99" s="189"/>
      <c r="C99" s="190"/>
      <c r="D99" s="191" t="s">
        <v>129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171</v>
      </c>
      <c r="E100" s="197"/>
      <c r="F100" s="197"/>
      <c r="G100" s="197"/>
      <c r="H100" s="197"/>
      <c r="I100" s="197"/>
      <c r="J100" s="198">
        <f>J133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172</v>
      </c>
      <c r="E101" s="197"/>
      <c r="F101" s="197"/>
      <c r="G101" s="197"/>
      <c r="H101" s="197"/>
      <c r="I101" s="197"/>
      <c r="J101" s="198">
        <f>J330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173</v>
      </c>
      <c r="E102" s="197"/>
      <c r="F102" s="197"/>
      <c r="G102" s="197"/>
      <c r="H102" s="197"/>
      <c r="I102" s="197"/>
      <c r="J102" s="198">
        <f>J335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174</v>
      </c>
      <c r="E103" s="197"/>
      <c r="F103" s="197"/>
      <c r="G103" s="197"/>
      <c r="H103" s="197"/>
      <c r="I103" s="197"/>
      <c r="J103" s="198">
        <f>J354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175</v>
      </c>
      <c r="E104" s="197"/>
      <c r="F104" s="197"/>
      <c r="G104" s="197"/>
      <c r="H104" s="197"/>
      <c r="I104" s="197"/>
      <c r="J104" s="198">
        <f>J386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130</v>
      </c>
      <c r="E105" s="197"/>
      <c r="F105" s="197"/>
      <c r="G105" s="197"/>
      <c r="H105" s="197"/>
      <c r="I105" s="197"/>
      <c r="J105" s="198">
        <f>J431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674</v>
      </c>
      <c r="E106" s="197"/>
      <c r="F106" s="197"/>
      <c r="G106" s="197"/>
      <c r="H106" s="197"/>
      <c r="I106" s="197"/>
      <c r="J106" s="198">
        <f>J432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5"/>
      <c r="C107" s="134"/>
      <c r="D107" s="196" t="s">
        <v>675</v>
      </c>
      <c r="E107" s="197"/>
      <c r="F107" s="197"/>
      <c r="G107" s="197"/>
      <c r="H107" s="197"/>
      <c r="I107" s="197"/>
      <c r="J107" s="198">
        <f>J440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176</v>
      </c>
      <c r="E108" s="197"/>
      <c r="F108" s="197"/>
      <c r="G108" s="197"/>
      <c r="H108" s="197"/>
      <c r="I108" s="197"/>
      <c r="J108" s="198">
        <f>J443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177</v>
      </c>
      <c r="E109" s="197"/>
      <c r="F109" s="197"/>
      <c r="G109" s="197"/>
      <c r="H109" s="197"/>
      <c r="I109" s="197"/>
      <c r="J109" s="198">
        <f>J456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4" t="str">
        <f>E7</f>
        <v>Základní technická vybavenost Loreta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122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4" t="s">
        <v>671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672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400-1 - Kanalizace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 xml:space="preserve"> </v>
      </c>
      <c r="G125" s="41"/>
      <c r="H125" s="41"/>
      <c r="I125" s="33" t="s">
        <v>22</v>
      </c>
      <c r="J125" s="80" t="str">
        <f>IF(J14="","",J14)</f>
        <v>11. 11. 2020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 xml:space="preserve"> </v>
      </c>
      <c r="G127" s="41"/>
      <c r="H127" s="41"/>
      <c r="I127" s="33" t="s">
        <v>29</v>
      </c>
      <c r="J127" s="37" t="str">
        <f>E23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27</v>
      </c>
      <c r="D128" s="41"/>
      <c r="E128" s="41"/>
      <c r="F128" s="28" t="str">
        <f>IF(E20="","",E20)</f>
        <v>Vyplň údaj</v>
      </c>
      <c r="G128" s="41"/>
      <c r="H128" s="41"/>
      <c r="I128" s="33" t="s">
        <v>31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0"/>
      <c r="B130" s="201"/>
      <c r="C130" s="202" t="s">
        <v>132</v>
      </c>
      <c r="D130" s="203" t="s">
        <v>58</v>
      </c>
      <c r="E130" s="203" t="s">
        <v>54</v>
      </c>
      <c r="F130" s="203" t="s">
        <v>55</v>
      </c>
      <c r="G130" s="203" t="s">
        <v>133</v>
      </c>
      <c r="H130" s="203" t="s">
        <v>134</v>
      </c>
      <c r="I130" s="203" t="s">
        <v>135</v>
      </c>
      <c r="J130" s="204" t="s">
        <v>126</v>
      </c>
      <c r="K130" s="205" t="s">
        <v>136</v>
      </c>
      <c r="L130" s="206"/>
      <c r="M130" s="101" t="s">
        <v>1</v>
      </c>
      <c r="N130" s="102" t="s">
        <v>37</v>
      </c>
      <c r="O130" s="102" t="s">
        <v>137</v>
      </c>
      <c r="P130" s="102" t="s">
        <v>138</v>
      </c>
      <c r="Q130" s="102" t="s">
        <v>139</v>
      </c>
      <c r="R130" s="102" t="s">
        <v>140</v>
      </c>
      <c r="S130" s="102" t="s">
        <v>141</v>
      </c>
      <c r="T130" s="103" t="s">
        <v>142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9"/>
      <c r="B131" s="40"/>
      <c r="C131" s="108" t="s">
        <v>143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</f>
        <v>0</v>
      </c>
      <c r="Q131" s="105"/>
      <c r="R131" s="209">
        <f>R132</f>
        <v>4452.6152020100008</v>
      </c>
      <c r="S131" s="105"/>
      <c r="T131" s="210">
        <f>T132</f>
        <v>156.21520000000001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72</v>
      </c>
      <c r="AU131" s="18" t="s">
        <v>128</v>
      </c>
      <c r="BK131" s="211">
        <f>BK132</f>
        <v>0</v>
      </c>
    </row>
    <row r="132" s="12" customFormat="1" ht="25.92" customHeight="1">
      <c r="A132" s="12"/>
      <c r="B132" s="212"/>
      <c r="C132" s="213"/>
      <c r="D132" s="214" t="s">
        <v>72</v>
      </c>
      <c r="E132" s="215" t="s">
        <v>144</v>
      </c>
      <c r="F132" s="215" t="s">
        <v>145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P133+P330+P335+P354+P386+P431+P443+P456</f>
        <v>0</v>
      </c>
      <c r="Q132" s="220"/>
      <c r="R132" s="221">
        <f>R133+R330+R335+R354+R386+R431+R443+R456</f>
        <v>4452.6152020100008</v>
      </c>
      <c r="S132" s="220"/>
      <c r="T132" s="222">
        <f>T133+T330+T335+T354+T386+T431+T443+T456</f>
        <v>156.21520000000001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81</v>
      </c>
      <c r="AT132" s="224" t="s">
        <v>72</v>
      </c>
      <c r="AU132" s="224" t="s">
        <v>73</v>
      </c>
      <c r="AY132" s="223" t="s">
        <v>146</v>
      </c>
      <c r="BK132" s="225">
        <f>BK133+BK330+BK335+BK354+BK386+BK431+BK443+BK456</f>
        <v>0</v>
      </c>
    </row>
    <row r="133" s="12" customFormat="1" ht="22.8" customHeight="1">
      <c r="A133" s="12"/>
      <c r="B133" s="212"/>
      <c r="C133" s="213"/>
      <c r="D133" s="214" t="s">
        <v>72</v>
      </c>
      <c r="E133" s="226" t="s">
        <v>81</v>
      </c>
      <c r="F133" s="226" t="s">
        <v>178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SUM(P134:P329)</f>
        <v>0</v>
      </c>
      <c r="Q133" s="220"/>
      <c r="R133" s="221">
        <f>SUM(R134:R329)</f>
        <v>3677.2420474999999</v>
      </c>
      <c r="S133" s="220"/>
      <c r="T133" s="222">
        <f>SUM(T134:T329)</f>
        <v>156.21520000000001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81</v>
      </c>
      <c r="AT133" s="224" t="s">
        <v>72</v>
      </c>
      <c r="AU133" s="224" t="s">
        <v>81</v>
      </c>
      <c r="AY133" s="223" t="s">
        <v>146</v>
      </c>
      <c r="BK133" s="225">
        <f>SUM(BK134:BK329)</f>
        <v>0</v>
      </c>
    </row>
    <row r="134" s="2" customFormat="1" ht="66.75" customHeight="1">
      <c r="A134" s="39"/>
      <c r="B134" s="40"/>
      <c r="C134" s="228" t="s">
        <v>81</v>
      </c>
      <c r="D134" s="228" t="s">
        <v>149</v>
      </c>
      <c r="E134" s="229" t="s">
        <v>676</v>
      </c>
      <c r="F134" s="230" t="s">
        <v>677</v>
      </c>
      <c r="G134" s="231" t="s">
        <v>181</v>
      </c>
      <c r="H134" s="232">
        <v>207.12000000000001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38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0.44</v>
      </c>
      <c r="T134" s="239">
        <f>S134*H134</f>
        <v>91.132800000000003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153</v>
      </c>
      <c r="AT134" s="240" t="s">
        <v>149</v>
      </c>
      <c r="AU134" s="240" t="s">
        <v>83</v>
      </c>
      <c r="AY134" s="18" t="s">
        <v>146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81</v>
      </c>
      <c r="BK134" s="241">
        <f>ROUND(I134*H134,2)</f>
        <v>0</v>
      </c>
      <c r="BL134" s="18" t="s">
        <v>153</v>
      </c>
      <c r="BM134" s="240" t="s">
        <v>678</v>
      </c>
    </row>
    <row r="135" s="14" customFormat="1">
      <c r="A135" s="14"/>
      <c r="B135" s="274"/>
      <c r="C135" s="275"/>
      <c r="D135" s="259" t="s">
        <v>185</v>
      </c>
      <c r="E135" s="276" t="s">
        <v>1</v>
      </c>
      <c r="F135" s="277" t="s">
        <v>679</v>
      </c>
      <c r="G135" s="275"/>
      <c r="H135" s="278">
        <v>6</v>
      </c>
      <c r="I135" s="279"/>
      <c r="J135" s="275"/>
      <c r="K135" s="275"/>
      <c r="L135" s="280"/>
      <c r="M135" s="281"/>
      <c r="N135" s="282"/>
      <c r="O135" s="282"/>
      <c r="P135" s="282"/>
      <c r="Q135" s="282"/>
      <c r="R135" s="282"/>
      <c r="S135" s="282"/>
      <c r="T135" s="28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4" t="s">
        <v>185</v>
      </c>
      <c r="AU135" s="284" t="s">
        <v>83</v>
      </c>
      <c r="AV135" s="14" t="s">
        <v>83</v>
      </c>
      <c r="AW135" s="14" t="s">
        <v>30</v>
      </c>
      <c r="AX135" s="14" t="s">
        <v>73</v>
      </c>
      <c r="AY135" s="284" t="s">
        <v>146</v>
      </c>
    </row>
    <row r="136" s="14" customFormat="1">
      <c r="A136" s="14"/>
      <c r="B136" s="274"/>
      <c r="C136" s="275"/>
      <c r="D136" s="259" t="s">
        <v>185</v>
      </c>
      <c r="E136" s="276" t="s">
        <v>1</v>
      </c>
      <c r="F136" s="277" t="s">
        <v>680</v>
      </c>
      <c r="G136" s="275"/>
      <c r="H136" s="278">
        <v>7.2000000000000002</v>
      </c>
      <c r="I136" s="279"/>
      <c r="J136" s="275"/>
      <c r="K136" s="275"/>
      <c r="L136" s="280"/>
      <c r="M136" s="281"/>
      <c r="N136" s="282"/>
      <c r="O136" s="282"/>
      <c r="P136" s="282"/>
      <c r="Q136" s="282"/>
      <c r="R136" s="282"/>
      <c r="S136" s="282"/>
      <c r="T136" s="28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4" t="s">
        <v>185</v>
      </c>
      <c r="AU136" s="284" t="s">
        <v>83</v>
      </c>
      <c r="AV136" s="14" t="s">
        <v>83</v>
      </c>
      <c r="AW136" s="14" t="s">
        <v>30</v>
      </c>
      <c r="AX136" s="14" t="s">
        <v>73</v>
      </c>
      <c r="AY136" s="284" t="s">
        <v>146</v>
      </c>
    </row>
    <row r="137" s="14" customFormat="1">
      <c r="A137" s="14"/>
      <c r="B137" s="274"/>
      <c r="C137" s="275"/>
      <c r="D137" s="259" t="s">
        <v>185</v>
      </c>
      <c r="E137" s="276" t="s">
        <v>1</v>
      </c>
      <c r="F137" s="277" t="s">
        <v>681</v>
      </c>
      <c r="G137" s="275"/>
      <c r="H137" s="278">
        <v>193.91999999999999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4" t="s">
        <v>185</v>
      </c>
      <c r="AU137" s="284" t="s">
        <v>83</v>
      </c>
      <c r="AV137" s="14" t="s">
        <v>83</v>
      </c>
      <c r="AW137" s="14" t="s">
        <v>30</v>
      </c>
      <c r="AX137" s="14" t="s">
        <v>73</v>
      </c>
      <c r="AY137" s="284" t="s">
        <v>146</v>
      </c>
    </row>
    <row r="138" s="16" customFormat="1">
      <c r="A138" s="16"/>
      <c r="B138" s="298"/>
      <c r="C138" s="299"/>
      <c r="D138" s="259" t="s">
        <v>185</v>
      </c>
      <c r="E138" s="300" t="s">
        <v>1</v>
      </c>
      <c r="F138" s="301" t="s">
        <v>682</v>
      </c>
      <c r="G138" s="299"/>
      <c r="H138" s="302">
        <v>207.12000000000001</v>
      </c>
      <c r="I138" s="303"/>
      <c r="J138" s="299"/>
      <c r="K138" s="299"/>
      <c r="L138" s="304"/>
      <c r="M138" s="305"/>
      <c r="N138" s="306"/>
      <c r="O138" s="306"/>
      <c r="P138" s="306"/>
      <c r="Q138" s="306"/>
      <c r="R138" s="306"/>
      <c r="S138" s="306"/>
      <c r="T138" s="30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8" t="s">
        <v>185</v>
      </c>
      <c r="AU138" s="308" t="s">
        <v>83</v>
      </c>
      <c r="AV138" s="16" t="s">
        <v>153</v>
      </c>
      <c r="AW138" s="16" t="s">
        <v>30</v>
      </c>
      <c r="AX138" s="16" t="s">
        <v>81</v>
      </c>
      <c r="AY138" s="308" t="s">
        <v>146</v>
      </c>
    </row>
    <row r="139" s="2" customFormat="1" ht="66.75" customHeight="1">
      <c r="A139" s="39"/>
      <c r="B139" s="40"/>
      <c r="C139" s="228" t="s">
        <v>83</v>
      </c>
      <c r="D139" s="228" t="s">
        <v>149</v>
      </c>
      <c r="E139" s="229" t="s">
        <v>683</v>
      </c>
      <c r="F139" s="230" t="s">
        <v>684</v>
      </c>
      <c r="G139" s="231" t="s">
        <v>181</v>
      </c>
      <c r="H139" s="232">
        <v>287.92000000000002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38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0.22</v>
      </c>
      <c r="T139" s="239">
        <f>S139*H139</f>
        <v>63.342400000000005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153</v>
      </c>
      <c r="AT139" s="240" t="s">
        <v>149</v>
      </c>
      <c r="AU139" s="240" t="s">
        <v>83</v>
      </c>
      <c r="AY139" s="18" t="s">
        <v>146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81</v>
      </c>
      <c r="BK139" s="241">
        <f>ROUND(I139*H139,2)</f>
        <v>0</v>
      </c>
      <c r="BL139" s="18" t="s">
        <v>153</v>
      </c>
      <c r="BM139" s="240" t="s">
        <v>685</v>
      </c>
    </row>
    <row r="140" s="14" customFormat="1">
      <c r="A140" s="14"/>
      <c r="B140" s="274"/>
      <c r="C140" s="275"/>
      <c r="D140" s="259" t="s">
        <v>185</v>
      </c>
      <c r="E140" s="276" t="s">
        <v>1</v>
      </c>
      <c r="F140" s="277" t="s">
        <v>679</v>
      </c>
      <c r="G140" s="275"/>
      <c r="H140" s="278">
        <v>6</v>
      </c>
      <c r="I140" s="279"/>
      <c r="J140" s="275"/>
      <c r="K140" s="275"/>
      <c r="L140" s="280"/>
      <c r="M140" s="281"/>
      <c r="N140" s="282"/>
      <c r="O140" s="282"/>
      <c r="P140" s="282"/>
      <c r="Q140" s="282"/>
      <c r="R140" s="282"/>
      <c r="S140" s="282"/>
      <c r="T140" s="28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4" t="s">
        <v>185</v>
      </c>
      <c r="AU140" s="284" t="s">
        <v>83</v>
      </c>
      <c r="AV140" s="14" t="s">
        <v>83</v>
      </c>
      <c r="AW140" s="14" t="s">
        <v>30</v>
      </c>
      <c r="AX140" s="14" t="s">
        <v>73</v>
      </c>
      <c r="AY140" s="284" t="s">
        <v>146</v>
      </c>
    </row>
    <row r="141" s="14" customFormat="1">
      <c r="A141" s="14"/>
      <c r="B141" s="274"/>
      <c r="C141" s="275"/>
      <c r="D141" s="259" t="s">
        <v>185</v>
      </c>
      <c r="E141" s="276" t="s">
        <v>1</v>
      </c>
      <c r="F141" s="277" t="s">
        <v>686</v>
      </c>
      <c r="G141" s="275"/>
      <c r="H141" s="278">
        <v>7.2000000000000002</v>
      </c>
      <c r="I141" s="279"/>
      <c r="J141" s="275"/>
      <c r="K141" s="275"/>
      <c r="L141" s="280"/>
      <c r="M141" s="281"/>
      <c r="N141" s="282"/>
      <c r="O141" s="282"/>
      <c r="P141" s="282"/>
      <c r="Q141" s="282"/>
      <c r="R141" s="282"/>
      <c r="S141" s="282"/>
      <c r="T141" s="28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4" t="s">
        <v>185</v>
      </c>
      <c r="AU141" s="284" t="s">
        <v>83</v>
      </c>
      <c r="AV141" s="14" t="s">
        <v>83</v>
      </c>
      <c r="AW141" s="14" t="s">
        <v>30</v>
      </c>
      <c r="AX141" s="14" t="s">
        <v>73</v>
      </c>
      <c r="AY141" s="284" t="s">
        <v>146</v>
      </c>
    </row>
    <row r="142" s="14" customFormat="1">
      <c r="A142" s="14"/>
      <c r="B142" s="274"/>
      <c r="C142" s="275"/>
      <c r="D142" s="259" t="s">
        <v>185</v>
      </c>
      <c r="E142" s="276" t="s">
        <v>1</v>
      </c>
      <c r="F142" s="277" t="s">
        <v>687</v>
      </c>
      <c r="G142" s="275"/>
      <c r="H142" s="278">
        <v>274.72000000000003</v>
      </c>
      <c r="I142" s="279"/>
      <c r="J142" s="275"/>
      <c r="K142" s="275"/>
      <c r="L142" s="280"/>
      <c r="M142" s="281"/>
      <c r="N142" s="282"/>
      <c r="O142" s="282"/>
      <c r="P142" s="282"/>
      <c r="Q142" s="282"/>
      <c r="R142" s="282"/>
      <c r="S142" s="282"/>
      <c r="T142" s="28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4" t="s">
        <v>185</v>
      </c>
      <c r="AU142" s="284" t="s">
        <v>83</v>
      </c>
      <c r="AV142" s="14" t="s">
        <v>83</v>
      </c>
      <c r="AW142" s="14" t="s">
        <v>30</v>
      </c>
      <c r="AX142" s="14" t="s">
        <v>73</v>
      </c>
      <c r="AY142" s="284" t="s">
        <v>146</v>
      </c>
    </row>
    <row r="143" s="16" customFormat="1">
      <c r="A143" s="16"/>
      <c r="B143" s="298"/>
      <c r="C143" s="299"/>
      <c r="D143" s="259" t="s">
        <v>185</v>
      </c>
      <c r="E143" s="300" t="s">
        <v>1</v>
      </c>
      <c r="F143" s="301" t="s">
        <v>682</v>
      </c>
      <c r="G143" s="299"/>
      <c r="H143" s="302">
        <v>287.92000000000002</v>
      </c>
      <c r="I143" s="303"/>
      <c r="J143" s="299"/>
      <c r="K143" s="299"/>
      <c r="L143" s="304"/>
      <c r="M143" s="305"/>
      <c r="N143" s="306"/>
      <c r="O143" s="306"/>
      <c r="P143" s="306"/>
      <c r="Q143" s="306"/>
      <c r="R143" s="306"/>
      <c r="S143" s="306"/>
      <c r="T143" s="30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8" t="s">
        <v>185</v>
      </c>
      <c r="AU143" s="308" t="s">
        <v>83</v>
      </c>
      <c r="AV143" s="16" t="s">
        <v>153</v>
      </c>
      <c r="AW143" s="16" t="s">
        <v>30</v>
      </c>
      <c r="AX143" s="16" t="s">
        <v>81</v>
      </c>
      <c r="AY143" s="308" t="s">
        <v>146</v>
      </c>
    </row>
    <row r="144" s="2" customFormat="1" ht="44.25" customHeight="1">
      <c r="A144" s="39"/>
      <c r="B144" s="40"/>
      <c r="C144" s="228" t="s">
        <v>160</v>
      </c>
      <c r="D144" s="228" t="s">
        <v>149</v>
      </c>
      <c r="E144" s="229" t="s">
        <v>688</v>
      </c>
      <c r="F144" s="230" t="s">
        <v>689</v>
      </c>
      <c r="G144" s="231" t="s">
        <v>210</v>
      </c>
      <c r="H144" s="232">
        <v>6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38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0.28999999999999998</v>
      </c>
      <c r="T144" s="239">
        <f>S144*H144</f>
        <v>1.7399999999999998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153</v>
      </c>
      <c r="AT144" s="240" t="s">
        <v>149</v>
      </c>
      <c r="AU144" s="240" t="s">
        <v>83</v>
      </c>
      <c r="AY144" s="18" t="s">
        <v>146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81</v>
      </c>
      <c r="BK144" s="241">
        <f>ROUND(I144*H144,2)</f>
        <v>0</v>
      </c>
      <c r="BL144" s="18" t="s">
        <v>153</v>
      </c>
      <c r="BM144" s="240" t="s">
        <v>690</v>
      </c>
    </row>
    <row r="145" s="2" customFormat="1" ht="21.75" customHeight="1">
      <c r="A145" s="39"/>
      <c r="B145" s="40"/>
      <c r="C145" s="228" t="s">
        <v>153</v>
      </c>
      <c r="D145" s="228" t="s">
        <v>149</v>
      </c>
      <c r="E145" s="229" t="s">
        <v>691</v>
      </c>
      <c r="F145" s="230" t="s">
        <v>692</v>
      </c>
      <c r="G145" s="231" t="s">
        <v>693</v>
      </c>
      <c r="H145" s="232">
        <v>232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38</v>
      </c>
      <c r="O145" s="92"/>
      <c r="P145" s="238">
        <f>O145*H145</f>
        <v>0</v>
      </c>
      <c r="Q145" s="238">
        <v>3.0000000000000001E-05</v>
      </c>
      <c r="R145" s="238">
        <f>Q145*H145</f>
        <v>0.00696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153</v>
      </c>
      <c r="AT145" s="240" t="s">
        <v>149</v>
      </c>
      <c r="AU145" s="240" t="s">
        <v>83</v>
      </c>
      <c r="AY145" s="18" t="s">
        <v>146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81</v>
      </c>
      <c r="BK145" s="241">
        <f>ROUND(I145*H145,2)</f>
        <v>0</v>
      </c>
      <c r="BL145" s="18" t="s">
        <v>153</v>
      </c>
      <c r="BM145" s="240" t="s">
        <v>694</v>
      </c>
    </row>
    <row r="146" s="14" customFormat="1">
      <c r="A146" s="14"/>
      <c r="B146" s="274"/>
      <c r="C146" s="275"/>
      <c r="D146" s="259" t="s">
        <v>185</v>
      </c>
      <c r="E146" s="276" t="s">
        <v>1</v>
      </c>
      <c r="F146" s="277" t="s">
        <v>695</v>
      </c>
      <c r="G146" s="275"/>
      <c r="H146" s="278">
        <v>232</v>
      </c>
      <c r="I146" s="279"/>
      <c r="J146" s="275"/>
      <c r="K146" s="275"/>
      <c r="L146" s="280"/>
      <c r="M146" s="281"/>
      <c r="N146" s="282"/>
      <c r="O146" s="282"/>
      <c r="P146" s="282"/>
      <c r="Q146" s="282"/>
      <c r="R146" s="282"/>
      <c r="S146" s="282"/>
      <c r="T146" s="28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4" t="s">
        <v>185</v>
      </c>
      <c r="AU146" s="284" t="s">
        <v>83</v>
      </c>
      <c r="AV146" s="14" t="s">
        <v>83</v>
      </c>
      <c r="AW146" s="14" t="s">
        <v>30</v>
      </c>
      <c r="AX146" s="14" t="s">
        <v>81</v>
      </c>
      <c r="AY146" s="284" t="s">
        <v>146</v>
      </c>
    </row>
    <row r="147" s="2" customFormat="1" ht="33" customHeight="1">
      <c r="A147" s="39"/>
      <c r="B147" s="40"/>
      <c r="C147" s="228" t="s">
        <v>207</v>
      </c>
      <c r="D147" s="228" t="s">
        <v>149</v>
      </c>
      <c r="E147" s="229" t="s">
        <v>696</v>
      </c>
      <c r="F147" s="230" t="s">
        <v>697</v>
      </c>
      <c r="G147" s="231" t="s">
        <v>698</v>
      </c>
      <c r="H147" s="232">
        <v>58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38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153</v>
      </c>
      <c r="AT147" s="240" t="s">
        <v>149</v>
      </c>
      <c r="AU147" s="240" t="s">
        <v>83</v>
      </c>
      <c r="AY147" s="18" t="s">
        <v>146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81</v>
      </c>
      <c r="BK147" s="241">
        <f>ROUND(I147*H147,2)</f>
        <v>0</v>
      </c>
      <c r="BL147" s="18" t="s">
        <v>153</v>
      </c>
      <c r="BM147" s="240" t="s">
        <v>699</v>
      </c>
    </row>
    <row r="148" s="2" customFormat="1" ht="89.25" customHeight="1">
      <c r="A148" s="39"/>
      <c r="B148" s="40"/>
      <c r="C148" s="228" t="s">
        <v>217</v>
      </c>
      <c r="D148" s="228" t="s">
        <v>149</v>
      </c>
      <c r="E148" s="229" t="s">
        <v>700</v>
      </c>
      <c r="F148" s="230" t="s">
        <v>701</v>
      </c>
      <c r="G148" s="231" t="s">
        <v>210</v>
      </c>
      <c r="H148" s="232">
        <v>7.2000000000000002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38</v>
      </c>
      <c r="O148" s="92"/>
      <c r="P148" s="238">
        <f>O148*H148</f>
        <v>0</v>
      </c>
      <c r="Q148" s="238">
        <v>0.01269</v>
      </c>
      <c r="R148" s="238">
        <f>Q148*H148</f>
        <v>0.091368000000000005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153</v>
      </c>
      <c r="AT148" s="240" t="s">
        <v>149</v>
      </c>
      <c r="AU148" s="240" t="s">
        <v>83</v>
      </c>
      <c r="AY148" s="18" t="s">
        <v>146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81</v>
      </c>
      <c r="BK148" s="241">
        <f>ROUND(I148*H148,2)</f>
        <v>0</v>
      </c>
      <c r="BL148" s="18" t="s">
        <v>153</v>
      </c>
      <c r="BM148" s="240" t="s">
        <v>702</v>
      </c>
    </row>
    <row r="149" s="14" customFormat="1">
      <c r="A149" s="14"/>
      <c r="B149" s="274"/>
      <c r="C149" s="275"/>
      <c r="D149" s="259" t="s">
        <v>185</v>
      </c>
      <c r="E149" s="276" t="s">
        <v>1</v>
      </c>
      <c r="F149" s="277" t="s">
        <v>703</v>
      </c>
      <c r="G149" s="275"/>
      <c r="H149" s="278">
        <v>7.2000000000000002</v>
      </c>
      <c r="I149" s="279"/>
      <c r="J149" s="275"/>
      <c r="K149" s="275"/>
      <c r="L149" s="280"/>
      <c r="M149" s="281"/>
      <c r="N149" s="282"/>
      <c r="O149" s="282"/>
      <c r="P149" s="282"/>
      <c r="Q149" s="282"/>
      <c r="R149" s="282"/>
      <c r="S149" s="282"/>
      <c r="T149" s="28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4" t="s">
        <v>185</v>
      </c>
      <c r="AU149" s="284" t="s">
        <v>83</v>
      </c>
      <c r="AV149" s="14" t="s">
        <v>83</v>
      </c>
      <c r="AW149" s="14" t="s">
        <v>30</v>
      </c>
      <c r="AX149" s="14" t="s">
        <v>81</v>
      </c>
      <c r="AY149" s="284" t="s">
        <v>146</v>
      </c>
    </row>
    <row r="150" s="2" customFormat="1" ht="89.25" customHeight="1">
      <c r="A150" s="39"/>
      <c r="B150" s="40"/>
      <c r="C150" s="228" t="s">
        <v>222</v>
      </c>
      <c r="D150" s="228" t="s">
        <v>149</v>
      </c>
      <c r="E150" s="229" t="s">
        <v>704</v>
      </c>
      <c r="F150" s="230" t="s">
        <v>705</v>
      </c>
      <c r="G150" s="231" t="s">
        <v>210</v>
      </c>
      <c r="H150" s="232">
        <v>4.7999999999999998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38</v>
      </c>
      <c r="O150" s="92"/>
      <c r="P150" s="238">
        <f>O150*H150</f>
        <v>0</v>
      </c>
      <c r="Q150" s="238">
        <v>0.036900000000000002</v>
      </c>
      <c r="R150" s="238">
        <f>Q150*H150</f>
        <v>0.17712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153</v>
      </c>
      <c r="AT150" s="240" t="s">
        <v>149</v>
      </c>
      <c r="AU150" s="240" t="s">
        <v>83</v>
      </c>
      <c r="AY150" s="18" t="s">
        <v>146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81</v>
      </c>
      <c r="BK150" s="241">
        <f>ROUND(I150*H150,2)</f>
        <v>0</v>
      </c>
      <c r="BL150" s="18" t="s">
        <v>153</v>
      </c>
      <c r="BM150" s="240" t="s">
        <v>706</v>
      </c>
    </row>
    <row r="151" s="14" customFormat="1">
      <c r="A151" s="14"/>
      <c r="B151" s="274"/>
      <c r="C151" s="275"/>
      <c r="D151" s="259" t="s">
        <v>185</v>
      </c>
      <c r="E151" s="276" t="s">
        <v>1</v>
      </c>
      <c r="F151" s="277" t="s">
        <v>707</v>
      </c>
      <c r="G151" s="275"/>
      <c r="H151" s="278">
        <v>4.7999999999999998</v>
      </c>
      <c r="I151" s="279"/>
      <c r="J151" s="275"/>
      <c r="K151" s="275"/>
      <c r="L151" s="280"/>
      <c r="M151" s="281"/>
      <c r="N151" s="282"/>
      <c r="O151" s="282"/>
      <c r="P151" s="282"/>
      <c r="Q151" s="282"/>
      <c r="R151" s="282"/>
      <c r="S151" s="282"/>
      <c r="T151" s="28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4" t="s">
        <v>185</v>
      </c>
      <c r="AU151" s="284" t="s">
        <v>83</v>
      </c>
      <c r="AV151" s="14" t="s">
        <v>83</v>
      </c>
      <c r="AW151" s="14" t="s">
        <v>30</v>
      </c>
      <c r="AX151" s="14" t="s">
        <v>81</v>
      </c>
      <c r="AY151" s="284" t="s">
        <v>146</v>
      </c>
    </row>
    <row r="152" s="2" customFormat="1" ht="100.5" customHeight="1">
      <c r="A152" s="39"/>
      <c r="B152" s="40"/>
      <c r="C152" s="228" t="s">
        <v>158</v>
      </c>
      <c r="D152" s="228" t="s">
        <v>149</v>
      </c>
      <c r="E152" s="229" t="s">
        <v>708</v>
      </c>
      <c r="F152" s="230" t="s">
        <v>709</v>
      </c>
      <c r="G152" s="231" t="s">
        <v>210</v>
      </c>
      <c r="H152" s="232">
        <v>1.2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38</v>
      </c>
      <c r="O152" s="92"/>
      <c r="P152" s="238">
        <f>O152*H152</f>
        <v>0</v>
      </c>
      <c r="Q152" s="238">
        <v>0.01269</v>
      </c>
      <c r="R152" s="238">
        <f>Q152*H152</f>
        <v>0.015227999999999999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153</v>
      </c>
      <c r="AT152" s="240" t="s">
        <v>149</v>
      </c>
      <c r="AU152" s="240" t="s">
        <v>83</v>
      </c>
      <c r="AY152" s="18" t="s">
        <v>146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81</v>
      </c>
      <c r="BK152" s="241">
        <f>ROUND(I152*H152,2)</f>
        <v>0</v>
      </c>
      <c r="BL152" s="18" t="s">
        <v>153</v>
      </c>
      <c r="BM152" s="240" t="s">
        <v>710</v>
      </c>
    </row>
    <row r="153" s="14" customFormat="1">
      <c r="A153" s="14"/>
      <c r="B153" s="274"/>
      <c r="C153" s="275"/>
      <c r="D153" s="259" t="s">
        <v>185</v>
      </c>
      <c r="E153" s="276" t="s">
        <v>1</v>
      </c>
      <c r="F153" s="277" t="s">
        <v>711</v>
      </c>
      <c r="G153" s="275"/>
      <c r="H153" s="278">
        <v>1.2</v>
      </c>
      <c r="I153" s="279"/>
      <c r="J153" s="275"/>
      <c r="K153" s="275"/>
      <c r="L153" s="280"/>
      <c r="M153" s="281"/>
      <c r="N153" s="282"/>
      <c r="O153" s="282"/>
      <c r="P153" s="282"/>
      <c r="Q153" s="282"/>
      <c r="R153" s="282"/>
      <c r="S153" s="282"/>
      <c r="T153" s="28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4" t="s">
        <v>185</v>
      </c>
      <c r="AU153" s="284" t="s">
        <v>83</v>
      </c>
      <c r="AV153" s="14" t="s">
        <v>83</v>
      </c>
      <c r="AW153" s="14" t="s">
        <v>30</v>
      </c>
      <c r="AX153" s="14" t="s">
        <v>81</v>
      </c>
      <c r="AY153" s="284" t="s">
        <v>146</v>
      </c>
    </row>
    <row r="154" s="2" customFormat="1" ht="89.25" customHeight="1">
      <c r="A154" s="39"/>
      <c r="B154" s="40"/>
      <c r="C154" s="228" t="s">
        <v>147</v>
      </c>
      <c r="D154" s="228" t="s">
        <v>149</v>
      </c>
      <c r="E154" s="229" t="s">
        <v>712</v>
      </c>
      <c r="F154" s="230" t="s">
        <v>713</v>
      </c>
      <c r="G154" s="231" t="s">
        <v>210</v>
      </c>
      <c r="H154" s="232">
        <v>26.399999999999999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38</v>
      </c>
      <c r="O154" s="92"/>
      <c r="P154" s="238">
        <f>O154*H154</f>
        <v>0</v>
      </c>
      <c r="Q154" s="238">
        <v>0.036900000000000002</v>
      </c>
      <c r="R154" s="238">
        <f>Q154*H154</f>
        <v>0.97416000000000003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153</v>
      </c>
      <c r="AT154" s="240" t="s">
        <v>149</v>
      </c>
      <c r="AU154" s="240" t="s">
        <v>83</v>
      </c>
      <c r="AY154" s="18" t="s">
        <v>146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81</v>
      </c>
      <c r="BK154" s="241">
        <f>ROUND(I154*H154,2)</f>
        <v>0</v>
      </c>
      <c r="BL154" s="18" t="s">
        <v>153</v>
      </c>
      <c r="BM154" s="240" t="s">
        <v>714</v>
      </c>
    </row>
    <row r="155" s="14" customFormat="1">
      <c r="A155" s="14"/>
      <c r="B155" s="274"/>
      <c r="C155" s="275"/>
      <c r="D155" s="259" t="s">
        <v>185</v>
      </c>
      <c r="E155" s="276" t="s">
        <v>1</v>
      </c>
      <c r="F155" s="277" t="s">
        <v>715</v>
      </c>
      <c r="G155" s="275"/>
      <c r="H155" s="278">
        <v>26.399999999999999</v>
      </c>
      <c r="I155" s="279"/>
      <c r="J155" s="275"/>
      <c r="K155" s="275"/>
      <c r="L155" s="280"/>
      <c r="M155" s="281"/>
      <c r="N155" s="282"/>
      <c r="O155" s="282"/>
      <c r="P155" s="282"/>
      <c r="Q155" s="282"/>
      <c r="R155" s="282"/>
      <c r="S155" s="282"/>
      <c r="T155" s="28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4" t="s">
        <v>185</v>
      </c>
      <c r="AU155" s="284" t="s">
        <v>83</v>
      </c>
      <c r="AV155" s="14" t="s">
        <v>83</v>
      </c>
      <c r="AW155" s="14" t="s">
        <v>30</v>
      </c>
      <c r="AX155" s="14" t="s">
        <v>81</v>
      </c>
      <c r="AY155" s="284" t="s">
        <v>146</v>
      </c>
    </row>
    <row r="156" s="2" customFormat="1" ht="21.75" customHeight="1">
      <c r="A156" s="39"/>
      <c r="B156" s="40"/>
      <c r="C156" s="228" t="s">
        <v>239</v>
      </c>
      <c r="D156" s="228" t="s">
        <v>149</v>
      </c>
      <c r="E156" s="229" t="s">
        <v>223</v>
      </c>
      <c r="F156" s="230" t="s">
        <v>224</v>
      </c>
      <c r="G156" s="231" t="s">
        <v>181</v>
      </c>
      <c r="H156" s="232">
        <v>833.72400000000005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38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153</v>
      </c>
      <c r="AT156" s="240" t="s">
        <v>149</v>
      </c>
      <c r="AU156" s="240" t="s">
        <v>83</v>
      </c>
      <c r="AY156" s="18" t="s">
        <v>146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81</v>
      </c>
      <c r="BK156" s="241">
        <f>ROUND(I156*H156,2)</f>
        <v>0</v>
      </c>
      <c r="BL156" s="18" t="s">
        <v>153</v>
      </c>
      <c r="BM156" s="240" t="s">
        <v>716</v>
      </c>
    </row>
    <row r="157" s="14" customFormat="1">
      <c r="A157" s="14"/>
      <c r="B157" s="274"/>
      <c r="C157" s="275"/>
      <c r="D157" s="259" t="s">
        <v>185</v>
      </c>
      <c r="E157" s="276" t="s">
        <v>1</v>
      </c>
      <c r="F157" s="277" t="s">
        <v>717</v>
      </c>
      <c r="G157" s="275"/>
      <c r="H157" s="278">
        <v>833.72400000000005</v>
      </c>
      <c r="I157" s="279"/>
      <c r="J157" s="275"/>
      <c r="K157" s="275"/>
      <c r="L157" s="280"/>
      <c r="M157" s="281"/>
      <c r="N157" s="282"/>
      <c r="O157" s="282"/>
      <c r="P157" s="282"/>
      <c r="Q157" s="282"/>
      <c r="R157" s="282"/>
      <c r="S157" s="282"/>
      <c r="T157" s="28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4" t="s">
        <v>185</v>
      </c>
      <c r="AU157" s="284" t="s">
        <v>83</v>
      </c>
      <c r="AV157" s="14" t="s">
        <v>83</v>
      </c>
      <c r="AW157" s="14" t="s">
        <v>30</v>
      </c>
      <c r="AX157" s="14" t="s">
        <v>81</v>
      </c>
      <c r="AY157" s="284" t="s">
        <v>146</v>
      </c>
    </row>
    <row r="158" s="2" customFormat="1" ht="21.75" customHeight="1">
      <c r="A158" s="39"/>
      <c r="B158" s="40"/>
      <c r="C158" s="228" t="s">
        <v>243</v>
      </c>
      <c r="D158" s="228" t="s">
        <v>149</v>
      </c>
      <c r="E158" s="229" t="s">
        <v>718</v>
      </c>
      <c r="F158" s="230" t="s">
        <v>719</v>
      </c>
      <c r="G158" s="231" t="s">
        <v>181</v>
      </c>
      <c r="H158" s="232">
        <v>287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38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153</v>
      </c>
      <c r="AT158" s="240" t="s">
        <v>149</v>
      </c>
      <c r="AU158" s="240" t="s">
        <v>83</v>
      </c>
      <c r="AY158" s="18" t="s">
        <v>146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81</v>
      </c>
      <c r="BK158" s="241">
        <f>ROUND(I158*H158,2)</f>
        <v>0</v>
      </c>
      <c r="BL158" s="18" t="s">
        <v>153</v>
      </c>
      <c r="BM158" s="240" t="s">
        <v>720</v>
      </c>
    </row>
    <row r="159" s="14" customFormat="1">
      <c r="A159" s="14"/>
      <c r="B159" s="274"/>
      <c r="C159" s="275"/>
      <c r="D159" s="259" t="s">
        <v>185</v>
      </c>
      <c r="E159" s="276" t="s">
        <v>1</v>
      </c>
      <c r="F159" s="277" t="s">
        <v>721</v>
      </c>
      <c r="G159" s="275"/>
      <c r="H159" s="278">
        <v>287</v>
      </c>
      <c r="I159" s="279"/>
      <c r="J159" s="275"/>
      <c r="K159" s="275"/>
      <c r="L159" s="280"/>
      <c r="M159" s="281"/>
      <c r="N159" s="282"/>
      <c r="O159" s="282"/>
      <c r="P159" s="282"/>
      <c r="Q159" s="282"/>
      <c r="R159" s="282"/>
      <c r="S159" s="282"/>
      <c r="T159" s="28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4" t="s">
        <v>185</v>
      </c>
      <c r="AU159" s="284" t="s">
        <v>83</v>
      </c>
      <c r="AV159" s="14" t="s">
        <v>83</v>
      </c>
      <c r="AW159" s="14" t="s">
        <v>30</v>
      </c>
      <c r="AX159" s="14" t="s">
        <v>81</v>
      </c>
      <c r="AY159" s="284" t="s">
        <v>146</v>
      </c>
    </row>
    <row r="160" s="2" customFormat="1" ht="33" customHeight="1">
      <c r="A160" s="39"/>
      <c r="B160" s="40"/>
      <c r="C160" s="228" t="s">
        <v>248</v>
      </c>
      <c r="D160" s="228" t="s">
        <v>149</v>
      </c>
      <c r="E160" s="229" t="s">
        <v>722</v>
      </c>
      <c r="F160" s="230" t="s">
        <v>723</v>
      </c>
      <c r="G160" s="231" t="s">
        <v>229</v>
      </c>
      <c r="H160" s="232">
        <v>179.792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38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153</v>
      </c>
      <c r="AT160" s="240" t="s">
        <v>149</v>
      </c>
      <c r="AU160" s="240" t="s">
        <v>83</v>
      </c>
      <c r="AY160" s="18" t="s">
        <v>146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81</v>
      </c>
      <c r="BK160" s="241">
        <f>ROUND(I160*H160,2)</f>
        <v>0</v>
      </c>
      <c r="BL160" s="18" t="s">
        <v>153</v>
      </c>
      <c r="BM160" s="240" t="s">
        <v>724</v>
      </c>
    </row>
    <row r="161" s="14" customFormat="1">
      <c r="A161" s="14"/>
      <c r="B161" s="274"/>
      <c r="C161" s="275"/>
      <c r="D161" s="259" t="s">
        <v>185</v>
      </c>
      <c r="E161" s="276" t="s">
        <v>1</v>
      </c>
      <c r="F161" s="277" t="s">
        <v>725</v>
      </c>
      <c r="G161" s="275"/>
      <c r="H161" s="278">
        <v>125.59699999999999</v>
      </c>
      <c r="I161" s="279"/>
      <c r="J161" s="275"/>
      <c r="K161" s="275"/>
      <c r="L161" s="280"/>
      <c r="M161" s="281"/>
      <c r="N161" s="282"/>
      <c r="O161" s="282"/>
      <c r="P161" s="282"/>
      <c r="Q161" s="282"/>
      <c r="R161" s="282"/>
      <c r="S161" s="282"/>
      <c r="T161" s="28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4" t="s">
        <v>185</v>
      </c>
      <c r="AU161" s="284" t="s">
        <v>83</v>
      </c>
      <c r="AV161" s="14" t="s">
        <v>83</v>
      </c>
      <c r="AW161" s="14" t="s">
        <v>30</v>
      </c>
      <c r="AX161" s="14" t="s">
        <v>73</v>
      </c>
      <c r="AY161" s="284" t="s">
        <v>146</v>
      </c>
    </row>
    <row r="162" s="14" customFormat="1">
      <c r="A162" s="14"/>
      <c r="B162" s="274"/>
      <c r="C162" s="275"/>
      <c r="D162" s="259" t="s">
        <v>185</v>
      </c>
      <c r="E162" s="276" t="s">
        <v>1</v>
      </c>
      <c r="F162" s="277" t="s">
        <v>726</v>
      </c>
      <c r="G162" s="275"/>
      <c r="H162" s="278">
        <v>54.195</v>
      </c>
      <c r="I162" s="279"/>
      <c r="J162" s="275"/>
      <c r="K162" s="275"/>
      <c r="L162" s="280"/>
      <c r="M162" s="281"/>
      <c r="N162" s="282"/>
      <c r="O162" s="282"/>
      <c r="P162" s="282"/>
      <c r="Q162" s="282"/>
      <c r="R162" s="282"/>
      <c r="S162" s="282"/>
      <c r="T162" s="28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4" t="s">
        <v>185</v>
      </c>
      <c r="AU162" s="284" t="s">
        <v>83</v>
      </c>
      <c r="AV162" s="14" t="s">
        <v>83</v>
      </c>
      <c r="AW162" s="14" t="s">
        <v>30</v>
      </c>
      <c r="AX162" s="14" t="s">
        <v>73</v>
      </c>
      <c r="AY162" s="284" t="s">
        <v>146</v>
      </c>
    </row>
    <row r="163" s="16" customFormat="1">
      <c r="A163" s="16"/>
      <c r="B163" s="298"/>
      <c r="C163" s="299"/>
      <c r="D163" s="259" t="s">
        <v>185</v>
      </c>
      <c r="E163" s="300" t="s">
        <v>1</v>
      </c>
      <c r="F163" s="301" t="s">
        <v>682</v>
      </c>
      <c r="G163" s="299"/>
      <c r="H163" s="302">
        <v>179.792</v>
      </c>
      <c r="I163" s="303"/>
      <c r="J163" s="299"/>
      <c r="K163" s="299"/>
      <c r="L163" s="304"/>
      <c r="M163" s="305"/>
      <c r="N163" s="306"/>
      <c r="O163" s="306"/>
      <c r="P163" s="306"/>
      <c r="Q163" s="306"/>
      <c r="R163" s="306"/>
      <c r="S163" s="306"/>
      <c r="T163" s="307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308" t="s">
        <v>185</v>
      </c>
      <c r="AU163" s="308" t="s">
        <v>83</v>
      </c>
      <c r="AV163" s="16" t="s">
        <v>153</v>
      </c>
      <c r="AW163" s="16" t="s">
        <v>30</v>
      </c>
      <c r="AX163" s="16" t="s">
        <v>81</v>
      </c>
      <c r="AY163" s="308" t="s">
        <v>146</v>
      </c>
    </row>
    <row r="164" s="2" customFormat="1" ht="44.25" customHeight="1">
      <c r="A164" s="39"/>
      <c r="B164" s="40"/>
      <c r="C164" s="228" t="s">
        <v>252</v>
      </c>
      <c r="D164" s="228" t="s">
        <v>149</v>
      </c>
      <c r="E164" s="229" t="s">
        <v>727</v>
      </c>
      <c r="F164" s="230" t="s">
        <v>728</v>
      </c>
      <c r="G164" s="231" t="s">
        <v>229</v>
      </c>
      <c r="H164" s="232">
        <v>98.168000000000006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38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153</v>
      </c>
      <c r="AT164" s="240" t="s">
        <v>149</v>
      </c>
      <c r="AU164" s="240" t="s">
        <v>83</v>
      </c>
      <c r="AY164" s="18" t="s">
        <v>146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81</v>
      </c>
      <c r="BK164" s="241">
        <f>ROUND(I164*H164,2)</f>
        <v>0</v>
      </c>
      <c r="BL164" s="18" t="s">
        <v>153</v>
      </c>
      <c r="BM164" s="240" t="s">
        <v>729</v>
      </c>
    </row>
    <row r="165" s="14" customFormat="1">
      <c r="A165" s="14"/>
      <c r="B165" s="274"/>
      <c r="C165" s="275"/>
      <c r="D165" s="259" t="s">
        <v>185</v>
      </c>
      <c r="E165" s="276" t="s">
        <v>1</v>
      </c>
      <c r="F165" s="277" t="s">
        <v>730</v>
      </c>
      <c r="G165" s="275"/>
      <c r="H165" s="278">
        <v>81.293000000000006</v>
      </c>
      <c r="I165" s="279"/>
      <c r="J165" s="275"/>
      <c r="K165" s="275"/>
      <c r="L165" s="280"/>
      <c r="M165" s="281"/>
      <c r="N165" s="282"/>
      <c r="O165" s="282"/>
      <c r="P165" s="282"/>
      <c r="Q165" s="282"/>
      <c r="R165" s="282"/>
      <c r="S165" s="282"/>
      <c r="T165" s="28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4" t="s">
        <v>185</v>
      </c>
      <c r="AU165" s="284" t="s">
        <v>83</v>
      </c>
      <c r="AV165" s="14" t="s">
        <v>83</v>
      </c>
      <c r="AW165" s="14" t="s">
        <v>30</v>
      </c>
      <c r="AX165" s="14" t="s">
        <v>73</v>
      </c>
      <c r="AY165" s="284" t="s">
        <v>146</v>
      </c>
    </row>
    <row r="166" s="14" customFormat="1">
      <c r="A166" s="14"/>
      <c r="B166" s="274"/>
      <c r="C166" s="275"/>
      <c r="D166" s="259" t="s">
        <v>185</v>
      </c>
      <c r="E166" s="276" t="s">
        <v>1</v>
      </c>
      <c r="F166" s="277" t="s">
        <v>731</v>
      </c>
      <c r="G166" s="275"/>
      <c r="H166" s="278">
        <v>16.875</v>
      </c>
      <c r="I166" s="279"/>
      <c r="J166" s="275"/>
      <c r="K166" s="275"/>
      <c r="L166" s="280"/>
      <c r="M166" s="281"/>
      <c r="N166" s="282"/>
      <c r="O166" s="282"/>
      <c r="P166" s="282"/>
      <c r="Q166" s="282"/>
      <c r="R166" s="282"/>
      <c r="S166" s="282"/>
      <c r="T166" s="28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4" t="s">
        <v>185</v>
      </c>
      <c r="AU166" s="284" t="s">
        <v>83</v>
      </c>
      <c r="AV166" s="14" t="s">
        <v>83</v>
      </c>
      <c r="AW166" s="14" t="s">
        <v>30</v>
      </c>
      <c r="AX166" s="14" t="s">
        <v>73</v>
      </c>
      <c r="AY166" s="284" t="s">
        <v>146</v>
      </c>
    </row>
    <row r="167" s="16" customFormat="1">
      <c r="A167" s="16"/>
      <c r="B167" s="298"/>
      <c r="C167" s="299"/>
      <c r="D167" s="259" t="s">
        <v>185</v>
      </c>
      <c r="E167" s="300" t="s">
        <v>1</v>
      </c>
      <c r="F167" s="301" t="s">
        <v>682</v>
      </c>
      <c r="G167" s="299"/>
      <c r="H167" s="302">
        <v>98.168000000000006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185</v>
      </c>
      <c r="AU167" s="308" t="s">
        <v>83</v>
      </c>
      <c r="AV167" s="16" t="s">
        <v>153</v>
      </c>
      <c r="AW167" s="16" t="s">
        <v>30</v>
      </c>
      <c r="AX167" s="16" t="s">
        <v>81</v>
      </c>
      <c r="AY167" s="308" t="s">
        <v>146</v>
      </c>
    </row>
    <row r="168" s="2" customFormat="1" ht="44.25" customHeight="1">
      <c r="A168" s="39"/>
      <c r="B168" s="40"/>
      <c r="C168" s="228" t="s">
        <v>257</v>
      </c>
      <c r="D168" s="228" t="s">
        <v>149</v>
      </c>
      <c r="E168" s="229" t="s">
        <v>732</v>
      </c>
      <c r="F168" s="230" t="s">
        <v>733</v>
      </c>
      <c r="G168" s="231" t="s">
        <v>229</v>
      </c>
      <c r="H168" s="232">
        <v>64.319999999999993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38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153</v>
      </c>
      <c r="AT168" s="240" t="s">
        <v>149</v>
      </c>
      <c r="AU168" s="240" t="s">
        <v>83</v>
      </c>
      <c r="AY168" s="18" t="s">
        <v>146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81</v>
      </c>
      <c r="BK168" s="241">
        <f>ROUND(I168*H168,2)</f>
        <v>0</v>
      </c>
      <c r="BL168" s="18" t="s">
        <v>153</v>
      </c>
      <c r="BM168" s="240" t="s">
        <v>734</v>
      </c>
    </row>
    <row r="169" s="14" customFormat="1">
      <c r="A169" s="14"/>
      <c r="B169" s="274"/>
      <c r="C169" s="275"/>
      <c r="D169" s="259" t="s">
        <v>185</v>
      </c>
      <c r="E169" s="276" t="s">
        <v>1</v>
      </c>
      <c r="F169" s="277" t="s">
        <v>735</v>
      </c>
      <c r="G169" s="275"/>
      <c r="H169" s="278">
        <v>54.195</v>
      </c>
      <c r="I169" s="279"/>
      <c r="J169" s="275"/>
      <c r="K169" s="275"/>
      <c r="L169" s="280"/>
      <c r="M169" s="281"/>
      <c r="N169" s="282"/>
      <c r="O169" s="282"/>
      <c r="P169" s="282"/>
      <c r="Q169" s="282"/>
      <c r="R169" s="282"/>
      <c r="S169" s="282"/>
      <c r="T169" s="28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4" t="s">
        <v>185</v>
      </c>
      <c r="AU169" s="284" t="s">
        <v>83</v>
      </c>
      <c r="AV169" s="14" t="s">
        <v>83</v>
      </c>
      <c r="AW169" s="14" t="s">
        <v>30</v>
      </c>
      <c r="AX169" s="14" t="s">
        <v>73</v>
      </c>
      <c r="AY169" s="284" t="s">
        <v>146</v>
      </c>
    </row>
    <row r="170" s="14" customFormat="1">
      <c r="A170" s="14"/>
      <c r="B170" s="274"/>
      <c r="C170" s="275"/>
      <c r="D170" s="259" t="s">
        <v>185</v>
      </c>
      <c r="E170" s="276" t="s">
        <v>1</v>
      </c>
      <c r="F170" s="277" t="s">
        <v>736</v>
      </c>
      <c r="G170" s="275"/>
      <c r="H170" s="278">
        <v>10.125</v>
      </c>
      <c r="I170" s="279"/>
      <c r="J170" s="275"/>
      <c r="K170" s="275"/>
      <c r="L170" s="280"/>
      <c r="M170" s="281"/>
      <c r="N170" s="282"/>
      <c r="O170" s="282"/>
      <c r="P170" s="282"/>
      <c r="Q170" s="282"/>
      <c r="R170" s="282"/>
      <c r="S170" s="282"/>
      <c r="T170" s="28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4" t="s">
        <v>185</v>
      </c>
      <c r="AU170" s="284" t="s">
        <v>83</v>
      </c>
      <c r="AV170" s="14" t="s">
        <v>83</v>
      </c>
      <c r="AW170" s="14" t="s">
        <v>30</v>
      </c>
      <c r="AX170" s="14" t="s">
        <v>73</v>
      </c>
      <c r="AY170" s="284" t="s">
        <v>146</v>
      </c>
    </row>
    <row r="171" s="16" customFormat="1">
      <c r="A171" s="16"/>
      <c r="B171" s="298"/>
      <c r="C171" s="299"/>
      <c r="D171" s="259" t="s">
        <v>185</v>
      </c>
      <c r="E171" s="300" t="s">
        <v>1</v>
      </c>
      <c r="F171" s="301" t="s">
        <v>682</v>
      </c>
      <c r="G171" s="299"/>
      <c r="H171" s="302">
        <v>64.319999999999993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185</v>
      </c>
      <c r="AU171" s="308" t="s">
        <v>83</v>
      </c>
      <c r="AV171" s="16" t="s">
        <v>153</v>
      </c>
      <c r="AW171" s="16" t="s">
        <v>30</v>
      </c>
      <c r="AX171" s="16" t="s">
        <v>81</v>
      </c>
      <c r="AY171" s="308" t="s">
        <v>146</v>
      </c>
    </row>
    <row r="172" s="2" customFormat="1" ht="44.25" customHeight="1">
      <c r="A172" s="39"/>
      <c r="B172" s="40"/>
      <c r="C172" s="228" t="s">
        <v>8</v>
      </c>
      <c r="D172" s="228" t="s">
        <v>149</v>
      </c>
      <c r="E172" s="229" t="s">
        <v>737</v>
      </c>
      <c r="F172" s="230" t="s">
        <v>738</v>
      </c>
      <c r="G172" s="231" t="s">
        <v>229</v>
      </c>
      <c r="H172" s="232">
        <v>165.863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38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153</v>
      </c>
      <c r="AT172" s="240" t="s">
        <v>149</v>
      </c>
      <c r="AU172" s="240" t="s">
        <v>83</v>
      </c>
      <c r="AY172" s="18" t="s">
        <v>146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81</v>
      </c>
      <c r="BK172" s="241">
        <f>ROUND(I172*H172,2)</f>
        <v>0</v>
      </c>
      <c r="BL172" s="18" t="s">
        <v>153</v>
      </c>
      <c r="BM172" s="240" t="s">
        <v>739</v>
      </c>
    </row>
    <row r="173" s="14" customFormat="1">
      <c r="A173" s="14"/>
      <c r="B173" s="274"/>
      <c r="C173" s="275"/>
      <c r="D173" s="259" t="s">
        <v>185</v>
      </c>
      <c r="E173" s="276" t="s">
        <v>1</v>
      </c>
      <c r="F173" s="277" t="s">
        <v>740</v>
      </c>
      <c r="G173" s="275"/>
      <c r="H173" s="278">
        <v>135.488</v>
      </c>
      <c r="I173" s="279"/>
      <c r="J173" s="275"/>
      <c r="K173" s="275"/>
      <c r="L173" s="280"/>
      <c r="M173" s="281"/>
      <c r="N173" s="282"/>
      <c r="O173" s="282"/>
      <c r="P173" s="282"/>
      <c r="Q173" s="282"/>
      <c r="R173" s="282"/>
      <c r="S173" s="282"/>
      <c r="T173" s="28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4" t="s">
        <v>185</v>
      </c>
      <c r="AU173" s="284" t="s">
        <v>83</v>
      </c>
      <c r="AV173" s="14" t="s">
        <v>83</v>
      </c>
      <c r="AW173" s="14" t="s">
        <v>30</v>
      </c>
      <c r="AX173" s="14" t="s">
        <v>73</v>
      </c>
      <c r="AY173" s="284" t="s">
        <v>146</v>
      </c>
    </row>
    <row r="174" s="14" customFormat="1">
      <c r="A174" s="14"/>
      <c r="B174" s="274"/>
      <c r="C174" s="275"/>
      <c r="D174" s="259" t="s">
        <v>185</v>
      </c>
      <c r="E174" s="276" t="s">
        <v>1</v>
      </c>
      <c r="F174" s="277" t="s">
        <v>741</v>
      </c>
      <c r="G174" s="275"/>
      <c r="H174" s="278">
        <v>30.375</v>
      </c>
      <c r="I174" s="279"/>
      <c r="J174" s="275"/>
      <c r="K174" s="275"/>
      <c r="L174" s="280"/>
      <c r="M174" s="281"/>
      <c r="N174" s="282"/>
      <c r="O174" s="282"/>
      <c r="P174" s="282"/>
      <c r="Q174" s="282"/>
      <c r="R174" s="282"/>
      <c r="S174" s="282"/>
      <c r="T174" s="28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4" t="s">
        <v>185</v>
      </c>
      <c r="AU174" s="284" t="s">
        <v>83</v>
      </c>
      <c r="AV174" s="14" t="s">
        <v>83</v>
      </c>
      <c r="AW174" s="14" t="s">
        <v>30</v>
      </c>
      <c r="AX174" s="14" t="s">
        <v>73</v>
      </c>
      <c r="AY174" s="284" t="s">
        <v>146</v>
      </c>
    </row>
    <row r="175" s="16" customFormat="1">
      <c r="A175" s="16"/>
      <c r="B175" s="298"/>
      <c r="C175" s="299"/>
      <c r="D175" s="259" t="s">
        <v>185</v>
      </c>
      <c r="E175" s="300" t="s">
        <v>1</v>
      </c>
      <c r="F175" s="301" t="s">
        <v>682</v>
      </c>
      <c r="G175" s="299"/>
      <c r="H175" s="302">
        <v>165.863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185</v>
      </c>
      <c r="AU175" s="308" t="s">
        <v>83</v>
      </c>
      <c r="AV175" s="16" t="s">
        <v>153</v>
      </c>
      <c r="AW175" s="16" t="s">
        <v>30</v>
      </c>
      <c r="AX175" s="16" t="s">
        <v>81</v>
      </c>
      <c r="AY175" s="308" t="s">
        <v>146</v>
      </c>
    </row>
    <row r="176" s="2" customFormat="1" ht="44.25" customHeight="1">
      <c r="A176" s="39"/>
      <c r="B176" s="40"/>
      <c r="C176" s="228" t="s">
        <v>266</v>
      </c>
      <c r="D176" s="228" t="s">
        <v>149</v>
      </c>
      <c r="E176" s="229" t="s">
        <v>742</v>
      </c>
      <c r="F176" s="230" t="s">
        <v>743</v>
      </c>
      <c r="G176" s="231" t="s">
        <v>229</v>
      </c>
      <c r="H176" s="232">
        <v>226.905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38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153</v>
      </c>
      <c r="AT176" s="240" t="s">
        <v>149</v>
      </c>
      <c r="AU176" s="240" t="s">
        <v>83</v>
      </c>
      <c r="AY176" s="18" t="s">
        <v>146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81</v>
      </c>
      <c r="BK176" s="241">
        <f>ROUND(I176*H176,2)</f>
        <v>0</v>
      </c>
      <c r="BL176" s="18" t="s">
        <v>153</v>
      </c>
      <c r="BM176" s="240" t="s">
        <v>744</v>
      </c>
    </row>
    <row r="177" s="14" customFormat="1">
      <c r="A177" s="14"/>
      <c r="B177" s="274"/>
      <c r="C177" s="275"/>
      <c r="D177" s="259" t="s">
        <v>185</v>
      </c>
      <c r="E177" s="276" t="s">
        <v>1</v>
      </c>
      <c r="F177" s="277" t="s">
        <v>745</v>
      </c>
      <c r="G177" s="275"/>
      <c r="H177" s="278">
        <v>216.78</v>
      </c>
      <c r="I177" s="279"/>
      <c r="J177" s="275"/>
      <c r="K177" s="275"/>
      <c r="L177" s="280"/>
      <c r="M177" s="281"/>
      <c r="N177" s="282"/>
      <c r="O177" s="282"/>
      <c r="P177" s="282"/>
      <c r="Q177" s="282"/>
      <c r="R177" s="282"/>
      <c r="S177" s="282"/>
      <c r="T177" s="28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4" t="s">
        <v>185</v>
      </c>
      <c r="AU177" s="284" t="s">
        <v>83</v>
      </c>
      <c r="AV177" s="14" t="s">
        <v>83</v>
      </c>
      <c r="AW177" s="14" t="s">
        <v>30</v>
      </c>
      <c r="AX177" s="14" t="s">
        <v>73</v>
      </c>
      <c r="AY177" s="284" t="s">
        <v>146</v>
      </c>
    </row>
    <row r="178" s="14" customFormat="1">
      <c r="A178" s="14"/>
      <c r="B178" s="274"/>
      <c r="C178" s="275"/>
      <c r="D178" s="259" t="s">
        <v>185</v>
      </c>
      <c r="E178" s="276" t="s">
        <v>1</v>
      </c>
      <c r="F178" s="277" t="s">
        <v>736</v>
      </c>
      <c r="G178" s="275"/>
      <c r="H178" s="278">
        <v>10.125</v>
      </c>
      <c r="I178" s="279"/>
      <c r="J178" s="275"/>
      <c r="K178" s="275"/>
      <c r="L178" s="280"/>
      <c r="M178" s="281"/>
      <c r="N178" s="282"/>
      <c r="O178" s="282"/>
      <c r="P178" s="282"/>
      <c r="Q178" s="282"/>
      <c r="R178" s="282"/>
      <c r="S178" s="282"/>
      <c r="T178" s="28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4" t="s">
        <v>185</v>
      </c>
      <c r="AU178" s="284" t="s">
        <v>83</v>
      </c>
      <c r="AV178" s="14" t="s">
        <v>83</v>
      </c>
      <c r="AW178" s="14" t="s">
        <v>30</v>
      </c>
      <c r="AX178" s="14" t="s">
        <v>73</v>
      </c>
      <c r="AY178" s="284" t="s">
        <v>146</v>
      </c>
    </row>
    <row r="179" s="16" customFormat="1">
      <c r="A179" s="16"/>
      <c r="B179" s="298"/>
      <c r="C179" s="299"/>
      <c r="D179" s="259" t="s">
        <v>185</v>
      </c>
      <c r="E179" s="300" t="s">
        <v>1</v>
      </c>
      <c r="F179" s="301" t="s">
        <v>682</v>
      </c>
      <c r="G179" s="299"/>
      <c r="H179" s="302">
        <v>226.905</v>
      </c>
      <c r="I179" s="303"/>
      <c r="J179" s="299"/>
      <c r="K179" s="299"/>
      <c r="L179" s="304"/>
      <c r="M179" s="305"/>
      <c r="N179" s="306"/>
      <c r="O179" s="306"/>
      <c r="P179" s="306"/>
      <c r="Q179" s="306"/>
      <c r="R179" s="306"/>
      <c r="S179" s="306"/>
      <c r="T179" s="30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8" t="s">
        <v>185</v>
      </c>
      <c r="AU179" s="308" t="s">
        <v>83</v>
      </c>
      <c r="AV179" s="16" t="s">
        <v>153</v>
      </c>
      <c r="AW179" s="16" t="s">
        <v>30</v>
      </c>
      <c r="AX179" s="16" t="s">
        <v>81</v>
      </c>
      <c r="AY179" s="308" t="s">
        <v>146</v>
      </c>
    </row>
    <row r="180" s="2" customFormat="1" ht="55.5" customHeight="1">
      <c r="A180" s="39"/>
      <c r="B180" s="40"/>
      <c r="C180" s="228" t="s">
        <v>272</v>
      </c>
      <c r="D180" s="228" t="s">
        <v>149</v>
      </c>
      <c r="E180" s="229" t="s">
        <v>746</v>
      </c>
      <c r="F180" s="230" t="s">
        <v>747</v>
      </c>
      <c r="G180" s="231" t="s">
        <v>229</v>
      </c>
      <c r="H180" s="232">
        <v>447.036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38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153</v>
      </c>
      <c r="AT180" s="240" t="s">
        <v>149</v>
      </c>
      <c r="AU180" s="240" t="s">
        <v>83</v>
      </c>
      <c r="AY180" s="18" t="s">
        <v>146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81</v>
      </c>
      <c r="BK180" s="241">
        <f>ROUND(I180*H180,2)</f>
        <v>0</v>
      </c>
      <c r="BL180" s="18" t="s">
        <v>153</v>
      </c>
      <c r="BM180" s="240" t="s">
        <v>748</v>
      </c>
    </row>
    <row r="181" s="14" customFormat="1">
      <c r="A181" s="14"/>
      <c r="B181" s="274"/>
      <c r="C181" s="275"/>
      <c r="D181" s="259" t="s">
        <v>185</v>
      </c>
      <c r="E181" s="276" t="s">
        <v>1</v>
      </c>
      <c r="F181" s="277" t="s">
        <v>749</v>
      </c>
      <c r="G181" s="275"/>
      <c r="H181" s="278">
        <v>261.90800000000002</v>
      </c>
      <c r="I181" s="279"/>
      <c r="J181" s="275"/>
      <c r="K181" s="275"/>
      <c r="L181" s="280"/>
      <c r="M181" s="281"/>
      <c r="N181" s="282"/>
      <c r="O181" s="282"/>
      <c r="P181" s="282"/>
      <c r="Q181" s="282"/>
      <c r="R181" s="282"/>
      <c r="S181" s="282"/>
      <c r="T181" s="28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4" t="s">
        <v>185</v>
      </c>
      <c r="AU181" s="284" t="s">
        <v>83</v>
      </c>
      <c r="AV181" s="14" t="s">
        <v>83</v>
      </c>
      <c r="AW181" s="14" t="s">
        <v>30</v>
      </c>
      <c r="AX181" s="14" t="s">
        <v>73</v>
      </c>
      <c r="AY181" s="284" t="s">
        <v>146</v>
      </c>
    </row>
    <row r="182" s="14" customFormat="1">
      <c r="A182" s="14"/>
      <c r="B182" s="274"/>
      <c r="C182" s="275"/>
      <c r="D182" s="259" t="s">
        <v>185</v>
      </c>
      <c r="E182" s="276" t="s">
        <v>1</v>
      </c>
      <c r="F182" s="277" t="s">
        <v>750</v>
      </c>
      <c r="G182" s="275"/>
      <c r="H182" s="278">
        <v>12.267</v>
      </c>
      <c r="I182" s="279"/>
      <c r="J182" s="275"/>
      <c r="K182" s="275"/>
      <c r="L182" s="280"/>
      <c r="M182" s="281"/>
      <c r="N182" s="282"/>
      <c r="O182" s="282"/>
      <c r="P182" s="282"/>
      <c r="Q182" s="282"/>
      <c r="R182" s="282"/>
      <c r="S182" s="282"/>
      <c r="T182" s="28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4" t="s">
        <v>185</v>
      </c>
      <c r="AU182" s="284" t="s">
        <v>83</v>
      </c>
      <c r="AV182" s="14" t="s">
        <v>83</v>
      </c>
      <c r="AW182" s="14" t="s">
        <v>30</v>
      </c>
      <c r="AX182" s="14" t="s">
        <v>73</v>
      </c>
      <c r="AY182" s="284" t="s">
        <v>146</v>
      </c>
    </row>
    <row r="183" s="14" customFormat="1">
      <c r="A183" s="14"/>
      <c r="B183" s="274"/>
      <c r="C183" s="275"/>
      <c r="D183" s="259" t="s">
        <v>185</v>
      </c>
      <c r="E183" s="276" t="s">
        <v>1</v>
      </c>
      <c r="F183" s="277" t="s">
        <v>751</v>
      </c>
      <c r="G183" s="275"/>
      <c r="H183" s="278">
        <v>12.721</v>
      </c>
      <c r="I183" s="279"/>
      <c r="J183" s="275"/>
      <c r="K183" s="275"/>
      <c r="L183" s="280"/>
      <c r="M183" s="281"/>
      <c r="N183" s="282"/>
      <c r="O183" s="282"/>
      <c r="P183" s="282"/>
      <c r="Q183" s="282"/>
      <c r="R183" s="282"/>
      <c r="S183" s="282"/>
      <c r="T183" s="28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4" t="s">
        <v>185</v>
      </c>
      <c r="AU183" s="284" t="s">
        <v>83</v>
      </c>
      <c r="AV183" s="14" t="s">
        <v>83</v>
      </c>
      <c r="AW183" s="14" t="s">
        <v>30</v>
      </c>
      <c r="AX183" s="14" t="s">
        <v>73</v>
      </c>
      <c r="AY183" s="284" t="s">
        <v>146</v>
      </c>
    </row>
    <row r="184" s="14" customFormat="1">
      <c r="A184" s="14"/>
      <c r="B184" s="274"/>
      <c r="C184" s="275"/>
      <c r="D184" s="259" t="s">
        <v>185</v>
      </c>
      <c r="E184" s="276" t="s">
        <v>1</v>
      </c>
      <c r="F184" s="277" t="s">
        <v>752</v>
      </c>
      <c r="G184" s="275"/>
      <c r="H184" s="278">
        <v>14.538</v>
      </c>
      <c r="I184" s="279"/>
      <c r="J184" s="275"/>
      <c r="K184" s="275"/>
      <c r="L184" s="280"/>
      <c r="M184" s="281"/>
      <c r="N184" s="282"/>
      <c r="O184" s="282"/>
      <c r="P184" s="282"/>
      <c r="Q184" s="282"/>
      <c r="R184" s="282"/>
      <c r="S184" s="282"/>
      <c r="T184" s="28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4" t="s">
        <v>185</v>
      </c>
      <c r="AU184" s="284" t="s">
        <v>83</v>
      </c>
      <c r="AV184" s="14" t="s">
        <v>83</v>
      </c>
      <c r="AW184" s="14" t="s">
        <v>30</v>
      </c>
      <c r="AX184" s="14" t="s">
        <v>73</v>
      </c>
      <c r="AY184" s="284" t="s">
        <v>146</v>
      </c>
    </row>
    <row r="185" s="13" customFormat="1">
      <c r="A185" s="13"/>
      <c r="B185" s="264"/>
      <c r="C185" s="265"/>
      <c r="D185" s="259" t="s">
        <v>185</v>
      </c>
      <c r="E185" s="266" t="s">
        <v>1</v>
      </c>
      <c r="F185" s="267" t="s">
        <v>753</v>
      </c>
      <c r="G185" s="265"/>
      <c r="H185" s="266" t="s">
        <v>1</v>
      </c>
      <c r="I185" s="268"/>
      <c r="J185" s="265"/>
      <c r="K185" s="265"/>
      <c r="L185" s="269"/>
      <c r="M185" s="270"/>
      <c r="N185" s="271"/>
      <c r="O185" s="271"/>
      <c r="P185" s="271"/>
      <c r="Q185" s="271"/>
      <c r="R185" s="271"/>
      <c r="S185" s="271"/>
      <c r="T185" s="27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3" t="s">
        <v>185</v>
      </c>
      <c r="AU185" s="273" t="s">
        <v>83</v>
      </c>
      <c r="AV185" s="13" t="s">
        <v>81</v>
      </c>
      <c r="AW185" s="13" t="s">
        <v>30</v>
      </c>
      <c r="AX185" s="13" t="s">
        <v>73</v>
      </c>
      <c r="AY185" s="273" t="s">
        <v>146</v>
      </c>
    </row>
    <row r="186" s="15" customFormat="1">
      <c r="A186" s="15"/>
      <c r="B186" s="285"/>
      <c r="C186" s="286"/>
      <c r="D186" s="259" t="s">
        <v>185</v>
      </c>
      <c r="E186" s="287" t="s">
        <v>1</v>
      </c>
      <c r="F186" s="288" t="s">
        <v>233</v>
      </c>
      <c r="G186" s="286"/>
      <c r="H186" s="289">
        <v>301.43400000000003</v>
      </c>
      <c r="I186" s="290"/>
      <c r="J186" s="286"/>
      <c r="K186" s="286"/>
      <c r="L186" s="291"/>
      <c r="M186" s="292"/>
      <c r="N186" s="293"/>
      <c r="O186" s="293"/>
      <c r="P186" s="293"/>
      <c r="Q186" s="293"/>
      <c r="R186" s="293"/>
      <c r="S186" s="293"/>
      <c r="T186" s="29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5" t="s">
        <v>185</v>
      </c>
      <c r="AU186" s="295" t="s">
        <v>83</v>
      </c>
      <c r="AV186" s="15" t="s">
        <v>160</v>
      </c>
      <c r="AW186" s="15" t="s">
        <v>30</v>
      </c>
      <c r="AX186" s="15" t="s">
        <v>73</v>
      </c>
      <c r="AY186" s="295" t="s">
        <v>146</v>
      </c>
    </row>
    <row r="187" s="14" customFormat="1">
      <c r="A187" s="14"/>
      <c r="B187" s="274"/>
      <c r="C187" s="275"/>
      <c r="D187" s="259" t="s">
        <v>185</v>
      </c>
      <c r="E187" s="276" t="s">
        <v>1</v>
      </c>
      <c r="F187" s="277" t="s">
        <v>754</v>
      </c>
      <c r="G187" s="275"/>
      <c r="H187" s="278">
        <v>118.962</v>
      </c>
      <c r="I187" s="279"/>
      <c r="J187" s="275"/>
      <c r="K187" s="275"/>
      <c r="L187" s="280"/>
      <c r="M187" s="281"/>
      <c r="N187" s="282"/>
      <c r="O187" s="282"/>
      <c r="P187" s="282"/>
      <c r="Q187" s="282"/>
      <c r="R187" s="282"/>
      <c r="S187" s="282"/>
      <c r="T187" s="28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4" t="s">
        <v>185</v>
      </c>
      <c r="AU187" s="284" t="s">
        <v>83</v>
      </c>
      <c r="AV187" s="14" t="s">
        <v>83</v>
      </c>
      <c r="AW187" s="14" t="s">
        <v>30</v>
      </c>
      <c r="AX187" s="14" t="s">
        <v>73</v>
      </c>
      <c r="AY187" s="284" t="s">
        <v>146</v>
      </c>
    </row>
    <row r="188" s="14" customFormat="1">
      <c r="A188" s="14"/>
      <c r="B188" s="274"/>
      <c r="C188" s="275"/>
      <c r="D188" s="259" t="s">
        <v>185</v>
      </c>
      <c r="E188" s="276" t="s">
        <v>1</v>
      </c>
      <c r="F188" s="277" t="s">
        <v>755</v>
      </c>
      <c r="G188" s="275"/>
      <c r="H188" s="278">
        <v>3.75</v>
      </c>
      <c r="I188" s="279"/>
      <c r="J188" s="275"/>
      <c r="K188" s="275"/>
      <c r="L188" s="280"/>
      <c r="M188" s="281"/>
      <c r="N188" s="282"/>
      <c r="O188" s="282"/>
      <c r="P188" s="282"/>
      <c r="Q188" s="282"/>
      <c r="R188" s="282"/>
      <c r="S188" s="282"/>
      <c r="T188" s="28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4" t="s">
        <v>185</v>
      </c>
      <c r="AU188" s="284" t="s">
        <v>83</v>
      </c>
      <c r="AV188" s="14" t="s">
        <v>83</v>
      </c>
      <c r="AW188" s="14" t="s">
        <v>30</v>
      </c>
      <c r="AX188" s="14" t="s">
        <v>73</v>
      </c>
      <c r="AY188" s="284" t="s">
        <v>146</v>
      </c>
    </row>
    <row r="189" s="14" customFormat="1">
      <c r="A189" s="14"/>
      <c r="B189" s="274"/>
      <c r="C189" s="275"/>
      <c r="D189" s="259" t="s">
        <v>185</v>
      </c>
      <c r="E189" s="276" t="s">
        <v>1</v>
      </c>
      <c r="F189" s="277" t="s">
        <v>756</v>
      </c>
      <c r="G189" s="275"/>
      <c r="H189" s="278">
        <v>9.9000000000000004</v>
      </c>
      <c r="I189" s="279"/>
      <c r="J189" s="275"/>
      <c r="K189" s="275"/>
      <c r="L189" s="280"/>
      <c r="M189" s="281"/>
      <c r="N189" s="282"/>
      <c r="O189" s="282"/>
      <c r="P189" s="282"/>
      <c r="Q189" s="282"/>
      <c r="R189" s="282"/>
      <c r="S189" s="282"/>
      <c r="T189" s="28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4" t="s">
        <v>185</v>
      </c>
      <c r="AU189" s="284" t="s">
        <v>83</v>
      </c>
      <c r="AV189" s="14" t="s">
        <v>83</v>
      </c>
      <c r="AW189" s="14" t="s">
        <v>30</v>
      </c>
      <c r="AX189" s="14" t="s">
        <v>73</v>
      </c>
      <c r="AY189" s="284" t="s">
        <v>146</v>
      </c>
    </row>
    <row r="190" s="14" customFormat="1">
      <c r="A190" s="14"/>
      <c r="B190" s="274"/>
      <c r="C190" s="275"/>
      <c r="D190" s="259" t="s">
        <v>185</v>
      </c>
      <c r="E190" s="276" t="s">
        <v>1</v>
      </c>
      <c r="F190" s="277" t="s">
        <v>757</v>
      </c>
      <c r="G190" s="275"/>
      <c r="H190" s="278">
        <v>4.29</v>
      </c>
      <c r="I190" s="279"/>
      <c r="J190" s="275"/>
      <c r="K190" s="275"/>
      <c r="L190" s="280"/>
      <c r="M190" s="281"/>
      <c r="N190" s="282"/>
      <c r="O190" s="282"/>
      <c r="P190" s="282"/>
      <c r="Q190" s="282"/>
      <c r="R190" s="282"/>
      <c r="S190" s="282"/>
      <c r="T190" s="28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4" t="s">
        <v>185</v>
      </c>
      <c r="AU190" s="284" t="s">
        <v>83</v>
      </c>
      <c r="AV190" s="14" t="s">
        <v>83</v>
      </c>
      <c r="AW190" s="14" t="s">
        <v>30</v>
      </c>
      <c r="AX190" s="14" t="s">
        <v>73</v>
      </c>
      <c r="AY190" s="284" t="s">
        <v>146</v>
      </c>
    </row>
    <row r="191" s="14" customFormat="1">
      <c r="A191" s="14"/>
      <c r="B191" s="274"/>
      <c r="C191" s="275"/>
      <c r="D191" s="259" t="s">
        <v>185</v>
      </c>
      <c r="E191" s="276" t="s">
        <v>1</v>
      </c>
      <c r="F191" s="277" t="s">
        <v>758</v>
      </c>
      <c r="G191" s="275"/>
      <c r="H191" s="278">
        <v>4.3499999999999996</v>
      </c>
      <c r="I191" s="279"/>
      <c r="J191" s="275"/>
      <c r="K191" s="275"/>
      <c r="L191" s="280"/>
      <c r="M191" s="281"/>
      <c r="N191" s="282"/>
      <c r="O191" s="282"/>
      <c r="P191" s="282"/>
      <c r="Q191" s="282"/>
      <c r="R191" s="282"/>
      <c r="S191" s="282"/>
      <c r="T191" s="28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4" t="s">
        <v>185</v>
      </c>
      <c r="AU191" s="284" t="s">
        <v>83</v>
      </c>
      <c r="AV191" s="14" t="s">
        <v>83</v>
      </c>
      <c r="AW191" s="14" t="s">
        <v>30</v>
      </c>
      <c r="AX191" s="14" t="s">
        <v>73</v>
      </c>
      <c r="AY191" s="284" t="s">
        <v>146</v>
      </c>
    </row>
    <row r="192" s="14" customFormat="1">
      <c r="A192" s="14"/>
      <c r="B192" s="274"/>
      <c r="C192" s="275"/>
      <c r="D192" s="259" t="s">
        <v>185</v>
      </c>
      <c r="E192" s="276" t="s">
        <v>1</v>
      </c>
      <c r="F192" s="277" t="s">
        <v>759</v>
      </c>
      <c r="G192" s="275"/>
      <c r="H192" s="278">
        <v>4.3499999999999996</v>
      </c>
      <c r="I192" s="279"/>
      <c r="J192" s="275"/>
      <c r="K192" s="275"/>
      <c r="L192" s="280"/>
      <c r="M192" s="281"/>
      <c r="N192" s="282"/>
      <c r="O192" s="282"/>
      <c r="P192" s="282"/>
      <c r="Q192" s="282"/>
      <c r="R192" s="282"/>
      <c r="S192" s="282"/>
      <c r="T192" s="28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4" t="s">
        <v>185</v>
      </c>
      <c r="AU192" s="284" t="s">
        <v>83</v>
      </c>
      <c r="AV192" s="14" t="s">
        <v>83</v>
      </c>
      <c r="AW192" s="14" t="s">
        <v>30</v>
      </c>
      <c r="AX192" s="14" t="s">
        <v>73</v>
      </c>
      <c r="AY192" s="284" t="s">
        <v>146</v>
      </c>
    </row>
    <row r="193" s="13" customFormat="1">
      <c r="A193" s="13"/>
      <c r="B193" s="264"/>
      <c r="C193" s="265"/>
      <c r="D193" s="259" t="s">
        <v>185</v>
      </c>
      <c r="E193" s="266" t="s">
        <v>1</v>
      </c>
      <c r="F193" s="267" t="s">
        <v>760</v>
      </c>
      <c r="G193" s="265"/>
      <c r="H193" s="266" t="s">
        <v>1</v>
      </c>
      <c r="I193" s="268"/>
      <c r="J193" s="265"/>
      <c r="K193" s="265"/>
      <c r="L193" s="269"/>
      <c r="M193" s="270"/>
      <c r="N193" s="271"/>
      <c r="O193" s="271"/>
      <c r="P193" s="271"/>
      <c r="Q193" s="271"/>
      <c r="R193" s="271"/>
      <c r="S193" s="271"/>
      <c r="T193" s="27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3" t="s">
        <v>185</v>
      </c>
      <c r="AU193" s="273" t="s">
        <v>83</v>
      </c>
      <c r="AV193" s="13" t="s">
        <v>81</v>
      </c>
      <c r="AW193" s="13" t="s">
        <v>30</v>
      </c>
      <c r="AX193" s="13" t="s">
        <v>73</v>
      </c>
      <c r="AY193" s="273" t="s">
        <v>146</v>
      </c>
    </row>
    <row r="194" s="15" customFormat="1">
      <c r="A194" s="15"/>
      <c r="B194" s="285"/>
      <c r="C194" s="286"/>
      <c r="D194" s="259" t="s">
        <v>185</v>
      </c>
      <c r="E194" s="287" t="s">
        <v>1</v>
      </c>
      <c r="F194" s="288" t="s">
        <v>233</v>
      </c>
      <c r="G194" s="286"/>
      <c r="H194" s="289">
        <v>145.602</v>
      </c>
      <c r="I194" s="290"/>
      <c r="J194" s="286"/>
      <c r="K194" s="286"/>
      <c r="L194" s="291"/>
      <c r="M194" s="292"/>
      <c r="N194" s="293"/>
      <c r="O194" s="293"/>
      <c r="P194" s="293"/>
      <c r="Q194" s="293"/>
      <c r="R194" s="293"/>
      <c r="S194" s="293"/>
      <c r="T194" s="29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5" t="s">
        <v>185</v>
      </c>
      <c r="AU194" s="295" t="s">
        <v>83</v>
      </c>
      <c r="AV194" s="15" t="s">
        <v>160</v>
      </c>
      <c r="AW194" s="15" t="s">
        <v>30</v>
      </c>
      <c r="AX194" s="15" t="s">
        <v>73</v>
      </c>
      <c r="AY194" s="295" t="s">
        <v>146</v>
      </c>
    </row>
    <row r="195" s="16" customFormat="1">
      <c r="A195" s="16"/>
      <c r="B195" s="298"/>
      <c r="C195" s="299"/>
      <c r="D195" s="259" t="s">
        <v>185</v>
      </c>
      <c r="E195" s="300" t="s">
        <v>1</v>
      </c>
      <c r="F195" s="301" t="s">
        <v>682</v>
      </c>
      <c r="G195" s="299"/>
      <c r="H195" s="302">
        <v>447.036</v>
      </c>
      <c r="I195" s="303"/>
      <c r="J195" s="299"/>
      <c r="K195" s="299"/>
      <c r="L195" s="304"/>
      <c r="M195" s="305"/>
      <c r="N195" s="306"/>
      <c r="O195" s="306"/>
      <c r="P195" s="306"/>
      <c r="Q195" s="306"/>
      <c r="R195" s="306"/>
      <c r="S195" s="306"/>
      <c r="T195" s="307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308" t="s">
        <v>185</v>
      </c>
      <c r="AU195" s="308" t="s">
        <v>83</v>
      </c>
      <c r="AV195" s="16" t="s">
        <v>153</v>
      </c>
      <c r="AW195" s="16" t="s">
        <v>30</v>
      </c>
      <c r="AX195" s="16" t="s">
        <v>81</v>
      </c>
      <c r="AY195" s="308" t="s">
        <v>146</v>
      </c>
    </row>
    <row r="196" s="2" customFormat="1" ht="55.5" customHeight="1">
      <c r="A196" s="39"/>
      <c r="B196" s="40"/>
      <c r="C196" s="228" t="s">
        <v>277</v>
      </c>
      <c r="D196" s="228" t="s">
        <v>149</v>
      </c>
      <c r="E196" s="229" t="s">
        <v>761</v>
      </c>
      <c r="F196" s="230" t="s">
        <v>762</v>
      </c>
      <c r="G196" s="231" t="s">
        <v>229</v>
      </c>
      <c r="H196" s="232">
        <v>288.31700000000001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38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153</v>
      </c>
      <c r="AT196" s="240" t="s">
        <v>149</v>
      </c>
      <c r="AU196" s="240" t="s">
        <v>83</v>
      </c>
      <c r="AY196" s="18" t="s">
        <v>146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81</v>
      </c>
      <c r="BK196" s="241">
        <f>ROUND(I196*H196,2)</f>
        <v>0</v>
      </c>
      <c r="BL196" s="18" t="s">
        <v>153</v>
      </c>
      <c r="BM196" s="240" t="s">
        <v>763</v>
      </c>
    </row>
    <row r="197" s="14" customFormat="1">
      <c r="A197" s="14"/>
      <c r="B197" s="274"/>
      <c r="C197" s="275"/>
      <c r="D197" s="259" t="s">
        <v>185</v>
      </c>
      <c r="E197" s="276" t="s">
        <v>1</v>
      </c>
      <c r="F197" s="277" t="s">
        <v>764</v>
      </c>
      <c r="G197" s="275"/>
      <c r="H197" s="278">
        <v>200.95599999999999</v>
      </c>
      <c r="I197" s="279"/>
      <c r="J197" s="275"/>
      <c r="K197" s="275"/>
      <c r="L197" s="280"/>
      <c r="M197" s="281"/>
      <c r="N197" s="282"/>
      <c r="O197" s="282"/>
      <c r="P197" s="282"/>
      <c r="Q197" s="282"/>
      <c r="R197" s="282"/>
      <c r="S197" s="282"/>
      <c r="T197" s="28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4" t="s">
        <v>185</v>
      </c>
      <c r="AU197" s="284" t="s">
        <v>83</v>
      </c>
      <c r="AV197" s="14" t="s">
        <v>83</v>
      </c>
      <c r="AW197" s="14" t="s">
        <v>30</v>
      </c>
      <c r="AX197" s="14" t="s">
        <v>73</v>
      </c>
      <c r="AY197" s="284" t="s">
        <v>146</v>
      </c>
    </row>
    <row r="198" s="13" customFormat="1">
      <c r="A198" s="13"/>
      <c r="B198" s="264"/>
      <c r="C198" s="265"/>
      <c r="D198" s="259" t="s">
        <v>185</v>
      </c>
      <c r="E198" s="266" t="s">
        <v>1</v>
      </c>
      <c r="F198" s="267" t="s">
        <v>765</v>
      </c>
      <c r="G198" s="265"/>
      <c r="H198" s="266" t="s">
        <v>1</v>
      </c>
      <c r="I198" s="268"/>
      <c r="J198" s="265"/>
      <c r="K198" s="265"/>
      <c r="L198" s="269"/>
      <c r="M198" s="270"/>
      <c r="N198" s="271"/>
      <c r="O198" s="271"/>
      <c r="P198" s="271"/>
      <c r="Q198" s="271"/>
      <c r="R198" s="271"/>
      <c r="S198" s="271"/>
      <c r="T198" s="27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3" t="s">
        <v>185</v>
      </c>
      <c r="AU198" s="273" t="s">
        <v>83</v>
      </c>
      <c r="AV198" s="13" t="s">
        <v>81</v>
      </c>
      <c r="AW198" s="13" t="s">
        <v>30</v>
      </c>
      <c r="AX198" s="13" t="s">
        <v>73</v>
      </c>
      <c r="AY198" s="273" t="s">
        <v>146</v>
      </c>
    </row>
    <row r="199" s="15" customFormat="1">
      <c r="A199" s="15"/>
      <c r="B199" s="285"/>
      <c r="C199" s="286"/>
      <c r="D199" s="259" t="s">
        <v>185</v>
      </c>
      <c r="E199" s="287" t="s">
        <v>1</v>
      </c>
      <c r="F199" s="288" t="s">
        <v>233</v>
      </c>
      <c r="G199" s="286"/>
      <c r="H199" s="289">
        <v>200.95599999999999</v>
      </c>
      <c r="I199" s="290"/>
      <c r="J199" s="286"/>
      <c r="K199" s="286"/>
      <c r="L199" s="291"/>
      <c r="M199" s="292"/>
      <c r="N199" s="293"/>
      <c r="O199" s="293"/>
      <c r="P199" s="293"/>
      <c r="Q199" s="293"/>
      <c r="R199" s="293"/>
      <c r="S199" s="293"/>
      <c r="T199" s="29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5" t="s">
        <v>185</v>
      </c>
      <c r="AU199" s="295" t="s">
        <v>83</v>
      </c>
      <c r="AV199" s="15" t="s">
        <v>160</v>
      </c>
      <c r="AW199" s="15" t="s">
        <v>30</v>
      </c>
      <c r="AX199" s="15" t="s">
        <v>73</v>
      </c>
      <c r="AY199" s="295" t="s">
        <v>146</v>
      </c>
    </row>
    <row r="200" s="14" customFormat="1">
      <c r="A200" s="14"/>
      <c r="B200" s="274"/>
      <c r="C200" s="275"/>
      <c r="D200" s="259" t="s">
        <v>185</v>
      </c>
      <c r="E200" s="276" t="s">
        <v>1</v>
      </c>
      <c r="F200" s="277" t="s">
        <v>766</v>
      </c>
      <c r="G200" s="275"/>
      <c r="H200" s="278">
        <v>87.361000000000004</v>
      </c>
      <c r="I200" s="279"/>
      <c r="J200" s="275"/>
      <c r="K200" s="275"/>
      <c r="L200" s="280"/>
      <c r="M200" s="281"/>
      <c r="N200" s="282"/>
      <c r="O200" s="282"/>
      <c r="P200" s="282"/>
      <c r="Q200" s="282"/>
      <c r="R200" s="282"/>
      <c r="S200" s="282"/>
      <c r="T200" s="28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4" t="s">
        <v>185</v>
      </c>
      <c r="AU200" s="284" t="s">
        <v>83</v>
      </c>
      <c r="AV200" s="14" t="s">
        <v>83</v>
      </c>
      <c r="AW200" s="14" t="s">
        <v>30</v>
      </c>
      <c r="AX200" s="14" t="s">
        <v>73</v>
      </c>
      <c r="AY200" s="284" t="s">
        <v>146</v>
      </c>
    </row>
    <row r="201" s="13" customFormat="1">
      <c r="A201" s="13"/>
      <c r="B201" s="264"/>
      <c r="C201" s="265"/>
      <c r="D201" s="259" t="s">
        <v>185</v>
      </c>
      <c r="E201" s="266" t="s">
        <v>1</v>
      </c>
      <c r="F201" s="267" t="s">
        <v>767</v>
      </c>
      <c r="G201" s="265"/>
      <c r="H201" s="266" t="s">
        <v>1</v>
      </c>
      <c r="I201" s="268"/>
      <c r="J201" s="265"/>
      <c r="K201" s="265"/>
      <c r="L201" s="269"/>
      <c r="M201" s="270"/>
      <c r="N201" s="271"/>
      <c r="O201" s="271"/>
      <c r="P201" s="271"/>
      <c r="Q201" s="271"/>
      <c r="R201" s="271"/>
      <c r="S201" s="271"/>
      <c r="T201" s="27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3" t="s">
        <v>185</v>
      </c>
      <c r="AU201" s="273" t="s">
        <v>83</v>
      </c>
      <c r="AV201" s="13" t="s">
        <v>81</v>
      </c>
      <c r="AW201" s="13" t="s">
        <v>30</v>
      </c>
      <c r="AX201" s="13" t="s">
        <v>73</v>
      </c>
      <c r="AY201" s="273" t="s">
        <v>146</v>
      </c>
    </row>
    <row r="202" s="15" customFormat="1">
      <c r="A202" s="15"/>
      <c r="B202" s="285"/>
      <c r="C202" s="286"/>
      <c r="D202" s="259" t="s">
        <v>185</v>
      </c>
      <c r="E202" s="287" t="s">
        <v>1</v>
      </c>
      <c r="F202" s="288" t="s">
        <v>233</v>
      </c>
      <c r="G202" s="286"/>
      <c r="H202" s="289">
        <v>87.361000000000004</v>
      </c>
      <c r="I202" s="290"/>
      <c r="J202" s="286"/>
      <c r="K202" s="286"/>
      <c r="L202" s="291"/>
      <c r="M202" s="292"/>
      <c r="N202" s="293"/>
      <c r="O202" s="293"/>
      <c r="P202" s="293"/>
      <c r="Q202" s="293"/>
      <c r="R202" s="293"/>
      <c r="S202" s="293"/>
      <c r="T202" s="29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5" t="s">
        <v>185</v>
      </c>
      <c r="AU202" s="295" t="s">
        <v>83</v>
      </c>
      <c r="AV202" s="15" t="s">
        <v>160</v>
      </c>
      <c r="AW202" s="15" t="s">
        <v>30</v>
      </c>
      <c r="AX202" s="15" t="s">
        <v>73</v>
      </c>
      <c r="AY202" s="295" t="s">
        <v>146</v>
      </c>
    </row>
    <row r="203" s="16" customFormat="1">
      <c r="A203" s="16"/>
      <c r="B203" s="298"/>
      <c r="C203" s="299"/>
      <c r="D203" s="259" t="s">
        <v>185</v>
      </c>
      <c r="E203" s="300" t="s">
        <v>1</v>
      </c>
      <c r="F203" s="301" t="s">
        <v>682</v>
      </c>
      <c r="G203" s="299"/>
      <c r="H203" s="302">
        <v>288.31700000000001</v>
      </c>
      <c r="I203" s="303"/>
      <c r="J203" s="299"/>
      <c r="K203" s="299"/>
      <c r="L203" s="304"/>
      <c r="M203" s="305"/>
      <c r="N203" s="306"/>
      <c r="O203" s="306"/>
      <c r="P203" s="306"/>
      <c r="Q203" s="306"/>
      <c r="R203" s="306"/>
      <c r="S203" s="306"/>
      <c r="T203" s="307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8" t="s">
        <v>185</v>
      </c>
      <c r="AU203" s="308" t="s">
        <v>83</v>
      </c>
      <c r="AV203" s="16" t="s">
        <v>153</v>
      </c>
      <c r="AW203" s="16" t="s">
        <v>30</v>
      </c>
      <c r="AX203" s="16" t="s">
        <v>81</v>
      </c>
      <c r="AY203" s="308" t="s">
        <v>146</v>
      </c>
    </row>
    <row r="204" s="2" customFormat="1" ht="55.5" customHeight="1">
      <c r="A204" s="39"/>
      <c r="B204" s="40"/>
      <c r="C204" s="228" t="s">
        <v>281</v>
      </c>
      <c r="D204" s="228" t="s">
        <v>149</v>
      </c>
      <c r="E204" s="229" t="s">
        <v>768</v>
      </c>
      <c r="F204" s="230" t="s">
        <v>769</v>
      </c>
      <c r="G204" s="231" t="s">
        <v>229</v>
      </c>
      <c r="H204" s="232">
        <v>764.47299999999996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38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153</v>
      </c>
      <c r="AT204" s="240" t="s">
        <v>149</v>
      </c>
      <c r="AU204" s="240" t="s">
        <v>83</v>
      </c>
      <c r="AY204" s="18" t="s">
        <v>146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81</v>
      </c>
      <c r="BK204" s="241">
        <f>ROUND(I204*H204,2)</f>
        <v>0</v>
      </c>
      <c r="BL204" s="18" t="s">
        <v>153</v>
      </c>
      <c r="BM204" s="240" t="s">
        <v>770</v>
      </c>
    </row>
    <row r="205" s="14" customFormat="1">
      <c r="A205" s="14"/>
      <c r="B205" s="274"/>
      <c r="C205" s="275"/>
      <c r="D205" s="259" t="s">
        <v>185</v>
      </c>
      <c r="E205" s="276" t="s">
        <v>1</v>
      </c>
      <c r="F205" s="277" t="s">
        <v>771</v>
      </c>
      <c r="G205" s="275"/>
      <c r="H205" s="278">
        <v>502.38900000000001</v>
      </c>
      <c r="I205" s="279"/>
      <c r="J205" s="275"/>
      <c r="K205" s="275"/>
      <c r="L205" s="280"/>
      <c r="M205" s="281"/>
      <c r="N205" s="282"/>
      <c r="O205" s="282"/>
      <c r="P205" s="282"/>
      <c r="Q205" s="282"/>
      <c r="R205" s="282"/>
      <c r="S205" s="282"/>
      <c r="T205" s="28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4" t="s">
        <v>185</v>
      </c>
      <c r="AU205" s="284" t="s">
        <v>83</v>
      </c>
      <c r="AV205" s="14" t="s">
        <v>83</v>
      </c>
      <c r="AW205" s="14" t="s">
        <v>30</v>
      </c>
      <c r="AX205" s="14" t="s">
        <v>73</v>
      </c>
      <c r="AY205" s="284" t="s">
        <v>146</v>
      </c>
    </row>
    <row r="206" s="13" customFormat="1">
      <c r="A206" s="13"/>
      <c r="B206" s="264"/>
      <c r="C206" s="265"/>
      <c r="D206" s="259" t="s">
        <v>185</v>
      </c>
      <c r="E206" s="266" t="s">
        <v>1</v>
      </c>
      <c r="F206" s="267" t="s">
        <v>772</v>
      </c>
      <c r="G206" s="265"/>
      <c r="H206" s="266" t="s">
        <v>1</v>
      </c>
      <c r="I206" s="268"/>
      <c r="J206" s="265"/>
      <c r="K206" s="265"/>
      <c r="L206" s="269"/>
      <c r="M206" s="270"/>
      <c r="N206" s="271"/>
      <c r="O206" s="271"/>
      <c r="P206" s="271"/>
      <c r="Q206" s="271"/>
      <c r="R206" s="271"/>
      <c r="S206" s="271"/>
      <c r="T206" s="27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3" t="s">
        <v>185</v>
      </c>
      <c r="AU206" s="273" t="s">
        <v>83</v>
      </c>
      <c r="AV206" s="13" t="s">
        <v>81</v>
      </c>
      <c r="AW206" s="13" t="s">
        <v>30</v>
      </c>
      <c r="AX206" s="13" t="s">
        <v>73</v>
      </c>
      <c r="AY206" s="273" t="s">
        <v>146</v>
      </c>
    </row>
    <row r="207" s="15" customFormat="1">
      <c r="A207" s="15"/>
      <c r="B207" s="285"/>
      <c r="C207" s="286"/>
      <c r="D207" s="259" t="s">
        <v>185</v>
      </c>
      <c r="E207" s="287" t="s">
        <v>1</v>
      </c>
      <c r="F207" s="288" t="s">
        <v>233</v>
      </c>
      <c r="G207" s="286"/>
      <c r="H207" s="289">
        <v>502.38900000000001</v>
      </c>
      <c r="I207" s="290"/>
      <c r="J207" s="286"/>
      <c r="K207" s="286"/>
      <c r="L207" s="291"/>
      <c r="M207" s="292"/>
      <c r="N207" s="293"/>
      <c r="O207" s="293"/>
      <c r="P207" s="293"/>
      <c r="Q207" s="293"/>
      <c r="R207" s="293"/>
      <c r="S207" s="293"/>
      <c r="T207" s="29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5" t="s">
        <v>185</v>
      </c>
      <c r="AU207" s="295" t="s">
        <v>83</v>
      </c>
      <c r="AV207" s="15" t="s">
        <v>160</v>
      </c>
      <c r="AW207" s="15" t="s">
        <v>30</v>
      </c>
      <c r="AX207" s="15" t="s">
        <v>73</v>
      </c>
      <c r="AY207" s="295" t="s">
        <v>146</v>
      </c>
    </row>
    <row r="208" s="14" customFormat="1">
      <c r="A208" s="14"/>
      <c r="B208" s="274"/>
      <c r="C208" s="275"/>
      <c r="D208" s="259" t="s">
        <v>185</v>
      </c>
      <c r="E208" s="276" t="s">
        <v>1</v>
      </c>
      <c r="F208" s="277" t="s">
        <v>773</v>
      </c>
      <c r="G208" s="275"/>
      <c r="H208" s="278">
        <v>262.084</v>
      </c>
      <c r="I208" s="279"/>
      <c r="J208" s="275"/>
      <c r="K208" s="275"/>
      <c r="L208" s="280"/>
      <c r="M208" s="281"/>
      <c r="N208" s="282"/>
      <c r="O208" s="282"/>
      <c r="P208" s="282"/>
      <c r="Q208" s="282"/>
      <c r="R208" s="282"/>
      <c r="S208" s="282"/>
      <c r="T208" s="28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4" t="s">
        <v>185</v>
      </c>
      <c r="AU208" s="284" t="s">
        <v>83</v>
      </c>
      <c r="AV208" s="14" t="s">
        <v>83</v>
      </c>
      <c r="AW208" s="14" t="s">
        <v>30</v>
      </c>
      <c r="AX208" s="14" t="s">
        <v>73</v>
      </c>
      <c r="AY208" s="284" t="s">
        <v>146</v>
      </c>
    </row>
    <row r="209" s="13" customFormat="1">
      <c r="A209" s="13"/>
      <c r="B209" s="264"/>
      <c r="C209" s="265"/>
      <c r="D209" s="259" t="s">
        <v>185</v>
      </c>
      <c r="E209" s="266" t="s">
        <v>1</v>
      </c>
      <c r="F209" s="267" t="s">
        <v>760</v>
      </c>
      <c r="G209" s="265"/>
      <c r="H209" s="266" t="s">
        <v>1</v>
      </c>
      <c r="I209" s="268"/>
      <c r="J209" s="265"/>
      <c r="K209" s="265"/>
      <c r="L209" s="269"/>
      <c r="M209" s="270"/>
      <c r="N209" s="271"/>
      <c r="O209" s="271"/>
      <c r="P209" s="271"/>
      <c r="Q209" s="271"/>
      <c r="R209" s="271"/>
      <c r="S209" s="271"/>
      <c r="T209" s="27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3" t="s">
        <v>185</v>
      </c>
      <c r="AU209" s="273" t="s">
        <v>83</v>
      </c>
      <c r="AV209" s="13" t="s">
        <v>81</v>
      </c>
      <c r="AW209" s="13" t="s">
        <v>30</v>
      </c>
      <c r="AX209" s="13" t="s">
        <v>73</v>
      </c>
      <c r="AY209" s="273" t="s">
        <v>146</v>
      </c>
    </row>
    <row r="210" s="15" customFormat="1">
      <c r="A210" s="15"/>
      <c r="B210" s="285"/>
      <c r="C210" s="286"/>
      <c r="D210" s="259" t="s">
        <v>185</v>
      </c>
      <c r="E210" s="287" t="s">
        <v>1</v>
      </c>
      <c r="F210" s="288" t="s">
        <v>233</v>
      </c>
      <c r="G210" s="286"/>
      <c r="H210" s="289">
        <v>262.084</v>
      </c>
      <c r="I210" s="290"/>
      <c r="J210" s="286"/>
      <c r="K210" s="286"/>
      <c r="L210" s="291"/>
      <c r="M210" s="292"/>
      <c r="N210" s="293"/>
      <c r="O210" s="293"/>
      <c r="P210" s="293"/>
      <c r="Q210" s="293"/>
      <c r="R210" s="293"/>
      <c r="S210" s="293"/>
      <c r="T210" s="29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5" t="s">
        <v>185</v>
      </c>
      <c r="AU210" s="295" t="s">
        <v>83</v>
      </c>
      <c r="AV210" s="15" t="s">
        <v>160</v>
      </c>
      <c r="AW210" s="15" t="s">
        <v>30</v>
      </c>
      <c r="AX210" s="15" t="s">
        <v>73</v>
      </c>
      <c r="AY210" s="295" t="s">
        <v>146</v>
      </c>
    </row>
    <row r="211" s="16" customFormat="1">
      <c r="A211" s="16"/>
      <c r="B211" s="298"/>
      <c r="C211" s="299"/>
      <c r="D211" s="259" t="s">
        <v>185</v>
      </c>
      <c r="E211" s="300" t="s">
        <v>1</v>
      </c>
      <c r="F211" s="301" t="s">
        <v>682</v>
      </c>
      <c r="G211" s="299"/>
      <c r="H211" s="302">
        <v>764.47299999999996</v>
      </c>
      <c r="I211" s="303"/>
      <c r="J211" s="299"/>
      <c r="K211" s="299"/>
      <c r="L211" s="304"/>
      <c r="M211" s="305"/>
      <c r="N211" s="306"/>
      <c r="O211" s="306"/>
      <c r="P211" s="306"/>
      <c r="Q211" s="306"/>
      <c r="R211" s="306"/>
      <c r="S211" s="306"/>
      <c r="T211" s="307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8" t="s">
        <v>185</v>
      </c>
      <c r="AU211" s="308" t="s">
        <v>83</v>
      </c>
      <c r="AV211" s="16" t="s">
        <v>153</v>
      </c>
      <c r="AW211" s="16" t="s">
        <v>30</v>
      </c>
      <c r="AX211" s="16" t="s">
        <v>81</v>
      </c>
      <c r="AY211" s="308" t="s">
        <v>146</v>
      </c>
    </row>
    <row r="212" s="2" customFormat="1" ht="55.5" customHeight="1">
      <c r="A212" s="39"/>
      <c r="B212" s="40"/>
      <c r="C212" s="228" t="s">
        <v>286</v>
      </c>
      <c r="D212" s="228" t="s">
        <v>149</v>
      </c>
      <c r="E212" s="229" t="s">
        <v>774</v>
      </c>
      <c r="F212" s="230" t="s">
        <v>775</v>
      </c>
      <c r="G212" s="231" t="s">
        <v>229</v>
      </c>
      <c r="H212" s="232">
        <v>1468.932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38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153</v>
      </c>
      <c r="AT212" s="240" t="s">
        <v>149</v>
      </c>
      <c r="AU212" s="240" t="s">
        <v>83</v>
      </c>
      <c r="AY212" s="18" t="s">
        <v>146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81</v>
      </c>
      <c r="BK212" s="241">
        <f>ROUND(I212*H212,2)</f>
        <v>0</v>
      </c>
      <c r="BL212" s="18" t="s">
        <v>153</v>
      </c>
      <c r="BM212" s="240" t="s">
        <v>776</v>
      </c>
    </row>
    <row r="213" s="14" customFormat="1">
      <c r="A213" s="14"/>
      <c r="B213" s="274"/>
      <c r="C213" s="275"/>
      <c r="D213" s="259" t="s">
        <v>185</v>
      </c>
      <c r="E213" s="276" t="s">
        <v>1</v>
      </c>
      <c r="F213" s="277" t="s">
        <v>777</v>
      </c>
      <c r="G213" s="275"/>
      <c r="H213" s="278">
        <v>1381.5709999999999</v>
      </c>
      <c r="I213" s="279"/>
      <c r="J213" s="275"/>
      <c r="K213" s="275"/>
      <c r="L213" s="280"/>
      <c r="M213" s="281"/>
      <c r="N213" s="282"/>
      <c r="O213" s="282"/>
      <c r="P213" s="282"/>
      <c r="Q213" s="282"/>
      <c r="R213" s="282"/>
      <c r="S213" s="282"/>
      <c r="T213" s="28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4" t="s">
        <v>185</v>
      </c>
      <c r="AU213" s="284" t="s">
        <v>83</v>
      </c>
      <c r="AV213" s="14" t="s">
        <v>83</v>
      </c>
      <c r="AW213" s="14" t="s">
        <v>30</v>
      </c>
      <c r="AX213" s="14" t="s">
        <v>73</v>
      </c>
      <c r="AY213" s="284" t="s">
        <v>146</v>
      </c>
    </row>
    <row r="214" s="13" customFormat="1">
      <c r="A214" s="13"/>
      <c r="B214" s="264"/>
      <c r="C214" s="265"/>
      <c r="D214" s="259" t="s">
        <v>185</v>
      </c>
      <c r="E214" s="266" t="s">
        <v>1</v>
      </c>
      <c r="F214" s="267" t="s">
        <v>778</v>
      </c>
      <c r="G214" s="265"/>
      <c r="H214" s="266" t="s">
        <v>1</v>
      </c>
      <c r="I214" s="268"/>
      <c r="J214" s="265"/>
      <c r="K214" s="265"/>
      <c r="L214" s="269"/>
      <c r="M214" s="270"/>
      <c r="N214" s="271"/>
      <c r="O214" s="271"/>
      <c r="P214" s="271"/>
      <c r="Q214" s="271"/>
      <c r="R214" s="271"/>
      <c r="S214" s="271"/>
      <c r="T214" s="27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3" t="s">
        <v>185</v>
      </c>
      <c r="AU214" s="273" t="s">
        <v>83</v>
      </c>
      <c r="AV214" s="13" t="s">
        <v>81</v>
      </c>
      <c r="AW214" s="13" t="s">
        <v>30</v>
      </c>
      <c r="AX214" s="13" t="s">
        <v>73</v>
      </c>
      <c r="AY214" s="273" t="s">
        <v>146</v>
      </c>
    </row>
    <row r="215" s="15" customFormat="1">
      <c r="A215" s="15"/>
      <c r="B215" s="285"/>
      <c r="C215" s="286"/>
      <c r="D215" s="259" t="s">
        <v>185</v>
      </c>
      <c r="E215" s="287" t="s">
        <v>1</v>
      </c>
      <c r="F215" s="288" t="s">
        <v>233</v>
      </c>
      <c r="G215" s="286"/>
      <c r="H215" s="289">
        <v>1381.5709999999999</v>
      </c>
      <c r="I215" s="290"/>
      <c r="J215" s="286"/>
      <c r="K215" s="286"/>
      <c r="L215" s="291"/>
      <c r="M215" s="292"/>
      <c r="N215" s="293"/>
      <c r="O215" s="293"/>
      <c r="P215" s="293"/>
      <c r="Q215" s="293"/>
      <c r="R215" s="293"/>
      <c r="S215" s="293"/>
      <c r="T215" s="29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5" t="s">
        <v>185</v>
      </c>
      <c r="AU215" s="295" t="s">
        <v>83</v>
      </c>
      <c r="AV215" s="15" t="s">
        <v>160</v>
      </c>
      <c r="AW215" s="15" t="s">
        <v>30</v>
      </c>
      <c r="AX215" s="15" t="s">
        <v>73</v>
      </c>
      <c r="AY215" s="295" t="s">
        <v>146</v>
      </c>
    </row>
    <row r="216" s="14" customFormat="1">
      <c r="A216" s="14"/>
      <c r="B216" s="274"/>
      <c r="C216" s="275"/>
      <c r="D216" s="259" t="s">
        <v>185</v>
      </c>
      <c r="E216" s="276" t="s">
        <v>1</v>
      </c>
      <c r="F216" s="277" t="s">
        <v>779</v>
      </c>
      <c r="G216" s="275"/>
      <c r="H216" s="278">
        <v>87.361000000000004</v>
      </c>
      <c r="I216" s="279"/>
      <c r="J216" s="275"/>
      <c r="K216" s="275"/>
      <c r="L216" s="280"/>
      <c r="M216" s="281"/>
      <c r="N216" s="282"/>
      <c r="O216" s="282"/>
      <c r="P216" s="282"/>
      <c r="Q216" s="282"/>
      <c r="R216" s="282"/>
      <c r="S216" s="282"/>
      <c r="T216" s="28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4" t="s">
        <v>185</v>
      </c>
      <c r="AU216" s="284" t="s">
        <v>83</v>
      </c>
      <c r="AV216" s="14" t="s">
        <v>83</v>
      </c>
      <c r="AW216" s="14" t="s">
        <v>30</v>
      </c>
      <c r="AX216" s="14" t="s">
        <v>73</v>
      </c>
      <c r="AY216" s="284" t="s">
        <v>146</v>
      </c>
    </row>
    <row r="217" s="13" customFormat="1">
      <c r="A217" s="13"/>
      <c r="B217" s="264"/>
      <c r="C217" s="265"/>
      <c r="D217" s="259" t="s">
        <v>185</v>
      </c>
      <c r="E217" s="266" t="s">
        <v>1</v>
      </c>
      <c r="F217" s="267" t="s">
        <v>780</v>
      </c>
      <c r="G217" s="265"/>
      <c r="H217" s="266" t="s">
        <v>1</v>
      </c>
      <c r="I217" s="268"/>
      <c r="J217" s="265"/>
      <c r="K217" s="265"/>
      <c r="L217" s="269"/>
      <c r="M217" s="270"/>
      <c r="N217" s="271"/>
      <c r="O217" s="271"/>
      <c r="P217" s="271"/>
      <c r="Q217" s="271"/>
      <c r="R217" s="271"/>
      <c r="S217" s="271"/>
      <c r="T217" s="27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3" t="s">
        <v>185</v>
      </c>
      <c r="AU217" s="273" t="s">
        <v>83</v>
      </c>
      <c r="AV217" s="13" t="s">
        <v>81</v>
      </c>
      <c r="AW217" s="13" t="s">
        <v>30</v>
      </c>
      <c r="AX217" s="13" t="s">
        <v>73</v>
      </c>
      <c r="AY217" s="273" t="s">
        <v>146</v>
      </c>
    </row>
    <row r="218" s="15" customFormat="1">
      <c r="A218" s="15"/>
      <c r="B218" s="285"/>
      <c r="C218" s="286"/>
      <c r="D218" s="259" t="s">
        <v>185</v>
      </c>
      <c r="E218" s="287" t="s">
        <v>1</v>
      </c>
      <c r="F218" s="288" t="s">
        <v>233</v>
      </c>
      <c r="G218" s="286"/>
      <c r="H218" s="289">
        <v>87.361000000000004</v>
      </c>
      <c r="I218" s="290"/>
      <c r="J218" s="286"/>
      <c r="K218" s="286"/>
      <c r="L218" s="291"/>
      <c r="M218" s="292"/>
      <c r="N218" s="293"/>
      <c r="O218" s="293"/>
      <c r="P218" s="293"/>
      <c r="Q218" s="293"/>
      <c r="R218" s="293"/>
      <c r="S218" s="293"/>
      <c r="T218" s="29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5" t="s">
        <v>185</v>
      </c>
      <c r="AU218" s="295" t="s">
        <v>83</v>
      </c>
      <c r="AV218" s="15" t="s">
        <v>160</v>
      </c>
      <c r="AW218" s="15" t="s">
        <v>30</v>
      </c>
      <c r="AX218" s="15" t="s">
        <v>73</v>
      </c>
      <c r="AY218" s="295" t="s">
        <v>146</v>
      </c>
    </row>
    <row r="219" s="16" customFormat="1">
      <c r="A219" s="16"/>
      <c r="B219" s="298"/>
      <c r="C219" s="299"/>
      <c r="D219" s="259" t="s">
        <v>185</v>
      </c>
      <c r="E219" s="300" t="s">
        <v>1</v>
      </c>
      <c r="F219" s="301" t="s">
        <v>682</v>
      </c>
      <c r="G219" s="299"/>
      <c r="H219" s="302">
        <v>1468.932</v>
      </c>
      <c r="I219" s="303"/>
      <c r="J219" s="299"/>
      <c r="K219" s="299"/>
      <c r="L219" s="304"/>
      <c r="M219" s="305"/>
      <c r="N219" s="306"/>
      <c r="O219" s="306"/>
      <c r="P219" s="306"/>
      <c r="Q219" s="306"/>
      <c r="R219" s="306"/>
      <c r="S219" s="306"/>
      <c r="T219" s="307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308" t="s">
        <v>185</v>
      </c>
      <c r="AU219" s="308" t="s">
        <v>83</v>
      </c>
      <c r="AV219" s="16" t="s">
        <v>153</v>
      </c>
      <c r="AW219" s="16" t="s">
        <v>30</v>
      </c>
      <c r="AX219" s="16" t="s">
        <v>81</v>
      </c>
      <c r="AY219" s="308" t="s">
        <v>146</v>
      </c>
    </row>
    <row r="220" s="2" customFormat="1" ht="33" customHeight="1">
      <c r="A220" s="39"/>
      <c r="B220" s="40"/>
      <c r="C220" s="228" t="s">
        <v>7</v>
      </c>
      <c r="D220" s="228" t="s">
        <v>149</v>
      </c>
      <c r="E220" s="229" t="s">
        <v>781</v>
      </c>
      <c r="F220" s="230" t="s">
        <v>782</v>
      </c>
      <c r="G220" s="231" t="s">
        <v>229</v>
      </c>
      <c r="H220" s="232">
        <v>110.88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38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153</v>
      </c>
      <c r="AT220" s="240" t="s">
        <v>149</v>
      </c>
      <c r="AU220" s="240" t="s">
        <v>83</v>
      </c>
      <c r="AY220" s="18" t="s">
        <v>146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81</v>
      </c>
      <c r="BK220" s="241">
        <f>ROUND(I220*H220,2)</f>
        <v>0</v>
      </c>
      <c r="BL220" s="18" t="s">
        <v>153</v>
      </c>
      <c r="BM220" s="240" t="s">
        <v>783</v>
      </c>
    </row>
    <row r="221" s="14" customFormat="1">
      <c r="A221" s="14"/>
      <c r="B221" s="274"/>
      <c r="C221" s="275"/>
      <c r="D221" s="259" t="s">
        <v>185</v>
      </c>
      <c r="E221" s="276" t="s">
        <v>1</v>
      </c>
      <c r="F221" s="277" t="s">
        <v>784</v>
      </c>
      <c r="G221" s="275"/>
      <c r="H221" s="278">
        <v>110.88</v>
      </c>
      <c r="I221" s="279"/>
      <c r="J221" s="275"/>
      <c r="K221" s="275"/>
      <c r="L221" s="280"/>
      <c r="M221" s="281"/>
      <c r="N221" s="282"/>
      <c r="O221" s="282"/>
      <c r="P221" s="282"/>
      <c r="Q221" s="282"/>
      <c r="R221" s="282"/>
      <c r="S221" s="282"/>
      <c r="T221" s="28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4" t="s">
        <v>185</v>
      </c>
      <c r="AU221" s="284" t="s">
        <v>83</v>
      </c>
      <c r="AV221" s="14" t="s">
        <v>83</v>
      </c>
      <c r="AW221" s="14" t="s">
        <v>30</v>
      </c>
      <c r="AX221" s="14" t="s">
        <v>81</v>
      </c>
      <c r="AY221" s="284" t="s">
        <v>146</v>
      </c>
    </row>
    <row r="222" s="2" customFormat="1" ht="33" customHeight="1">
      <c r="A222" s="39"/>
      <c r="B222" s="40"/>
      <c r="C222" s="228" t="s">
        <v>295</v>
      </c>
      <c r="D222" s="228" t="s">
        <v>149</v>
      </c>
      <c r="E222" s="229" t="s">
        <v>785</v>
      </c>
      <c r="F222" s="230" t="s">
        <v>786</v>
      </c>
      <c r="G222" s="231" t="s">
        <v>181</v>
      </c>
      <c r="H222" s="232">
        <v>429.54000000000002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38</v>
      </c>
      <c r="O222" s="92"/>
      <c r="P222" s="238">
        <f>O222*H222</f>
        <v>0</v>
      </c>
      <c r="Q222" s="238">
        <v>0.00084000000000000003</v>
      </c>
      <c r="R222" s="238">
        <f>Q222*H222</f>
        <v>0.36081360000000001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153</v>
      </c>
      <c r="AT222" s="240" t="s">
        <v>149</v>
      </c>
      <c r="AU222" s="240" t="s">
        <v>83</v>
      </c>
      <c r="AY222" s="18" t="s">
        <v>146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81</v>
      </c>
      <c r="BK222" s="241">
        <f>ROUND(I222*H222,2)</f>
        <v>0</v>
      </c>
      <c r="BL222" s="18" t="s">
        <v>153</v>
      </c>
      <c r="BM222" s="240" t="s">
        <v>787</v>
      </c>
    </row>
    <row r="223" s="14" customFormat="1">
      <c r="A223" s="14"/>
      <c r="B223" s="274"/>
      <c r="C223" s="275"/>
      <c r="D223" s="259" t="s">
        <v>185</v>
      </c>
      <c r="E223" s="276" t="s">
        <v>1</v>
      </c>
      <c r="F223" s="277" t="s">
        <v>788</v>
      </c>
      <c r="G223" s="275"/>
      <c r="H223" s="278">
        <v>793.08000000000004</v>
      </c>
      <c r="I223" s="279"/>
      <c r="J223" s="275"/>
      <c r="K223" s="275"/>
      <c r="L223" s="280"/>
      <c r="M223" s="281"/>
      <c r="N223" s="282"/>
      <c r="O223" s="282"/>
      <c r="P223" s="282"/>
      <c r="Q223" s="282"/>
      <c r="R223" s="282"/>
      <c r="S223" s="282"/>
      <c r="T223" s="28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4" t="s">
        <v>185</v>
      </c>
      <c r="AU223" s="284" t="s">
        <v>83</v>
      </c>
      <c r="AV223" s="14" t="s">
        <v>83</v>
      </c>
      <c r="AW223" s="14" t="s">
        <v>30</v>
      </c>
      <c r="AX223" s="14" t="s">
        <v>73</v>
      </c>
      <c r="AY223" s="284" t="s">
        <v>146</v>
      </c>
    </row>
    <row r="224" s="14" customFormat="1">
      <c r="A224" s="14"/>
      <c r="B224" s="274"/>
      <c r="C224" s="275"/>
      <c r="D224" s="259" t="s">
        <v>185</v>
      </c>
      <c r="E224" s="276" t="s">
        <v>1</v>
      </c>
      <c r="F224" s="277" t="s">
        <v>789</v>
      </c>
      <c r="G224" s="275"/>
      <c r="H224" s="278">
        <v>66</v>
      </c>
      <c r="I224" s="279"/>
      <c r="J224" s="275"/>
      <c r="K224" s="275"/>
      <c r="L224" s="280"/>
      <c r="M224" s="281"/>
      <c r="N224" s="282"/>
      <c r="O224" s="282"/>
      <c r="P224" s="282"/>
      <c r="Q224" s="282"/>
      <c r="R224" s="282"/>
      <c r="S224" s="282"/>
      <c r="T224" s="28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4" t="s">
        <v>185</v>
      </c>
      <c r="AU224" s="284" t="s">
        <v>83</v>
      </c>
      <c r="AV224" s="14" t="s">
        <v>83</v>
      </c>
      <c r="AW224" s="14" t="s">
        <v>30</v>
      </c>
      <c r="AX224" s="14" t="s">
        <v>73</v>
      </c>
      <c r="AY224" s="284" t="s">
        <v>146</v>
      </c>
    </row>
    <row r="225" s="16" customFormat="1">
      <c r="A225" s="16"/>
      <c r="B225" s="298"/>
      <c r="C225" s="299"/>
      <c r="D225" s="259" t="s">
        <v>185</v>
      </c>
      <c r="E225" s="300" t="s">
        <v>667</v>
      </c>
      <c r="F225" s="301" t="s">
        <v>682</v>
      </c>
      <c r="G225" s="299"/>
      <c r="H225" s="302">
        <v>859.08000000000004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185</v>
      </c>
      <c r="AU225" s="308" t="s">
        <v>83</v>
      </c>
      <c r="AV225" s="16" t="s">
        <v>153</v>
      </c>
      <c r="AW225" s="16" t="s">
        <v>30</v>
      </c>
      <c r="AX225" s="16" t="s">
        <v>73</v>
      </c>
      <c r="AY225" s="308" t="s">
        <v>146</v>
      </c>
    </row>
    <row r="226" s="14" customFormat="1">
      <c r="A226" s="14"/>
      <c r="B226" s="274"/>
      <c r="C226" s="275"/>
      <c r="D226" s="259" t="s">
        <v>185</v>
      </c>
      <c r="E226" s="276" t="s">
        <v>1</v>
      </c>
      <c r="F226" s="277" t="s">
        <v>790</v>
      </c>
      <c r="G226" s="275"/>
      <c r="H226" s="278">
        <v>429.54000000000002</v>
      </c>
      <c r="I226" s="279"/>
      <c r="J226" s="275"/>
      <c r="K226" s="275"/>
      <c r="L226" s="280"/>
      <c r="M226" s="281"/>
      <c r="N226" s="282"/>
      <c r="O226" s="282"/>
      <c r="P226" s="282"/>
      <c r="Q226" s="282"/>
      <c r="R226" s="282"/>
      <c r="S226" s="282"/>
      <c r="T226" s="28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4" t="s">
        <v>185</v>
      </c>
      <c r="AU226" s="284" t="s">
        <v>83</v>
      </c>
      <c r="AV226" s="14" t="s">
        <v>83</v>
      </c>
      <c r="AW226" s="14" t="s">
        <v>30</v>
      </c>
      <c r="AX226" s="14" t="s">
        <v>81</v>
      </c>
      <c r="AY226" s="284" t="s">
        <v>146</v>
      </c>
    </row>
    <row r="227" s="2" customFormat="1" ht="33" customHeight="1">
      <c r="A227" s="39"/>
      <c r="B227" s="40"/>
      <c r="C227" s="228" t="s">
        <v>300</v>
      </c>
      <c r="D227" s="228" t="s">
        <v>149</v>
      </c>
      <c r="E227" s="229" t="s">
        <v>791</v>
      </c>
      <c r="F227" s="230" t="s">
        <v>792</v>
      </c>
      <c r="G227" s="231" t="s">
        <v>181</v>
      </c>
      <c r="H227" s="232">
        <v>1545.174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38</v>
      </c>
      <c r="O227" s="92"/>
      <c r="P227" s="238">
        <f>O227*H227</f>
        <v>0</v>
      </c>
      <c r="Q227" s="238">
        <v>0.00084999999999999995</v>
      </c>
      <c r="R227" s="238">
        <f>Q227*H227</f>
        <v>1.3133979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153</v>
      </c>
      <c r="AT227" s="240" t="s">
        <v>149</v>
      </c>
      <c r="AU227" s="240" t="s">
        <v>83</v>
      </c>
      <c r="AY227" s="18" t="s">
        <v>146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81</v>
      </c>
      <c r="BK227" s="241">
        <f>ROUND(I227*H227,2)</f>
        <v>0</v>
      </c>
      <c r="BL227" s="18" t="s">
        <v>153</v>
      </c>
      <c r="BM227" s="240" t="s">
        <v>793</v>
      </c>
    </row>
    <row r="228" s="14" customFormat="1">
      <c r="A228" s="14"/>
      <c r="B228" s="274"/>
      <c r="C228" s="275"/>
      <c r="D228" s="259" t="s">
        <v>185</v>
      </c>
      <c r="E228" s="276" t="s">
        <v>1</v>
      </c>
      <c r="F228" s="277" t="s">
        <v>794</v>
      </c>
      <c r="G228" s="275"/>
      <c r="H228" s="278">
        <v>1207.8299999999999</v>
      </c>
      <c r="I228" s="279"/>
      <c r="J228" s="275"/>
      <c r="K228" s="275"/>
      <c r="L228" s="280"/>
      <c r="M228" s="281"/>
      <c r="N228" s="282"/>
      <c r="O228" s="282"/>
      <c r="P228" s="282"/>
      <c r="Q228" s="282"/>
      <c r="R228" s="282"/>
      <c r="S228" s="282"/>
      <c r="T228" s="28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4" t="s">
        <v>185</v>
      </c>
      <c r="AU228" s="284" t="s">
        <v>83</v>
      </c>
      <c r="AV228" s="14" t="s">
        <v>83</v>
      </c>
      <c r="AW228" s="14" t="s">
        <v>30</v>
      </c>
      <c r="AX228" s="14" t="s">
        <v>73</v>
      </c>
      <c r="AY228" s="284" t="s">
        <v>146</v>
      </c>
    </row>
    <row r="229" s="14" customFormat="1">
      <c r="A229" s="14"/>
      <c r="B229" s="274"/>
      <c r="C229" s="275"/>
      <c r="D229" s="259" t="s">
        <v>185</v>
      </c>
      <c r="E229" s="276" t="s">
        <v>1</v>
      </c>
      <c r="F229" s="277" t="s">
        <v>795</v>
      </c>
      <c r="G229" s="275"/>
      <c r="H229" s="278">
        <v>1221.9480000000001</v>
      </c>
      <c r="I229" s="279"/>
      <c r="J229" s="275"/>
      <c r="K229" s="275"/>
      <c r="L229" s="280"/>
      <c r="M229" s="281"/>
      <c r="N229" s="282"/>
      <c r="O229" s="282"/>
      <c r="P229" s="282"/>
      <c r="Q229" s="282"/>
      <c r="R229" s="282"/>
      <c r="S229" s="282"/>
      <c r="T229" s="28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4" t="s">
        <v>185</v>
      </c>
      <c r="AU229" s="284" t="s">
        <v>83</v>
      </c>
      <c r="AV229" s="14" t="s">
        <v>83</v>
      </c>
      <c r="AW229" s="14" t="s">
        <v>30</v>
      </c>
      <c r="AX229" s="14" t="s">
        <v>73</v>
      </c>
      <c r="AY229" s="284" t="s">
        <v>146</v>
      </c>
    </row>
    <row r="230" s="14" customFormat="1">
      <c r="A230" s="14"/>
      <c r="B230" s="274"/>
      <c r="C230" s="275"/>
      <c r="D230" s="259" t="s">
        <v>185</v>
      </c>
      <c r="E230" s="276" t="s">
        <v>1</v>
      </c>
      <c r="F230" s="277" t="s">
        <v>796</v>
      </c>
      <c r="G230" s="275"/>
      <c r="H230" s="278">
        <v>170.37000000000001</v>
      </c>
      <c r="I230" s="279"/>
      <c r="J230" s="275"/>
      <c r="K230" s="275"/>
      <c r="L230" s="280"/>
      <c r="M230" s="281"/>
      <c r="N230" s="282"/>
      <c r="O230" s="282"/>
      <c r="P230" s="282"/>
      <c r="Q230" s="282"/>
      <c r="R230" s="282"/>
      <c r="S230" s="282"/>
      <c r="T230" s="28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4" t="s">
        <v>185</v>
      </c>
      <c r="AU230" s="284" t="s">
        <v>83</v>
      </c>
      <c r="AV230" s="14" t="s">
        <v>83</v>
      </c>
      <c r="AW230" s="14" t="s">
        <v>30</v>
      </c>
      <c r="AX230" s="14" t="s">
        <v>73</v>
      </c>
      <c r="AY230" s="284" t="s">
        <v>146</v>
      </c>
    </row>
    <row r="231" s="14" customFormat="1">
      <c r="A231" s="14"/>
      <c r="B231" s="274"/>
      <c r="C231" s="275"/>
      <c r="D231" s="259" t="s">
        <v>185</v>
      </c>
      <c r="E231" s="276" t="s">
        <v>1</v>
      </c>
      <c r="F231" s="277" t="s">
        <v>797</v>
      </c>
      <c r="G231" s="275"/>
      <c r="H231" s="278">
        <v>176.68000000000001</v>
      </c>
      <c r="I231" s="279"/>
      <c r="J231" s="275"/>
      <c r="K231" s="275"/>
      <c r="L231" s="280"/>
      <c r="M231" s="281"/>
      <c r="N231" s="282"/>
      <c r="O231" s="282"/>
      <c r="P231" s="282"/>
      <c r="Q231" s="282"/>
      <c r="R231" s="282"/>
      <c r="S231" s="282"/>
      <c r="T231" s="28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4" t="s">
        <v>185</v>
      </c>
      <c r="AU231" s="284" t="s">
        <v>83</v>
      </c>
      <c r="AV231" s="14" t="s">
        <v>83</v>
      </c>
      <c r="AW231" s="14" t="s">
        <v>30</v>
      </c>
      <c r="AX231" s="14" t="s">
        <v>73</v>
      </c>
      <c r="AY231" s="284" t="s">
        <v>146</v>
      </c>
    </row>
    <row r="232" s="14" customFormat="1">
      <c r="A232" s="14"/>
      <c r="B232" s="274"/>
      <c r="C232" s="275"/>
      <c r="D232" s="259" t="s">
        <v>185</v>
      </c>
      <c r="E232" s="276" t="s">
        <v>1</v>
      </c>
      <c r="F232" s="277" t="s">
        <v>798</v>
      </c>
      <c r="G232" s="275"/>
      <c r="H232" s="278">
        <v>201.91999999999999</v>
      </c>
      <c r="I232" s="279"/>
      <c r="J232" s="275"/>
      <c r="K232" s="275"/>
      <c r="L232" s="280"/>
      <c r="M232" s="281"/>
      <c r="N232" s="282"/>
      <c r="O232" s="282"/>
      <c r="P232" s="282"/>
      <c r="Q232" s="282"/>
      <c r="R232" s="282"/>
      <c r="S232" s="282"/>
      <c r="T232" s="28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4" t="s">
        <v>185</v>
      </c>
      <c r="AU232" s="284" t="s">
        <v>83</v>
      </c>
      <c r="AV232" s="14" t="s">
        <v>83</v>
      </c>
      <c r="AW232" s="14" t="s">
        <v>30</v>
      </c>
      <c r="AX232" s="14" t="s">
        <v>73</v>
      </c>
      <c r="AY232" s="284" t="s">
        <v>146</v>
      </c>
    </row>
    <row r="233" s="14" customFormat="1">
      <c r="A233" s="14"/>
      <c r="B233" s="274"/>
      <c r="C233" s="275"/>
      <c r="D233" s="259" t="s">
        <v>185</v>
      </c>
      <c r="E233" s="276" t="s">
        <v>1</v>
      </c>
      <c r="F233" s="277" t="s">
        <v>799</v>
      </c>
      <c r="G233" s="275"/>
      <c r="H233" s="278">
        <v>25</v>
      </c>
      <c r="I233" s="279"/>
      <c r="J233" s="275"/>
      <c r="K233" s="275"/>
      <c r="L233" s="280"/>
      <c r="M233" s="281"/>
      <c r="N233" s="282"/>
      <c r="O233" s="282"/>
      <c r="P233" s="282"/>
      <c r="Q233" s="282"/>
      <c r="R233" s="282"/>
      <c r="S233" s="282"/>
      <c r="T233" s="28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4" t="s">
        <v>185</v>
      </c>
      <c r="AU233" s="284" t="s">
        <v>83</v>
      </c>
      <c r="AV233" s="14" t="s">
        <v>83</v>
      </c>
      <c r="AW233" s="14" t="s">
        <v>30</v>
      </c>
      <c r="AX233" s="14" t="s">
        <v>73</v>
      </c>
      <c r="AY233" s="284" t="s">
        <v>146</v>
      </c>
    </row>
    <row r="234" s="14" customFormat="1">
      <c r="A234" s="14"/>
      <c r="B234" s="274"/>
      <c r="C234" s="275"/>
      <c r="D234" s="259" t="s">
        <v>185</v>
      </c>
      <c r="E234" s="276" t="s">
        <v>1</v>
      </c>
      <c r="F234" s="277" t="s">
        <v>800</v>
      </c>
      <c r="G234" s="275"/>
      <c r="H234" s="278">
        <v>28.600000000000001</v>
      </c>
      <c r="I234" s="279"/>
      <c r="J234" s="275"/>
      <c r="K234" s="275"/>
      <c r="L234" s="280"/>
      <c r="M234" s="281"/>
      <c r="N234" s="282"/>
      <c r="O234" s="282"/>
      <c r="P234" s="282"/>
      <c r="Q234" s="282"/>
      <c r="R234" s="282"/>
      <c r="S234" s="282"/>
      <c r="T234" s="28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4" t="s">
        <v>185</v>
      </c>
      <c r="AU234" s="284" t="s">
        <v>83</v>
      </c>
      <c r="AV234" s="14" t="s">
        <v>83</v>
      </c>
      <c r="AW234" s="14" t="s">
        <v>30</v>
      </c>
      <c r="AX234" s="14" t="s">
        <v>73</v>
      </c>
      <c r="AY234" s="284" t="s">
        <v>146</v>
      </c>
    </row>
    <row r="235" s="14" customFormat="1">
      <c r="A235" s="14"/>
      <c r="B235" s="274"/>
      <c r="C235" s="275"/>
      <c r="D235" s="259" t="s">
        <v>185</v>
      </c>
      <c r="E235" s="276" t="s">
        <v>1</v>
      </c>
      <c r="F235" s="277" t="s">
        <v>801</v>
      </c>
      <c r="G235" s="275"/>
      <c r="H235" s="278">
        <v>29</v>
      </c>
      <c r="I235" s="279"/>
      <c r="J235" s="275"/>
      <c r="K235" s="275"/>
      <c r="L235" s="280"/>
      <c r="M235" s="281"/>
      <c r="N235" s="282"/>
      <c r="O235" s="282"/>
      <c r="P235" s="282"/>
      <c r="Q235" s="282"/>
      <c r="R235" s="282"/>
      <c r="S235" s="282"/>
      <c r="T235" s="28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4" t="s">
        <v>185</v>
      </c>
      <c r="AU235" s="284" t="s">
        <v>83</v>
      </c>
      <c r="AV235" s="14" t="s">
        <v>83</v>
      </c>
      <c r="AW235" s="14" t="s">
        <v>30</v>
      </c>
      <c r="AX235" s="14" t="s">
        <v>73</v>
      </c>
      <c r="AY235" s="284" t="s">
        <v>146</v>
      </c>
    </row>
    <row r="236" s="14" customFormat="1">
      <c r="A236" s="14"/>
      <c r="B236" s="274"/>
      <c r="C236" s="275"/>
      <c r="D236" s="259" t="s">
        <v>185</v>
      </c>
      <c r="E236" s="276" t="s">
        <v>1</v>
      </c>
      <c r="F236" s="277" t="s">
        <v>802</v>
      </c>
      <c r="G236" s="275"/>
      <c r="H236" s="278">
        <v>29</v>
      </c>
      <c r="I236" s="279"/>
      <c r="J236" s="275"/>
      <c r="K236" s="275"/>
      <c r="L236" s="280"/>
      <c r="M236" s="281"/>
      <c r="N236" s="282"/>
      <c r="O236" s="282"/>
      <c r="P236" s="282"/>
      <c r="Q236" s="282"/>
      <c r="R236" s="282"/>
      <c r="S236" s="282"/>
      <c r="T236" s="28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4" t="s">
        <v>185</v>
      </c>
      <c r="AU236" s="284" t="s">
        <v>83</v>
      </c>
      <c r="AV236" s="14" t="s">
        <v>83</v>
      </c>
      <c r="AW236" s="14" t="s">
        <v>30</v>
      </c>
      <c r="AX236" s="14" t="s">
        <v>73</v>
      </c>
      <c r="AY236" s="284" t="s">
        <v>146</v>
      </c>
    </row>
    <row r="237" s="16" customFormat="1">
      <c r="A237" s="16"/>
      <c r="B237" s="298"/>
      <c r="C237" s="299"/>
      <c r="D237" s="259" t="s">
        <v>185</v>
      </c>
      <c r="E237" s="300" t="s">
        <v>669</v>
      </c>
      <c r="F237" s="301" t="s">
        <v>682</v>
      </c>
      <c r="G237" s="299"/>
      <c r="H237" s="302">
        <v>3090.348</v>
      </c>
      <c r="I237" s="303"/>
      <c r="J237" s="299"/>
      <c r="K237" s="299"/>
      <c r="L237" s="304"/>
      <c r="M237" s="305"/>
      <c r="N237" s="306"/>
      <c r="O237" s="306"/>
      <c r="P237" s="306"/>
      <c r="Q237" s="306"/>
      <c r="R237" s="306"/>
      <c r="S237" s="306"/>
      <c r="T237" s="30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8" t="s">
        <v>185</v>
      </c>
      <c r="AU237" s="308" t="s">
        <v>83</v>
      </c>
      <c r="AV237" s="16" t="s">
        <v>153</v>
      </c>
      <c r="AW237" s="16" t="s">
        <v>30</v>
      </c>
      <c r="AX237" s="16" t="s">
        <v>73</v>
      </c>
      <c r="AY237" s="308" t="s">
        <v>146</v>
      </c>
    </row>
    <row r="238" s="14" customFormat="1">
      <c r="A238" s="14"/>
      <c r="B238" s="274"/>
      <c r="C238" s="275"/>
      <c r="D238" s="259" t="s">
        <v>185</v>
      </c>
      <c r="E238" s="276" t="s">
        <v>1</v>
      </c>
      <c r="F238" s="277" t="s">
        <v>803</v>
      </c>
      <c r="G238" s="275"/>
      <c r="H238" s="278">
        <v>1545.174</v>
      </c>
      <c r="I238" s="279"/>
      <c r="J238" s="275"/>
      <c r="K238" s="275"/>
      <c r="L238" s="280"/>
      <c r="M238" s="281"/>
      <c r="N238" s="282"/>
      <c r="O238" s="282"/>
      <c r="P238" s="282"/>
      <c r="Q238" s="282"/>
      <c r="R238" s="282"/>
      <c r="S238" s="282"/>
      <c r="T238" s="28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4" t="s">
        <v>185</v>
      </c>
      <c r="AU238" s="284" t="s">
        <v>83</v>
      </c>
      <c r="AV238" s="14" t="s">
        <v>83</v>
      </c>
      <c r="AW238" s="14" t="s">
        <v>30</v>
      </c>
      <c r="AX238" s="14" t="s">
        <v>81</v>
      </c>
      <c r="AY238" s="284" t="s">
        <v>146</v>
      </c>
    </row>
    <row r="239" s="2" customFormat="1" ht="44.25" customHeight="1">
      <c r="A239" s="39"/>
      <c r="B239" s="40"/>
      <c r="C239" s="228" t="s">
        <v>308</v>
      </c>
      <c r="D239" s="228" t="s">
        <v>149</v>
      </c>
      <c r="E239" s="229" t="s">
        <v>804</v>
      </c>
      <c r="F239" s="230" t="s">
        <v>805</v>
      </c>
      <c r="G239" s="231" t="s">
        <v>181</v>
      </c>
      <c r="H239" s="232">
        <v>429.54000000000002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38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153</v>
      </c>
      <c r="AT239" s="240" t="s">
        <v>149</v>
      </c>
      <c r="AU239" s="240" t="s">
        <v>83</v>
      </c>
      <c r="AY239" s="18" t="s">
        <v>146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81</v>
      </c>
      <c r="BK239" s="241">
        <f>ROUND(I239*H239,2)</f>
        <v>0</v>
      </c>
      <c r="BL239" s="18" t="s">
        <v>153</v>
      </c>
      <c r="BM239" s="240" t="s">
        <v>806</v>
      </c>
    </row>
    <row r="240" s="14" customFormat="1">
      <c r="A240" s="14"/>
      <c r="B240" s="274"/>
      <c r="C240" s="275"/>
      <c r="D240" s="259" t="s">
        <v>185</v>
      </c>
      <c r="E240" s="276" t="s">
        <v>1</v>
      </c>
      <c r="F240" s="277" t="s">
        <v>790</v>
      </c>
      <c r="G240" s="275"/>
      <c r="H240" s="278">
        <v>429.54000000000002</v>
      </c>
      <c r="I240" s="279"/>
      <c r="J240" s="275"/>
      <c r="K240" s="275"/>
      <c r="L240" s="280"/>
      <c r="M240" s="281"/>
      <c r="N240" s="282"/>
      <c r="O240" s="282"/>
      <c r="P240" s="282"/>
      <c r="Q240" s="282"/>
      <c r="R240" s="282"/>
      <c r="S240" s="282"/>
      <c r="T240" s="28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4" t="s">
        <v>185</v>
      </c>
      <c r="AU240" s="284" t="s">
        <v>83</v>
      </c>
      <c r="AV240" s="14" t="s">
        <v>83</v>
      </c>
      <c r="AW240" s="14" t="s">
        <v>30</v>
      </c>
      <c r="AX240" s="14" t="s">
        <v>81</v>
      </c>
      <c r="AY240" s="284" t="s">
        <v>146</v>
      </c>
    </row>
    <row r="241" s="2" customFormat="1" ht="44.25" customHeight="1">
      <c r="A241" s="39"/>
      <c r="B241" s="40"/>
      <c r="C241" s="228" t="s">
        <v>316</v>
      </c>
      <c r="D241" s="228" t="s">
        <v>149</v>
      </c>
      <c r="E241" s="229" t="s">
        <v>807</v>
      </c>
      <c r="F241" s="230" t="s">
        <v>808</v>
      </c>
      <c r="G241" s="231" t="s">
        <v>181</v>
      </c>
      <c r="H241" s="232">
        <v>1545.174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38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153</v>
      </c>
      <c r="AT241" s="240" t="s">
        <v>149</v>
      </c>
      <c r="AU241" s="240" t="s">
        <v>83</v>
      </c>
      <c r="AY241" s="18" t="s">
        <v>146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81</v>
      </c>
      <c r="BK241" s="241">
        <f>ROUND(I241*H241,2)</f>
        <v>0</v>
      </c>
      <c r="BL241" s="18" t="s">
        <v>153</v>
      </c>
      <c r="BM241" s="240" t="s">
        <v>809</v>
      </c>
    </row>
    <row r="242" s="14" customFormat="1">
      <c r="A242" s="14"/>
      <c r="B242" s="274"/>
      <c r="C242" s="275"/>
      <c r="D242" s="259" t="s">
        <v>185</v>
      </c>
      <c r="E242" s="276" t="s">
        <v>1</v>
      </c>
      <c r="F242" s="277" t="s">
        <v>803</v>
      </c>
      <c r="G242" s="275"/>
      <c r="H242" s="278">
        <v>1545.174</v>
      </c>
      <c r="I242" s="279"/>
      <c r="J242" s="275"/>
      <c r="K242" s="275"/>
      <c r="L242" s="280"/>
      <c r="M242" s="281"/>
      <c r="N242" s="282"/>
      <c r="O242" s="282"/>
      <c r="P242" s="282"/>
      <c r="Q242" s="282"/>
      <c r="R242" s="282"/>
      <c r="S242" s="282"/>
      <c r="T242" s="28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4" t="s">
        <v>185</v>
      </c>
      <c r="AU242" s="284" t="s">
        <v>83</v>
      </c>
      <c r="AV242" s="14" t="s">
        <v>83</v>
      </c>
      <c r="AW242" s="14" t="s">
        <v>30</v>
      </c>
      <c r="AX242" s="14" t="s">
        <v>81</v>
      </c>
      <c r="AY242" s="284" t="s">
        <v>146</v>
      </c>
    </row>
    <row r="243" s="2" customFormat="1" ht="55.5" customHeight="1">
      <c r="A243" s="39"/>
      <c r="B243" s="40"/>
      <c r="C243" s="228" t="s">
        <v>323</v>
      </c>
      <c r="D243" s="228" t="s">
        <v>149</v>
      </c>
      <c r="E243" s="229" t="s">
        <v>258</v>
      </c>
      <c r="F243" s="230" t="s">
        <v>810</v>
      </c>
      <c r="G243" s="231" t="s">
        <v>229</v>
      </c>
      <c r="H243" s="232">
        <v>1090.406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38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153</v>
      </c>
      <c r="AT243" s="240" t="s">
        <v>149</v>
      </c>
      <c r="AU243" s="240" t="s">
        <v>83</v>
      </c>
      <c r="AY243" s="18" t="s">
        <v>146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81</v>
      </c>
      <c r="BK243" s="241">
        <f>ROUND(I243*H243,2)</f>
        <v>0</v>
      </c>
      <c r="BL243" s="18" t="s">
        <v>153</v>
      </c>
      <c r="BM243" s="240" t="s">
        <v>811</v>
      </c>
    </row>
    <row r="244" s="14" customFormat="1">
      <c r="A244" s="14"/>
      <c r="B244" s="274"/>
      <c r="C244" s="275"/>
      <c r="D244" s="259" t="s">
        <v>185</v>
      </c>
      <c r="E244" s="276" t="s">
        <v>1</v>
      </c>
      <c r="F244" s="277" t="s">
        <v>812</v>
      </c>
      <c r="G244" s="275"/>
      <c r="H244" s="278">
        <v>98.168000000000006</v>
      </c>
      <c r="I244" s="279"/>
      <c r="J244" s="275"/>
      <c r="K244" s="275"/>
      <c r="L244" s="280"/>
      <c r="M244" s="281"/>
      <c r="N244" s="282"/>
      <c r="O244" s="282"/>
      <c r="P244" s="282"/>
      <c r="Q244" s="282"/>
      <c r="R244" s="282"/>
      <c r="S244" s="282"/>
      <c r="T244" s="28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4" t="s">
        <v>185</v>
      </c>
      <c r="AU244" s="284" t="s">
        <v>83</v>
      </c>
      <c r="AV244" s="14" t="s">
        <v>83</v>
      </c>
      <c r="AW244" s="14" t="s">
        <v>30</v>
      </c>
      <c r="AX244" s="14" t="s">
        <v>73</v>
      </c>
      <c r="AY244" s="284" t="s">
        <v>146</v>
      </c>
    </row>
    <row r="245" s="14" customFormat="1">
      <c r="A245" s="14"/>
      <c r="B245" s="274"/>
      <c r="C245" s="275"/>
      <c r="D245" s="259" t="s">
        <v>185</v>
      </c>
      <c r="E245" s="276" t="s">
        <v>1</v>
      </c>
      <c r="F245" s="277" t="s">
        <v>813</v>
      </c>
      <c r="G245" s="275"/>
      <c r="H245" s="278">
        <v>447.03500000000002</v>
      </c>
      <c r="I245" s="279"/>
      <c r="J245" s="275"/>
      <c r="K245" s="275"/>
      <c r="L245" s="280"/>
      <c r="M245" s="281"/>
      <c r="N245" s="282"/>
      <c r="O245" s="282"/>
      <c r="P245" s="282"/>
      <c r="Q245" s="282"/>
      <c r="R245" s="282"/>
      <c r="S245" s="282"/>
      <c r="T245" s="28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4" t="s">
        <v>185</v>
      </c>
      <c r="AU245" s="284" t="s">
        <v>83</v>
      </c>
      <c r="AV245" s="14" t="s">
        <v>83</v>
      </c>
      <c r="AW245" s="14" t="s">
        <v>30</v>
      </c>
      <c r="AX245" s="14" t="s">
        <v>73</v>
      </c>
      <c r="AY245" s="284" t="s">
        <v>146</v>
      </c>
    </row>
    <row r="246" s="14" customFormat="1">
      <c r="A246" s="14"/>
      <c r="B246" s="274"/>
      <c r="C246" s="275"/>
      <c r="D246" s="259" t="s">
        <v>185</v>
      </c>
      <c r="E246" s="276" t="s">
        <v>1</v>
      </c>
      <c r="F246" s="277" t="s">
        <v>814</v>
      </c>
      <c r="G246" s="275"/>
      <c r="H246" s="278">
        <v>545.20299999999997</v>
      </c>
      <c r="I246" s="279"/>
      <c r="J246" s="275"/>
      <c r="K246" s="275"/>
      <c r="L246" s="280"/>
      <c r="M246" s="281"/>
      <c r="N246" s="282"/>
      <c r="O246" s="282"/>
      <c r="P246" s="282"/>
      <c r="Q246" s="282"/>
      <c r="R246" s="282"/>
      <c r="S246" s="282"/>
      <c r="T246" s="28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4" t="s">
        <v>185</v>
      </c>
      <c r="AU246" s="284" t="s">
        <v>83</v>
      </c>
      <c r="AV246" s="14" t="s">
        <v>83</v>
      </c>
      <c r="AW246" s="14" t="s">
        <v>30</v>
      </c>
      <c r="AX246" s="14" t="s">
        <v>73</v>
      </c>
      <c r="AY246" s="284" t="s">
        <v>146</v>
      </c>
    </row>
    <row r="247" s="16" customFormat="1">
      <c r="A247" s="16"/>
      <c r="B247" s="298"/>
      <c r="C247" s="299"/>
      <c r="D247" s="259" t="s">
        <v>185</v>
      </c>
      <c r="E247" s="300" t="s">
        <v>1</v>
      </c>
      <c r="F247" s="301" t="s">
        <v>682</v>
      </c>
      <c r="G247" s="299"/>
      <c r="H247" s="302">
        <v>1090.406</v>
      </c>
      <c r="I247" s="303"/>
      <c r="J247" s="299"/>
      <c r="K247" s="299"/>
      <c r="L247" s="304"/>
      <c r="M247" s="305"/>
      <c r="N247" s="306"/>
      <c r="O247" s="306"/>
      <c r="P247" s="306"/>
      <c r="Q247" s="306"/>
      <c r="R247" s="306"/>
      <c r="S247" s="306"/>
      <c r="T247" s="307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8" t="s">
        <v>185</v>
      </c>
      <c r="AU247" s="308" t="s">
        <v>83</v>
      </c>
      <c r="AV247" s="16" t="s">
        <v>153</v>
      </c>
      <c r="AW247" s="16" t="s">
        <v>30</v>
      </c>
      <c r="AX247" s="16" t="s">
        <v>81</v>
      </c>
      <c r="AY247" s="308" t="s">
        <v>146</v>
      </c>
    </row>
    <row r="248" s="2" customFormat="1" ht="66.75" customHeight="1">
      <c r="A248" s="39"/>
      <c r="B248" s="40"/>
      <c r="C248" s="228" t="s">
        <v>328</v>
      </c>
      <c r="D248" s="228" t="s">
        <v>149</v>
      </c>
      <c r="E248" s="229" t="s">
        <v>815</v>
      </c>
      <c r="F248" s="230" t="s">
        <v>816</v>
      </c>
      <c r="G248" s="231" t="s">
        <v>229</v>
      </c>
      <c r="H248" s="232">
        <v>1732.6780000000001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38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153</v>
      </c>
      <c r="AT248" s="240" t="s">
        <v>149</v>
      </c>
      <c r="AU248" s="240" t="s">
        <v>83</v>
      </c>
      <c r="AY248" s="18" t="s">
        <v>146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81</v>
      </c>
      <c r="BK248" s="241">
        <f>ROUND(I248*H248,2)</f>
        <v>0</v>
      </c>
      <c r="BL248" s="18" t="s">
        <v>153</v>
      </c>
      <c r="BM248" s="240" t="s">
        <v>817</v>
      </c>
    </row>
    <row r="249" s="14" customFormat="1">
      <c r="A249" s="14"/>
      <c r="B249" s="274"/>
      <c r="C249" s="275"/>
      <c r="D249" s="259" t="s">
        <v>185</v>
      </c>
      <c r="E249" s="276" t="s">
        <v>1</v>
      </c>
      <c r="F249" s="277" t="s">
        <v>818</v>
      </c>
      <c r="G249" s="275"/>
      <c r="H249" s="278">
        <v>64.319999999999993</v>
      </c>
      <c r="I249" s="279"/>
      <c r="J249" s="275"/>
      <c r="K249" s="275"/>
      <c r="L249" s="280"/>
      <c r="M249" s="281"/>
      <c r="N249" s="282"/>
      <c r="O249" s="282"/>
      <c r="P249" s="282"/>
      <c r="Q249" s="282"/>
      <c r="R249" s="282"/>
      <c r="S249" s="282"/>
      <c r="T249" s="28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4" t="s">
        <v>185</v>
      </c>
      <c r="AU249" s="284" t="s">
        <v>83</v>
      </c>
      <c r="AV249" s="14" t="s">
        <v>83</v>
      </c>
      <c r="AW249" s="14" t="s">
        <v>30</v>
      </c>
      <c r="AX249" s="14" t="s">
        <v>73</v>
      </c>
      <c r="AY249" s="284" t="s">
        <v>146</v>
      </c>
    </row>
    <row r="250" s="14" customFormat="1">
      <c r="A250" s="14"/>
      <c r="B250" s="274"/>
      <c r="C250" s="275"/>
      <c r="D250" s="259" t="s">
        <v>185</v>
      </c>
      <c r="E250" s="276" t="s">
        <v>1</v>
      </c>
      <c r="F250" s="277" t="s">
        <v>819</v>
      </c>
      <c r="G250" s="275"/>
      <c r="H250" s="278">
        <v>1052.79</v>
      </c>
      <c r="I250" s="279"/>
      <c r="J250" s="275"/>
      <c r="K250" s="275"/>
      <c r="L250" s="280"/>
      <c r="M250" s="281"/>
      <c r="N250" s="282"/>
      <c r="O250" s="282"/>
      <c r="P250" s="282"/>
      <c r="Q250" s="282"/>
      <c r="R250" s="282"/>
      <c r="S250" s="282"/>
      <c r="T250" s="28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4" t="s">
        <v>185</v>
      </c>
      <c r="AU250" s="284" t="s">
        <v>83</v>
      </c>
      <c r="AV250" s="14" t="s">
        <v>83</v>
      </c>
      <c r="AW250" s="14" t="s">
        <v>30</v>
      </c>
      <c r="AX250" s="14" t="s">
        <v>73</v>
      </c>
      <c r="AY250" s="284" t="s">
        <v>146</v>
      </c>
    </row>
    <row r="251" s="14" customFormat="1">
      <c r="A251" s="14"/>
      <c r="B251" s="274"/>
      <c r="C251" s="275"/>
      <c r="D251" s="259" t="s">
        <v>185</v>
      </c>
      <c r="E251" s="276" t="s">
        <v>1</v>
      </c>
      <c r="F251" s="277" t="s">
        <v>820</v>
      </c>
      <c r="G251" s="275"/>
      <c r="H251" s="278">
        <v>615.56799999999998</v>
      </c>
      <c r="I251" s="279"/>
      <c r="J251" s="275"/>
      <c r="K251" s="275"/>
      <c r="L251" s="280"/>
      <c r="M251" s="281"/>
      <c r="N251" s="282"/>
      <c r="O251" s="282"/>
      <c r="P251" s="282"/>
      <c r="Q251" s="282"/>
      <c r="R251" s="282"/>
      <c r="S251" s="282"/>
      <c r="T251" s="28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4" t="s">
        <v>185</v>
      </c>
      <c r="AU251" s="284" t="s">
        <v>83</v>
      </c>
      <c r="AV251" s="14" t="s">
        <v>83</v>
      </c>
      <c r="AW251" s="14" t="s">
        <v>30</v>
      </c>
      <c r="AX251" s="14" t="s">
        <v>73</v>
      </c>
      <c r="AY251" s="284" t="s">
        <v>146</v>
      </c>
    </row>
    <row r="252" s="16" customFormat="1">
      <c r="A252" s="16"/>
      <c r="B252" s="298"/>
      <c r="C252" s="299"/>
      <c r="D252" s="259" t="s">
        <v>185</v>
      </c>
      <c r="E252" s="300" t="s">
        <v>1</v>
      </c>
      <c r="F252" s="301" t="s">
        <v>682</v>
      </c>
      <c r="G252" s="299"/>
      <c r="H252" s="302">
        <v>1732.6780000000001</v>
      </c>
      <c r="I252" s="303"/>
      <c r="J252" s="299"/>
      <c r="K252" s="299"/>
      <c r="L252" s="304"/>
      <c r="M252" s="305"/>
      <c r="N252" s="306"/>
      <c r="O252" s="306"/>
      <c r="P252" s="306"/>
      <c r="Q252" s="306"/>
      <c r="R252" s="306"/>
      <c r="S252" s="306"/>
      <c r="T252" s="307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308" t="s">
        <v>185</v>
      </c>
      <c r="AU252" s="308" t="s">
        <v>83</v>
      </c>
      <c r="AV252" s="16" t="s">
        <v>153</v>
      </c>
      <c r="AW252" s="16" t="s">
        <v>30</v>
      </c>
      <c r="AX252" s="16" t="s">
        <v>81</v>
      </c>
      <c r="AY252" s="308" t="s">
        <v>146</v>
      </c>
    </row>
    <row r="253" s="2" customFormat="1" ht="66.75" customHeight="1">
      <c r="A253" s="39"/>
      <c r="B253" s="40"/>
      <c r="C253" s="228" t="s">
        <v>334</v>
      </c>
      <c r="D253" s="228" t="s">
        <v>149</v>
      </c>
      <c r="E253" s="229" t="s">
        <v>821</v>
      </c>
      <c r="F253" s="230" t="s">
        <v>822</v>
      </c>
      <c r="G253" s="231" t="s">
        <v>229</v>
      </c>
      <c r="H253" s="232">
        <v>1821.4480000000001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38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153</v>
      </c>
      <c r="AT253" s="240" t="s">
        <v>149</v>
      </c>
      <c r="AU253" s="240" t="s">
        <v>83</v>
      </c>
      <c r="AY253" s="18" t="s">
        <v>146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81</v>
      </c>
      <c r="BK253" s="241">
        <f>ROUND(I253*H253,2)</f>
        <v>0</v>
      </c>
      <c r="BL253" s="18" t="s">
        <v>153</v>
      </c>
      <c r="BM253" s="240" t="s">
        <v>823</v>
      </c>
    </row>
    <row r="254" s="14" customFormat="1">
      <c r="A254" s="14"/>
      <c r="B254" s="274"/>
      <c r="C254" s="275"/>
      <c r="D254" s="259" t="s">
        <v>185</v>
      </c>
      <c r="E254" s="276" t="s">
        <v>1</v>
      </c>
      <c r="F254" s="277" t="s">
        <v>824</v>
      </c>
      <c r="G254" s="275"/>
      <c r="H254" s="278">
        <v>226.905</v>
      </c>
      <c r="I254" s="279"/>
      <c r="J254" s="275"/>
      <c r="K254" s="275"/>
      <c r="L254" s="280"/>
      <c r="M254" s="281"/>
      <c r="N254" s="282"/>
      <c r="O254" s="282"/>
      <c r="P254" s="282"/>
      <c r="Q254" s="282"/>
      <c r="R254" s="282"/>
      <c r="S254" s="282"/>
      <c r="T254" s="28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4" t="s">
        <v>185</v>
      </c>
      <c r="AU254" s="284" t="s">
        <v>83</v>
      </c>
      <c r="AV254" s="14" t="s">
        <v>83</v>
      </c>
      <c r="AW254" s="14" t="s">
        <v>30</v>
      </c>
      <c r="AX254" s="14" t="s">
        <v>73</v>
      </c>
      <c r="AY254" s="284" t="s">
        <v>146</v>
      </c>
    </row>
    <row r="255" s="14" customFormat="1">
      <c r="A255" s="14"/>
      <c r="B255" s="274"/>
      <c r="C255" s="275"/>
      <c r="D255" s="259" t="s">
        <v>185</v>
      </c>
      <c r="E255" s="276" t="s">
        <v>1</v>
      </c>
      <c r="F255" s="277" t="s">
        <v>825</v>
      </c>
      <c r="G255" s="275"/>
      <c r="H255" s="278">
        <v>1594.5429999999999</v>
      </c>
      <c r="I255" s="279"/>
      <c r="J255" s="275"/>
      <c r="K255" s="275"/>
      <c r="L255" s="280"/>
      <c r="M255" s="281"/>
      <c r="N255" s="282"/>
      <c r="O255" s="282"/>
      <c r="P255" s="282"/>
      <c r="Q255" s="282"/>
      <c r="R255" s="282"/>
      <c r="S255" s="282"/>
      <c r="T255" s="28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4" t="s">
        <v>185</v>
      </c>
      <c r="AU255" s="284" t="s">
        <v>83</v>
      </c>
      <c r="AV255" s="14" t="s">
        <v>83</v>
      </c>
      <c r="AW255" s="14" t="s">
        <v>30</v>
      </c>
      <c r="AX255" s="14" t="s">
        <v>73</v>
      </c>
      <c r="AY255" s="284" t="s">
        <v>146</v>
      </c>
    </row>
    <row r="256" s="16" customFormat="1">
      <c r="A256" s="16"/>
      <c r="B256" s="298"/>
      <c r="C256" s="299"/>
      <c r="D256" s="259" t="s">
        <v>185</v>
      </c>
      <c r="E256" s="300" t="s">
        <v>1</v>
      </c>
      <c r="F256" s="301" t="s">
        <v>682</v>
      </c>
      <c r="G256" s="299"/>
      <c r="H256" s="302">
        <v>1821.4480000000001</v>
      </c>
      <c r="I256" s="303"/>
      <c r="J256" s="299"/>
      <c r="K256" s="299"/>
      <c r="L256" s="304"/>
      <c r="M256" s="305"/>
      <c r="N256" s="306"/>
      <c r="O256" s="306"/>
      <c r="P256" s="306"/>
      <c r="Q256" s="306"/>
      <c r="R256" s="306"/>
      <c r="S256" s="306"/>
      <c r="T256" s="30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08" t="s">
        <v>185</v>
      </c>
      <c r="AU256" s="308" t="s">
        <v>83</v>
      </c>
      <c r="AV256" s="16" t="s">
        <v>153</v>
      </c>
      <c r="AW256" s="16" t="s">
        <v>30</v>
      </c>
      <c r="AX256" s="16" t="s">
        <v>81</v>
      </c>
      <c r="AY256" s="308" t="s">
        <v>146</v>
      </c>
    </row>
    <row r="257" s="2" customFormat="1" ht="66.75" customHeight="1">
      <c r="A257" s="39"/>
      <c r="B257" s="40"/>
      <c r="C257" s="228" t="s">
        <v>339</v>
      </c>
      <c r="D257" s="228" t="s">
        <v>149</v>
      </c>
      <c r="E257" s="229" t="s">
        <v>826</v>
      </c>
      <c r="F257" s="230" t="s">
        <v>827</v>
      </c>
      <c r="G257" s="231" t="s">
        <v>229</v>
      </c>
      <c r="H257" s="232">
        <v>375.95600000000002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38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153</v>
      </c>
      <c r="AT257" s="240" t="s">
        <v>149</v>
      </c>
      <c r="AU257" s="240" t="s">
        <v>83</v>
      </c>
      <c r="AY257" s="18" t="s">
        <v>146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81</v>
      </c>
      <c r="BK257" s="241">
        <f>ROUND(I257*H257,2)</f>
        <v>0</v>
      </c>
      <c r="BL257" s="18" t="s">
        <v>153</v>
      </c>
      <c r="BM257" s="240" t="s">
        <v>828</v>
      </c>
    </row>
    <row r="258" s="14" customFormat="1">
      <c r="A258" s="14"/>
      <c r="B258" s="274"/>
      <c r="C258" s="275"/>
      <c r="D258" s="259" t="s">
        <v>185</v>
      </c>
      <c r="E258" s="276" t="s">
        <v>1</v>
      </c>
      <c r="F258" s="277" t="s">
        <v>829</v>
      </c>
      <c r="G258" s="275"/>
      <c r="H258" s="278">
        <v>375.95600000000002</v>
      </c>
      <c r="I258" s="279"/>
      <c r="J258" s="275"/>
      <c r="K258" s="275"/>
      <c r="L258" s="280"/>
      <c r="M258" s="281"/>
      <c r="N258" s="282"/>
      <c r="O258" s="282"/>
      <c r="P258" s="282"/>
      <c r="Q258" s="282"/>
      <c r="R258" s="282"/>
      <c r="S258" s="282"/>
      <c r="T258" s="28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4" t="s">
        <v>185</v>
      </c>
      <c r="AU258" s="284" t="s">
        <v>83</v>
      </c>
      <c r="AV258" s="14" t="s">
        <v>83</v>
      </c>
      <c r="AW258" s="14" t="s">
        <v>30</v>
      </c>
      <c r="AX258" s="14" t="s">
        <v>73</v>
      </c>
      <c r="AY258" s="284" t="s">
        <v>146</v>
      </c>
    </row>
    <row r="259" s="13" customFormat="1">
      <c r="A259" s="13"/>
      <c r="B259" s="264"/>
      <c r="C259" s="265"/>
      <c r="D259" s="259" t="s">
        <v>185</v>
      </c>
      <c r="E259" s="266" t="s">
        <v>1</v>
      </c>
      <c r="F259" s="267" t="s">
        <v>830</v>
      </c>
      <c r="G259" s="265"/>
      <c r="H259" s="266" t="s">
        <v>1</v>
      </c>
      <c r="I259" s="268"/>
      <c r="J259" s="265"/>
      <c r="K259" s="265"/>
      <c r="L259" s="269"/>
      <c r="M259" s="270"/>
      <c r="N259" s="271"/>
      <c r="O259" s="271"/>
      <c r="P259" s="271"/>
      <c r="Q259" s="271"/>
      <c r="R259" s="271"/>
      <c r="S259" s="271"/>
      <c r="T259" s="27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3" t="s">
        <v>185</v>
      </c>
      <c r="AU259" s="273" t="s">
        <v>83</v>
      </c>
      <c r="AV259" s="13" t="s">
        <v>81</v>
      </c>
      <c r="AW259" s="13" t="s">
        <v>30</v>
      </c>
      <c r="AX259" s="13" t="s">
        <v>73</v>
      </c>
      <c r="AY259" s="273" t="s">
        <v>146</v>
      </c>
    </row>
    <row r="260" s="16" customFormat="1">
      <c r="A260" s="16"/>
      <c r="B260" s="298"/>
      <c r="C260" s="299"/>
      <c r="D260" s="259" t="s">
        <v>185</v>
      </c>
      <c r="E260" s="300" t="s">
        <v>1</v>
      </c>
      <c r="F260" s="301" t="s">
        <v>682</v>
      </c>
      <c r="G260" s="299"/>
      <c r="H260" s="302">
        <v>375.95600000000002</v>
      </c>
      <c r="I260" s="303"/>
      <c r="J260" s="299"/>
      <c r="K260" s="299"/>
      <c r="L260" s="304"/>
      <c r="M260" s="305"/>
      <c r="N260" s="306"/>
      <c r="O260" s="306"/>
      <c r="P260" s="306"/>
      <c r="Q260" s="306"/>
      <c r="R260" s="306"/>
      <c r="S260" s="306"/>
      <c r="T260" s="30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308" t="s">
        <v>185</v>
      </c>
      <c r="AU260" s="308" t="s">
        <v>83</v>
      </c>
      <c r="AV260" s="16" t="s">
        <v>153</v>
      </c>
      <c r="AW260" s="16" t="s">
        <v>30</v>
      </c>
      <c r="AX260" s="16" t="s">
        <v>81</v>
      </c>
      <c r="AY260" s="308" t="s">
        <v>146</v>
      </c>
    </row>
    <row r="261" s="2" customFormat="1" ht="78" customHeight="1">
      <c r="A261" s="39"/>
      <c r="B261" s="40"/>
      <c r="C261" s="228" t="s">
        <v>347</v>
      </c>
      <c r="D261" s="228" t="s">
        <v>149</v>
      </c>
      <c r="E261" s="229" t="s">
        <v>831</v>
      </c>
      <c r="F261" s="230" t="s">
        <v>832</v>
      </c>
      <c r="G261" s="231" t="s">
        <v>229</v>
      </c>
      <c r="H261" s="232">
        <v>3383.6039999999998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38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153</v>
      </c>
      <c r="AT261" s="240" t="s">
        <v>149</v>
      </c>
      <c r="AU261" s="240" t="s">
        <v>83</v>
      </c>
      <c r="AY261" s="18" t="s">
        <v>146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81</v>
      </c>
      <c r="BK261" s="241">
        <f>ROUND(I261*H261,2)</f>
        <v>0</v>
      </c>
      <c r="BL261" s="18" t="s">
        <v>153</v>
      </c>
      <c r="BM261" s="240" t="s">
        <v>833</v>
      </c>
    </row>
    <row r="262" s="14" customFormat="1">
      <c r="A262" s="14"/>
      <c r="B262" s="274"/>
      <c r="C262" s="275"/>
      <c r="D262" s="259" t="s">
        <v>185</v>
      </c>
      <c r="E262" s="276" t="s">
        <v>1</v>
      </c>
      <c r="F262" s="277" t="s">
        <v>834</v>
      </c>
      <c r="G262" s="275"/>
      <c r="H262" s="278">
        <v>3383.6039999999998</v>
      </c>
      <c r="I262" s="279"/>
      <c r="J262" s="275"/>
      <c r="K262" s="275"/>
      <c r="L262" s="280"/>
      <c r="M262" s="281"/>
      <c r="N262" s="282"/>
      <c r="O262" s="282"/>
      <c r="P262" s="282"/>
      <c r="Q262" s="282"/>
      <c r="R262" s="282"/>
      <c r="S262" s="282"/>
      <c r="T262" s="28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4" t="s">
        <v>185</v>
      </c>
      <c r="AU262" s="284" t="s">
        <v>83</v>
      </c>
      <c r="AV262" s="14" t="s">
        <v>83</v>
      </c>
      <c r="AW262" s="14" t="s">
        <v>30</v>
      </c>
      <c r="AX262" s="14" t="s">
        <v>73</v>
      </c>
      <c r="AY262" s="284" t="s">
        <v>146</v>
      </c>
    </row>
    <row r="263" s="13" customFormat="1">
      <c r="A263" s="13"/>
      <c r="B263" s="264"/>
      <c r="C263" s="265"/>
      <c r="D263" s="259" t="s">
        <v>185</v>
      </c>
      <c r="E263" s="266" t="s">
        <v>1</v>
      </c>
      <c r="F263" s="267" t="s">
        <v>835</v>
      </c>
      <c r="G263" s="265"/>
      <c r="H263" s="266" t="s">
        <v>1</v>
      </c>
      <c r="I263" s="268"/>
      <c r="J263" s="265"/>
      <c r="K263" s="265"/>
      <c r="L263" s="269"/>
      <c r="M263" s="270"/>
      <c r="N263" s="271"/>
      <c r="O263" s="271"/>
      <c r="P263" s="271"/>
      <c r="Q263" s="271"/>
      <c r="R263" s="271"/>
      <c r="S263" s="271"/>
      <c r="T263" s="27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3" t="s">
        <v>185</v>
      </c>
      <c r="AU263" s="273" t="s">
        <v>83</v>
      </c>
      <c r="AV263" s="13" t="s">
        <v>81</v>
      </c>
      <c r="AW263" s="13" t="s">
        <v>30</v>
      </c>
      <c r="AX263" s="13" t="s">
        <v>73</v>
      </c>
      <c r="AY263" s="273" t="s">
        <v>146</v>
      </c>
    </row>
    <row r="264" s="16" customFormat="1">
      <c r="A264" s="16"/>
      <c r="B264" s="298"/>
      <c r="C264" s="299"/>
      <c r="D264" s="259" t="s">
        <v>185</v>
      </c>
      <c r="E264" s="300" t="s">
        <v>1</v>
      </c>
      <c r="F264" s="301" t="s">
        <v>682</v>
      </c>
      <c r="G264" s="299"/>
      <c r="H264" s="302">
        <v>3383.6039999999998</v>
      </c>
      <c r="I264" s="303"/>
      <c r="J264" s="299"/>
      <c r="K264" s="299"/>
      <c r="L264" s="304"/>
      <c r="M264" s="305"/>
      <c r="N264" s="306"/>
      <c r="O264" s="306"/>
      <c r="P264" s="306"/>
      <c r="Q264" s="306"/>
      <c r="R264" s="306"/>
      <c r="S264" s="306"/>
      <c r="T264" s="30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8" t="s">
        <v>185</v>
      </c>
      <c r="AU264" s="308" t="s">
        <v>83</v>
      </c>
      <c r="AV264" s="16" t="s">
        <v>153</v>
      </c>
      <c r="AW264" s="16" t="s">
        <v>30</v>
      </c>
      <c r="AX264" s="16" t="s">
        <v>81</v>
      </c>
      <c r="AY264" s="308" t="s">
        <v>146</v>
      </c>
    </row>
    <row r="265" s="2" customFormat="1" ht="66.75" customHeight="1">
      <c r="A265" s="39"/>
      <c r="B265" s="40"/>
      <c r="C265" s="228" t="s">
        <v>352</v>
      </c>
      <c r="D265" s="228" t="s">
        <v>149</v>
      </c>
      <c r="E265" s="229" t="s">
        <v>836</v>
      </c>
      <c r="F265" s="230" t="s">
        <v>837</v>
      </c>
      <c r="G265" s="231" t="s">
        <v>229</v>
      </c>
      <c r="H265" s="232">
        <v>1821.4480000000001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38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153</v>
      </c>
      <c r="AT265" s="240" t="s">
        <v>149</v>
      </c>
      <c r="AU265" s="240" t="s">
        <v>83</v>
      </c>
      <c r="AY265" s="18" t="s">
        <v>146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81</v>
      </c>
      <c r="BK265" s="241">
        <f>ROUND(I265*H265,2)</f>
        <v>0</v>
      </c>
      <c r="BL265" s="18" t="s">
        <v>153</v>
      </c>
      <c r="BM265" s="240" t="s">
        <v>838</v>
      </c>
    </row>
    <row r="266" s="14" customFormat="1">
      <c r="A266" s="14"/>
      <c r="B266" s="274"/>
      <c r="C266" s="275"/>
      <c r="D266" s="259" t="s">
        <v>185</v>
      </c>
      <c r="E266" s="276" t="s">
        <v>1</v>
      </c>
      <c r="F266" s="277" t="s">
        <v>839</v>
      </c>
      <c r="G266" s="275"/>
      <c r="H266" s="278">
        <v>1821.4480000000001</v>
      </c>
      <c r="I266" s="279"/>
      <c r="J266" s="275"/>
      <c r="K266" s="275"/>
      <c r="L266" s="280"/>
      <c r="M266" s="281"/>
      <c r="N266" s="282"/>
      <c r="O266" s="282"/>
      <c r="P266" s="282"/>
      <c r="Q266" s="282"/>
      <c r="R266" s="282"/>
      <c r="S266" s="282"/>
      <c r="T266" s="28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4" t="s">
        <v>185</v>
      </c>
      <c r="AU266" s="284" t="s">
        <v>83</v>
      </c>
      <c r="AV266" s="14" t="s">
        <v>83</v>
      </c>
      <c r="AW266" s="14" t="s">
        <v>30</v>
      </c>
      <c r="AX266" s="14" t="s">
        <v>73</v>
      </c>
      <c r="AY266" s="284" t="s">
        <v>146</v>
      </c>
    </row>
    <row r="267" s="13" customFormat="1">
      <c r="A267" s="13"/>
      <c r="B267" s="264"/>
      <c r="C267" s="265"/>
      <c r="D267" s="259" t="s">
        <v>185</v>
      </c>
      <c r="E267" s="266" t="s">
        <v>1</v>
      </c>
      <c r="F267" s="267" t="s">
        <v>830</v>
      </c>
      <c r="G267" s="265"/>
      <c r="H267" s="266" t="s">
        <v>1</v>
      </c>
      <c r="I267" s="268"/>
      <c r="J267" s="265"/>
      <c r="K267" s="265"/>
      <c r="L267" s="269"/>
      <c r="M267" s="270"/>
      <c r="N267" s="271"/>
      <c r="O267" s="271"/>
      <c r="P267" s="271"/>
      <c r="Q267" s="271"/>
      <c r="R267" s="271"/>
      <c r="S267" s="271"/>
      <c r="T267" s="27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3" t="s">
        <v>185</v>
      </c>
      <c r="AU267" s="273" t="s">
        <v>83</v>
      </c>
      <c r="AV267" s="13" t="s">
        <v>81</v>
      </c>
      <c r="AW267" s="13" t="s">
        <v>30</v>
      </c>
      <c r="AX267" s="13" t="s">
        <v>73</v>
      </c>
      <c r="AY267" s="273" t="s">
        <v>146</v>
      </c>
    </row>
    <row r="268" s="16" customFormat="1">
      <c r="A268" s="16"/>
      <c r="B268" s="298"/>
      <c r="C268" s="299"/>
      <c r="D268" s="259" t="s">
        <v>185</v>
      </c>
      <c r="E268" s="300" t="s">
        <v>1</v>
      </c>
      <c r="F268" s="301" t="s">
        <v>682</v>
      </c>
      <c r="G268" s="299"/>
      <c r="H268" s="302">
        <v>1821.4480000000001</v>
      </c>
      <c r="I268" s="303"/>
      <c r="J268" s="299"/>
      <c r="K268" s="299"/>
      <c r="L268" s="304"/>
      <c r="M268" s="305"/>
      <c r="N268" s="306"/>
      <c r="O268" s="306"/>
      <c r="P268" s="306"/>
      <c r="Q268" s="306"/>
      <c r="R268" s="306"/>
      <c r="S268" s="306"/>
      <c r="T268" s="30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308" t="s">
        <v>185</v>
      </c>
      <c r="AU268" s="308" t="s">
        <v>83</v>
      </c>
      <c r="AV268" s="16" t="s">
        <v>153</v>
      </c>
      <c r="AW268" s="16" t="s">
        <v>30</v>
      </c>
      <c r="AX268" s="16" t="s">
        <v>81</v>
      </c>
      <c r="AY268" s="308" t="s">
        <v>146</v>
      </c>
    </row>
    <row r="269" s="2" customFormat="1" ht="78" customHeight="1">
      <c r="A269" s="39"/>
      <c r="B269" s="40"/>
      <c r="C269" s="228" t="s">
        <v>357</v>
      </c>
      <c r="D269" s="228" t="s">
        <v>149</v>
      </c>
      <c r="E269" s="229" t="s">
        <v>840</v>
      </c>
      <c r="F269" s="230" t="s">
        <v>841</v>
      </c>
      <c r="G269" s="231" t="s">
        <v>229</v>
      </c>
      <c r="H269" s="232">
        <v>16393.031999999999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38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153</v>
      </c>
      <c r="AT269" s="240" t="s">
        <v>149</v>
      </c>
      <c r="AU269" s="240" t="s">
        <v>83</v>
      </c>
      <c r="AY269" s="18" t="s">
        <v>146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81</v>
      </c>
      <c r="BK269" s="241">
        <f>ROUND(I269*H269,2)</f>
        <v>0</v>
      </c>
      <c r="BL269" s="18" t="s">
        <v>153</v>
      </c>
      <c r="BM269" s="240" t="s">
        <v>842</v>
      </c>
    </row>
    <row r="270" s="14" customFormat="1">
      <c r="A270" s="14"/>
      <c r="B270" s="274"/>
      <c r="C270" s="275"/>
      <c r="D270" s="259" t="s">
        <v>185</v>
      </c>
      <c r="E270" s="276" t="s">
        <v>1</v>
      </c>
      <c r="F270" s="277" t="s">
        <v>843</v>
      </c>
      <c r="G270" s="275"/>
      <c r="H270" s="278">
        <v>16393.031999999999</v>
      </c>
      <c r="I270" s="279"/>
      <c r="J270" s="275"/>
      <c r="K270" s="275"/>
      <c r="L270" s="280"/>
      <c r="M270" s="281"/>
      <c r="N270" s="282"/>
      <c r="O270" s="282"/>
      <c r="P270" s="282"/>
      <c r="Q270" s="282"/>
      <c r="R270" s="282"/>
      <c r="S270" s="282"/>
      <c r="T270" s="28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4" t="s">
        <v>185</v>
      </c>
      <c r="AU270" s="284" t="s">
        <v>83</v>
      </c>
      <c r="AV270" s="14" t="s">
        <v>83</v>
      </c>
      <c r="AW270" s="14" t="s">
        <v>30</v>
      </c>
      <c r="AX270" s="14" t="s">
        <v>73</v>
      </c>
      <c r="AY270" s="284" t="s">
        <v>146</v>
      </c>
    </row>
    <row r="271" s="13" customFormat="1">
      <c r="A271" s="13"/>
      <c r="B271" s="264"/>
      <c r="C271" s="265"/>
      <c r="D271" s="259" t="s">
        <v>185</v>
      </c>
      <c r="E271" s="266" t="s">
        <v>1</v>
      </c>
      <c r="F271" s="267" t="s">
        <v>844</v>
      </c>
      <c r="G271" s="265"/>
      <c r="H271" s="266" t="s">
        <v>1</v>
      </c>
      <c r="I271" s="268"/>
      <c r="J271" s="265"/>
      <c r="K271" s="265"/>
      <c r="L271" s="269"/>
      <c r="M271" s="270"/>
      <c r="N271" s="271"/>
      <c r="O271" s="271"/>
      <c r="P271" s="271"/>
      <c r="Q271" s="271"/>
      <c r="R271" s="271"/>
      <c r="S271" s="271"/>
      <c r="T271" s="27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3" t="s">
        <v>185</v>
      </c>
      <c r="AU271" s="273" t="s">
        <v>83</v>
      </c>
      <c r="AV271" s="13" t="s">
        <v>81</v>
      </c>
      <c r="AW271" s="13" t="s">
        <v>30</v>
      </c>
      <c r="AX271" s="13" t="s">
        <v>73</v>
      </c>
      <c r="AY271" s="273" t="s">
        <v>146</v>
      </c>
    </row>
    <row r="272" s="16" customFormat="1">
      <c r="A272" s="16"/>
      <c r="B272" s="298"/>
      <c r="C272" s="299"/>
      <c r="D272" s="259" t="s">
        <v>185</v>
      </c>
      <c r="E272" s="300" t="s">
        <v>1</v>
      </c>
      <c r="F272" s="301" t="s">
        <v>682</v>
      </c>
      <c r="G272" s="299"/>
      <c r="H272" s="302">
        <v>16393.031999999999</v>
      </c>
      <c r="I272" s="303"/>
      <c r="J272" s="299"/>
      <c r="K272" s="299"/>
      <c r="L272" s="304"/>
      <c r="M272" s="305"/>
      <c r="N272" s="306"/>
      <c r="O272" s="306"/>
      <c r="P272" s="306"/>
      <c r="Q272" s="306"/>
      <c r="R272" s="306"/>
      <c r="S272" s="306"/>
      <c r="T272" s="307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308" t="s">
        <v>185</v>
      </c>
      <c r="AU272" s="308" t="s">
        <v>83</v>
      </c>
      <c r="AV272" s="16" t="s">
        <v>153</v>
      </c>
      <c r="AW272" s="16" t="s">
        <v>30</v>
      </c>
      <c r="AX272" s="16" t="s">
        <v>81</v>
      </c>
      <c r="AY272" s="308" t="s">
        <v>146</v>
      </c>
    </row>
    <row r="273" s="2" customFormat="1" ht="44.25" customHeight="1">
      <c r="A273" s="39"/>
      <c r="B273" s="40"/>
      <c r="C273" s="228" t="s">
        <v>363</v>
      </c>
      <c r="D273" s="228" t="s">
        <v>149</v>
      </c>
      <c r="E273" s="229" t="s">
        <v>845</v>
      </c>
      <c r="F273" s="230" t="s">
        <v>846</v>
      </c>
      <c r="G273" s="231" t="s">
        <v>229</v>
      </c>
      <c r="H273" s="232">
        <v>375.95600000000002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38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153</v>
      </c>
      <c r="AT273" s="240" t="s">
        <v>149</v>
      </c>
      <c r="AU273" s="240" t="s">
        <v>83</v>
      </c>
      <c r="AY273" s="18" t="s">
        <v>146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81</v>
      </c>
      <c r="BK273" s="241">
        <f>ROUND(I273*H273,2)</f>
        <v>0</v>
      </c>
      <c r="BL273" s="18" t="s">
        <v>153</v>
      </c>
      <c r="BM273" s="240" t="s">
        <v>847</v>
      </c>
    </row>
    <row r="274" s="14" customFormat="1">
      <c r="A274" s="14"/>
      <c r="B274" s="274"/>
      <c r="C274" s="275"/>
      <c r="D274" s="259" t="s">
        <v>185</v>
      </c>
      <c r="E274" s="276" t="s">
        <v>1</v>
      </c>
      <c r="F274" s="277" t="s">
        <v>848</v>
      </c>
      <c r="G274" s="275"/>
      <c r="H274" s="278">
        <v>375.95600000000002</v>
      </c>
      <c r="I274" s="279"/>
      <c r="J274" s="275"/>
      <c r="K274" s="275"/>
      <c r="L274" s="280"/>
      <c r="M274" s="281"/>
      <c r="N274" s="282"/>
      <c r="O274" s="282"/>
      <c r="P274" s="282"/>
      <c r="Q274" s="282"/>
      <c r="R274" s="282"/>
      <c r="S274" s="282"/>
      <c r="T274" s="28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4" t="s">
        <v>185</v>
      </c>
      <c r="AU274" s="284" t="s">
        <v>83</v>
      </c>
      <c r="AV274" s="14" t="s">
        <v>83</v>
      </c>
      <c r="AW274" s="14" t="s">
        <v>30</v>
      </c>
      <c r="AX274" s="14" t="s">
        <v>73</v>
      </c>
      <c r="AY274" s="284" t="s">
        <v>146</v>
      </c>
    </row>
    <row r="275" s="13" customFormat="1">
      <c r="A275" s="13"/>
      <c r="B275" s="264"/>
      <c r="C275" s="265"/>
      <c r="D275" s="259" t="s">
        <v>185</v>
      </c>
      <c r="E275" s="266" t="s">
        <v>1</v>
      </c>
      <c r="F275" s="267" t="s">
        <v>849</v>
      </c>
      <c r="G275" s="265"/>
      <c r="H275" s="266" t="s">
        <v>1</v>
      </c>
      <c r="I275" s="268"/>
      <c r="J275" s="265"/>
      <c r="K275" s="265"/>
      <c r="L275" s="269"/>
      <c r="M275" s="270"/>
      <c r="N275" s="271"/>
      <c r="O275" s="271"/>
      <c r="P275" s="271"/>
      <c r="Q275" s="271"/>
      <c r="R275" s="271"/>
      <c r="S275" s="271"/>
      <c r="T275" s="27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3" t="s">
        <v>185</v>
      </c>
      <c r="AU275" s="273" t="s">
        <v>83</v>
      </c>
      <c r="AV275" s="13" t="s">
        <v>81</v>
      </c>
      <c r="AW275" s="13" t="s">
        <v>30</v>
      </c>
      <c r="AX275" s="13" t="s">
        <v>73</v>
      </c>
      <c r="AY275" s="273" t="s">
        <v>146</v>
      </c>
    </row>
    <row r="276" s="16" customFormat="1">
      <c r="A276" s="16"/>
      <c r="B276" s="298"/>
      <c r="C276" s="299"/>
      <c r="D276" s="259" t="s">
        <v>185</v>
      </c>
      <c r="E276" s="300" t="s">
        <v>1</v>
      </c>
      <c r="F276" s="301" t="s">
        <v>682</v>
      </c>
      <c r="G276" s="299"/>
      <c r="H276" s="302">
        <v>375.95600000000002</v>
      </c>
      <c r="I276" s="303"/>
      <c r="J276" s="299"/>
      <c r="K276" s="299"/>
      <c r="L276" s="304"/>
      <c r="M276" s="305"/>
      <c r="N276" s="306"/>
      <c r="O276" s="306"/>
      <c r="P276" s="306"/>
      <c r="Q276" s="306"/>
      <c r="R276" s="306"/>
      <c r="S276" s="306"/>
      <c r="T276" s="307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08" t="s">
        <v>185</v>
      </c>
      <c r="AU276" s="308" t="s">
        <v>83</v>
      </c>
      <c r="AV276" s="16" t="s">
        <v>153</v>
      </c>
      <c r="AW276" s="16" t="s">
        <v>30</v>
      </c>
      <c r="AX276" s="16" t="s">
        <v>81</v>
      </c>
      <c r="AY276" s="308" t="s">
        <v>146</v>
      </c>
    </row>
    <row r="277" s="2" customFormat="1" ht="44.25" customHeight="1">
      <c r="A277" s="39"/>
      <c r="B277" s="40"/>
      <c r="C277" s="228" t="s">
        <v>367</v>
      </c>
      <c r="D277" s="228" t="s">
        <v>149</v>
      </c>
      <c r="E277" s="229" t="s">
        <v>850</v>
      </c>
      <c r="F277" s="230" t="s">
        <v>851</v>
      </c>
      <c r="G277" s="231" t="s">
        <v>229</v>
      </c>
      <c r="H277" s="232">
        <v>1821.4480000000001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38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153</v>
      </c>
      <c r="AT277" s="240" t="s">
        <v>149</v>
      </c>
      <c r="AU277" s="240" t="s">
        <v>83</v>
      </c>
      <c r="AY277" s="18" t="s">
        <v>146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81</v>
      </c>
      <c r="BK277" s="241">
        <f>ROUND(I277*H277,2)</f>
        <v>0</v>
      </c>
      <c r="BL277" s="18" t="s">
        <v>153</v>
      </c>
      <c r="BM277" s="240" t="s">
        <v>852</v>
      </c>
    </row>
    <row r="278" s="14" customFormat="1">
      <c r="A278" s="14"/>
      <c r="B278" s="274"/>
      <c r="C278" s="275"/>
      <c r="D278" s="259" t="s">
        <v>185</v>
      </c>
      <c r="E278" s="276" t="s">
        <v>1</v>
      </c>
      <c r="F278" s="277" t="s">
        <v>839</v>
      </c>
      <c r="G278" s="275"/>
      <c r="H278" s="278">
        <v>1821.4480000000001</v>
      </c>
      <c r="I278" s="279"/>
      <c r="J278" s="275"/>
      <c r="K278" s="275"/>
      <c r="L278" s="280"/>
      <c r="M278" s="281"/>
      <c r="N278" s="282"/>
      <c r="O278" s="282"/>
      <c r="P278" s="282"/>
      <c r="Q278" s="282"/>
      <c r="R278" s="282"/>
      <c r="S278" s="282"/>
      <c r="T278" s="28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4" t="s">
        <v>185</v>
      </c>
      <c r="AU278" s="284" t="s">
        <v>83</v>
      </c>
      <c r="AV278" s="14" t="s">
        <v>83</v>
      </c>
      <c r="AW278" s="14" t="s">
        <v>30</v>
      </c>
      <c r="AX278" s="14" t="s">
        <v>73</v>
      </c>
      <c r="AY278" s="284" t="s">
        <v>146</v>
      </c>
    </row>
    <row r="279" s="13" customFormat="1">
      <c r="A279" s="13"/>
      <c r="B279" s="264"/>
      <c r="C279" s="265"/>
      <c r="D279" s="259" t="s">
        <v>185</v>
      </c>
      <c r="E279" s="266" t="s">
        <v>1</v>
      </c>
      <c r="F279" s="267" t="s">
        <v>849</v>
      </c>
      <c r="G279" s="265"/>
      <c r="H279" s="266" t="s">
        <v>1</v>
      </c>
      <c r="I279" s="268"/>
      <c r="J279" s="265"/>
      <c r="K279" s="265"/>
      <c r="L279" s="269"/>
      <c r="M279" s="270"/>
      <c r="N279" s="271"/>
      <c r="O279" s="271"/>
      <c r="P279" s="271"/>
      <c r="Q279" s="271"/>
      <c r="R279" s="271"/>
      <c r="S279" s="271"/>
      <c r="T279" s="27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3" t="s">
        <v>185</v>
      </c>
      <c r="AU279" s="273" t="s">
        <v>83</v>
      </c>
      <c r="AV279" s="13" t="s">
        <v>81</v>
      </c>
      <c r="AW279" s="13" t="s">
        <v>30</v>
      </c>
      <c r="AX279" s="13" t="s">
        <v>73</v>
      </c>
      <c r="AY279" s="273" t="s">
        <v>146</v>
      </c>
    </row>
    <row r="280" s="16" customFormat="1">
      <c r="A280" s="16"/>
      <c r="B280" s="298"/>
      <c r="C280" s="299"/>
      <c r="D280" s="259" t="s">
        <v>185</v>
      </c>
      <c r="E280" s="300" t="s">
        <v>1</v>
      </c>
      <c r="F280" s="301" t="s">
        <v>682</v>
      </c>
      <c r="G280" s="299"/>
      <c r="H280" s="302">
        <v>1821.4480000000001</v>
      </c>
      <c r="I280" s="303"/>
      <c r="J280" s="299"/>
      <c r="K280" s="299"/>
      <c r="L280" s="304"/>
      <c r="M280" s="305"/>
      <c r="N280" s="306"/>
      <c r="O280" s="306"/>
      <c r="P280" s="306"/>
      <c r="Q280" s="306"/>
      <c r="R280" s="306"/>
      <c r="S280" s="306"/>
      <c r="T280" s="307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308" t="s">
        <v>185</v>
      </c>
      <c r="AU280" s="308" t="s">
        <v>83</v>
      </c>
      <c r="AV280" s="16" t="s">
        <v>153</v>
      </c>
      <c r="AW280" s="16" t="s">
        <v>30</v>
      </c>
      <c r="AX280" s="16" t="s">
        <v>81</v>
      </c>
      <c r="AY280" s="308" t="s">
        <v>146</v>
      </c>
    </row>
    <row r="281" s="2" customFormat="1" ht="44.25" customHeight="1">
      <c r="A281" s="39"/>
      <c r="B281" s="40"/>
      <c r="C281" s="228" t="s">
        <v>371</v>
      </c>
      <c r="D281" s="228" t="s">
        <v>149</v>
      </c>
      <c r="E281" s="229" t="s">
        <v>287</v>
      </c>
      <c r="F281" s="230" t="s">
        <v>288</v>
      </c>
      <c r="G281" s="231" t="s">
        <v>289</v>
      </c>
      <c r="H281" s="232">
        <v>3955.3270000000002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38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153</v>
      </c>
      <c r="AT281" s="240" t="s">
        <v>149</v>
      </c>
      <c r="AU281" s="240" t="s">
        <v>83</v>
      </c>
      <c r="AY281" s="18" t="s">
        <v>146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81</v>
      </c>
      <c r="BK281" s="241">
        <f>ROUND(I281*H281,2)</f>
        <v>0</v>
      </c>
      <c r="BL281" s="18" t="s">
        <v>153</v>
      </c>
      <c r="BM281" s="240" t="s">
        <v>853</v>
      </c>
    </row>
    <row r="282" s="14" customFormat="1">
      <c r="A282" s="14"/>
      <c r="B282" s="274"/>
      <c r="C282" s="275"/>
      <c r="D282" s="259" t="s">
        <v>185</v>
      </c>
      <c r="E282" s="276" t="s">
        <v>1</v>
      </c>
      <c r="F282" s="277" t="s">
        <v>854</v>
      </c>
      <c r="G282" s="275"/>
      <c r="H282" s="278">
        <v>3955.3270000000002</v>
      </c>
      <c r="I282" s="279"/>
      <c r="J282" s="275"/>
      <c r="K282" s="275"/>
      <c r="L282" s="280"/>
      <c r="M282" s="281"/>
      <c r="N282" s="282"/>
      <c r="O282" s="282"/>
      <c r="P282" s="282"/>
      <c r="Q282" s="282"/>
      <c r="R282" s="282"/>
      <c r="S282" s="282"/>
      <c r="T282" s="28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4" t="s">
        <v>185</v>
      </c>
      <c r="AU282" s="284" t="s">
        <v>83</v>
      </c>
      <c r="AV282" s="14" t="s">
        <v>83</v>
      </c>
      <c r="AW282" s="14" t="s">
        <v>30</v>
      </c>
      <c r="AX282" s="14" t="s">
        <v>81</v>
      </c>
      <c r="AY282" s="284" t="s">
        <v>146</v>
      </c>
    </row>
    <row r="283" s="13" customFormat="1">
      <c r="A283" s="13"/>
      <c r="B283" s="264"/>
      <c r="C283" s="265"/>
      <c r="D283" s="259" t="s">
        <v>185</v>
      </c>
      <c r="E283" s="266" t="s">
        <v>1</v>
      </c>
      <c r="F283" s="267" t="s">
        <v>855</v>
      </c>
      <c r="G283" s="265"/>
      <c r="H283" s="266" t="s">
        <v>1</v>
      </c>
      <c r="I283" s="268"/>
      <c r="J283" s="265"/>
      <c r="K283" s="265"/>
      <c r="L283" s="269"/>
      <c r="M283" s="270"/>
      <c r="N283" s="271"/>
      <c r="O283" s="271"/>
      <c r="P283" s="271"/>
      <c r="Q283" s="271"/>
      <c r="R283" s="271"/>
      <c r="S283" s="271"/>
      <c r="T283" s="27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3" t="s">
        <v>185</v>
      </c>
      <c r="AU283" s="273" t="s">
        <v>83</v>
      </c>
      <c r="AV283" s="13" t="s">
        <v>81</v>
      </c>
      <c r="AW283" s="13" t="s">
        <v>30</v>
      </c>
      <c r="AX283" s="13" t="s">
        <v>73</v>
      </c>
      <c r="AY283" s="273" t="s">
        <v>146</v>
      </c>
    </row>
    <row r="284" s="2" customFormat="1" ht="44.25" customHeight="1">
      <c r="A284" s="39"/>
      <c r="B284" s="40"/>
      <c r="C284" s="228" t="s">
        <v>375</v>
      </c>
      <c r="D284" s="228" t="s">
        <v>149</v>
      </c>
      <c r="E284" s="229" t="s">
        <v>856</v>
      </c>
      <c r="F284" s="230" t="s">
        <v>857</v>
      </c>
      <c r="G284" s="231" t="s">
        <v>229</v>
      </c>
      <c r="H284" s="232">
        <v>2577.5419999999999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38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153</v>
      </c>
      <c r="AT284" s="240" t="s">
        <v>149</v>
      </c>
      <c r="AU284" s="240" t="s">
        <v>83</v>
      </c>
      <c r="AY284" s="18" t="s">
        <v>146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81</v>
      </c>
      <c r="BK284" s="241">
        <f>ROUND(I284*H284,2)</f>
        <v>0</v>
      </c>
      <c r="BL284" s="18" t="s">
        <v>153</v>
      </c>
      <c r="BM284" s="240" t="s">
        <v>858</v>
      </c>
    </row>
    <row r="285" s="14" customFormat="1">
      <c r="A285" s="14"/>
      <c r="B285" s="274"/>
      <c r="C285" s="275"/>
      <c r="D285" s="259" t="s">
        <v>185</v>
      </c>
      <c r="E285" s="276" t="s">
        <v>1</v>
      </c>
      <c r="F285" s="277" t="s">
        <v>859</v>
      </c>
      <c r="G285" s="275"/>
      <c r="H285" s="278">
        <v>256</v>
      </c>
      <c r="I285" s="279"/>
      <c r="J285" s="275"/>
      <c r="K285" s="275"/>
      <c r="L285" s="280"/>
      <c r="M285" s="281"/>
      <c r="N285" s="282"/>
      <c r="O285" s="282"/>
      <c r="P285" s="282"/>
      <c r="Q285" s="282"/>
      <c r="R285" s="282"/>
      <c r="S285" s="282"/>
      <c r="T285" s="28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4" t="s">
        <v>185</v>
      </c>
      <c r="AU285" s="284" t="s">
        <v>83</v>
      </c>
      <c r="AV285" s="14" t="s">
        <v>83</v>
      </c>
      <c r="AW285" s="14" t="s">
        <v>30</v>
      </c>
      <c r="AX285" s="14" t="s">
        <v>73</v>
      </c>
      <c r="AY285" s="284" t="s">
        <v>146</v>
      </c>
    </row>
    <row r="286" s="14" customFormat="1">
      <c r="A286" s="14"/>
      <c r="B286" s="274"/>
      <c r="C286" s="275"/>
      <c r="D286" s="259" t="s">
        <v>185</v>
      </c>
      <c r="E286" s="276" t="s">
        <v>1</v>
      </c>
      <c r="F286" s="277" t="s">
        <v>860</v>
      </c>
      <c r="G286" s="275"/>
      <c r="H286" s="278">
        <v>7.8200000000000003</v>
      </c>
      <c r="I286" s="279"/>
      <c r="J286" s="275"/>
      <c r="K286" s="275"/>
      <c r="L286" s="280"/>
      <c r="M286" s="281"/>
      <c r="N286" s="282"/>
      <c r="O286" s="282"/>
      <c r="P286" s="282"/>
      <c r="Q286" s="282"/>
      <c r="R286" s="282"/>
      <c r="S286" s="282"/>
      <c r="T286" s="28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4" t="s">
        <v>185</v>
      </c>
      <c r="AU286" s="284" t="s">
        <v>83</v>
      </c>
      <c r="AV286" s="14" t="s">
        <v>83</v>
      </c>
      <c r="AW286" s="14" t="s">
        <v>30</v>
      </c>
      <c r="AX286" s="14" t="s">
        <v>73</v>
      </c>
      <c r="AY286" s="284" t="s">
        <v>146</v>
      </c>
    </row>
    <row r="287" s="14" customFormat="1">
      <c r="A287" s="14"/>
      <c r="B287" s="274"/>
      <c r="C287" s="275"/>
      <c r="D287" s="259" t="s">
        <v>185</v>
      </c>
      <c r="E287" s="276" t="s">
        <v>1</v>
      </c>
      <c r="F287" s="277" t="s">
        <v>861</v>
      </c>
      <c r="G287" s="275"/>
      <c r="H287" s="278">
        <v>1762.8409999999999</v>
      </c>
      <c r="I287" s="279"/>
      <c r="J287" s="275"/>
      <c r="K287" s="275"/>
      <c r="L287" s="280"/>
      <c r="M287" s="281"/>
      <c r="N287" s="282"/>
      <c r="O287" s="282"/>
      <c r="P287" s="282"/>
      <c r="Q287" s="282"/>
      <c r="R287" s="282"/>
      <c r="S287" s="282"/>
      <c r="T287" s="28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4" t="s">
        <v>185</v>
      </c>
      <c r="AU287" s="284" t="s">
        <v>83</v>
      </c>
      <c r="AV287" s="14" t="s">
        <v>83</v>
      </c>
      <c r="AW287" s="14" t="s">
        <v>30</v>
      </c>
      <c r="AX287" s="14" t="s">
        <v>73</v>
      </c>
      <c r="AY287" s="284" t="s">
        <v>146</v>
      </c>
    </row>
    <row r="288" s="14" customFormat="1">
      <c r="A288" s="14"/>
      <c r="B288" s="274"/>
      <c r="C288" s="275"/>
      <c r="D288" s="259" t="s">
        <v>185</v>
      </c>
      <c r="E288" s="276" t="s">
        <v>1</v>
      </c>
      <c r="F288" s="277" t="s">
        <v>862</v>
      </c>
      <c r="G288" s="275"/>
      <c r="H288" s="278">
        <v>73.826999999999998</v>
      </c>
      <c r="I288" s="279"/>
      <c r="J288" s="275"/>
      <c r="K288" s="275"/>
      <c r="L288" s="280"/>
      <c r="M288" s="281"/>
      <c r="N288" s="282"/>
      <c r="O288" s="282"/>
      <c r="P288" s="282"/>
      <c r="Q288" s="282"/>
      <c r="R288" s="282"/>
      <c r="S288" s="282"/>
      <c r="T288" s="28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4" t="s">
        <v>185</v>
      </c>
      <c r="AU288" s="284" t="s">
        <v>83</v>
      </c>
      <c r="AV288" s="14" t="s">
        <v>83</v>
      </c>
      <c r="AW288" s="14" t="s">
        <v>30</v>
      </c>
      <c r="AX288" s="14" t="s">
        <v>73</v>
      </c>
      <c r="AY288" s="284" t="s">
        <v>146</v>
      </c>
    </row>
    <row r="289" s="14" customFormat="1">
      <c r="A289" s="14"/>
      <c r="B289" s="274"/>
      <c r="C289" s="275"/>
      <c r="D289" s="259" t="s">
        <v>185</v>
      </c>
      <c r="E289" s="276" t="s">
        <v>1</v>
      </c>
      <c r="F289" s="277" t="s">
        <v>863</v>
      </c>
      <c r="G289" s="275"/>
      <c r="H289" s="278">
        <v>77.613</v>
      </c>
      <c r="I289" s="279"/>
      <c r="J289" s="275"/>
      <c r="K289" s="275"/>
      <c r="L289" s="280"/>
      <c r="M289" s="281"/>
      <c r="N289" s="282"/>
      <c r="O289" s="282"/>
      <c r="P289" s="282"/>
      <c r="Q289" s="282"/>
      <c r="R289" s="282"/>
      <c r="S289" s="282"/>
      <c r="T289" s="28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4" t="s">
        <v>185</v>
      </c>
      <c r="AU289" s="284" t="s">
        <v>83</v>
      </c>
      <c r="AV289" s="14" t="s">
        <v>83</v>
      </c>
      <c r="AW289" s="14" t="s">
        <v>30</v>
      </c>
      <c r="AX289" s="14" t="s">
        <v>73</v>
      </c>
      <c r="AY289" s="284" t="s">
        <v>146</v>
      </c>
    </row>
    <row r="290" s="14" customFormat="1">
      <c r="A290" s="14"/>
      <c r="B290" s="274"/>
      <c r="C290" s="275"/>
      <c r="D290" s="259" t="s">
        <v>185</v>
      </c>
      <c r="E290" s="276" t="s">
        <v>1</v>
      </c>
      <c r="F290" s="277" t="s">
        <v>864</v>
      </c>
      <c r="G290" s="275"/>
      <c r="H290" s="278">
        <v>92.757000000000005</v>
      </c>
      <c r="I290" s="279"/>
      <c r="J290" s="275"/>
      <c r="K290" s="275"/>
      <c r="L290" s="280"/>
      <c r="M290" s="281"/>
      <c r="N290" s="282"/>
      <c r="O290" s="282"/>
      <c r="P290" s="282"/>
      <c r="Q290" s="282"/>
      <c r="R290" s="282"/>
      <c r="S290" s="282"/>
      <c r="T290" s="28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4" t="s">
        <v>185</v>
      </c>
      <c r="AU290" s="284" t="s">
        <v>83</v>
      </c>
      <c r="AV290" s="14" t="s">
        <v>83</v>
      </c>
      <c r="AW290" s="14" t="s">
        <v>30</v>
      </c>
      <c r="AX290" s="14" t="s">
        <v>73</v>
      </c>
      <c r="AY290" s="284" t="s">
        <v>146</v>
      </c>
    </row>
    <row r="291" s="14" customFormat="1">
      <c r="A291" s="14"/>
      <c r="B291" s="274"/>
      <c r="C291" s="275"/>
      <c r="D291" s="259" t="s">
        <v>185</v>
      </c>
      <c r="E291" s="276" t="s">
        <v>1</v>
      </c>
      <c r="F291" s="277" t="s">
        <v>865</v>
      </c>
      <c r="G291" s="275"/>
      <c r="H291" s="278">
        <v>237.92400000000001</v>
      </c>
      <c r="I291" s="279"/>
      <c r="J291" s="275"/>
      <c r="K291" s="275"/>
      <c r="L291" s="280"/>
      <c r="M291" s="281"/>
      <c r="N291" s="282"/>
      <c r="O291" s="282"/>
      <c r="P291" s="282"/>
      <c r="Q291" s="282"/>
      <c r="R291" s="282"/>
      <c r="S291" s="282"/>
      <c r="T291" s="28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4" t="s">
        <v>185</v>
      </c>
      <c r="AU291" s="284" t="s">
        <v>83</v>
      </c>
      <c r="AV291" s="14" t="s">
        <v>83</v>
      </c>
      <c r="AW291" s="14" t="s">
        <v>30</v>
      </c>
      <c r="AX291" s="14" t="s">
        <v>73</v>
      </c>
      <c r="AY291" s="284" t="s">
        <v>146</v>
      </c>
    </row>
    <row r="292" s="14" customFormat="1">
      <c r="A292" s="14"/>
      <c r="B292" s="274"/>
      <c r="C292" s="275"/>
      <c r="D292" s="259" t="s">
        <v>185</v>
      </c>
      <c r="E292" s="276" t="s">
        <v>1</v>
      </c>
      <c r="F292" s="277" t="s">
        <v>866</v>
      </c>
      <c r="G292" s="275"/>
      <c r="H292" s="278">
        <v>10.5</v>
      </c>
      <c r="I292" s="279"/>
      <c r="J292" s="275"/>
      <c r="K292" s="275"/>
      <c r="L292" s="280"/>
      <c r="M292" s="281"/>
      <c r="N292" s="282"/>
      <c r="O292" s="282"/>
      <c r="P292" s="282"/>
      <c r="Q292" s="282"/>
      <c r="R292" s="282"/>
      <c r="S292" s="282"/>
      <c r="T292" s="28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4" t="s">
        <v>185</v>
      </c>
      <c r="AU292" s="284" t="s">
        <v>83</v>
      </c>
      <c r="AV292" s="14" t="s">
        <v>83</v>
      </c>
      <c r="AW292" s="14" t="s">
        <v>30</v>
      </c>
      <c r="AX292" s="14" t="s">
        <v>73</v>
      </c>
      <c r="AY292" s="284" t="s">
        <v>146</v>
      </c>
    </row>
    <row r="293" s="14" customFormat="1">
      <c r="A293" s="14"/>
      <c r="B293" s="274"/>
      <c r="C293" s="275"/>
      <c r="D293" s="259" t="s">
        <v>185</v>
      </c>
      <c r="E293" s="276" t="s">
        <v>1</v>
      </c>
      <c r="F293" s="277" t="s">
        <v>867</v>
      </c>
      <c r="G293" s="275"/>
      <c r="H293" s="278">
        <v>19.800000000000001</v>
      </c>
      <c r="I293" s="279"/>
      <c r="J293" s="275"/>
      <c r="K293" s="275"/>
      <c r="L293" s="280"/>
      <c r="M293" s="281"/>
      <c r="N293" s="282"/>
      <c r="O293" s="282"/>
      <c r="P293" s="282"/>
      <c r="Q293" s="282"/>
      <c r="R293" s="282"/>
      <c r="S293" s="282"/>
      <c r="T293" s="28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4" t="s">
        <v>185</v>
      </c>
      <c r="AU293" s="284" t="s">
        <v>83</v>
      </c>
      <c r="AV293" s="14" t="s">
        <v>83</v>
      </c>
      <c r="AW293" s="14" t="s">
        <v>30</v>
      </c>
      <c r="AX293" s="14" t="s">
        <v>73</v>
      </c>
      <c r="AY293" s="284" t="s">
        <v>146</v>
      </c>
    </row>
    <row r="294" s="14" customFormat="1">
      <c r="A294" s="14"/>
      <c r="B294" s="274"/>
      <c r="C294" s="275"/>
      <c r="D294" s="259" t="s">
        <v>185</v>
      </c>
      <c r="E294" s="276" t="s">
        <v>1</v>
      </c>
      <c r="F294" s="277" t="s">
        <v>868</v>
      </c>
      <c r="G294" s="275"/>
      <c r="H294" s="278">
        <v>12.66</v>
      </c>
      <c r="I294" s="279"/>
      <c r="J294" s="275"/>
      <c r="K294" s="275"/>
      <c r="L294" s="280"/>
      <c r="M294" s="281"/>
      <c r="N294" s="282"/>
      <c r="O294" s="282"/>
      <c r="P294" s="282"/>
      <c r="Q294" s="282"/>
      <c r="R294" s="282"/>
      <c r="S294" s="282"/>
      <c r="T294" s="28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4" t="s">
        <v>185</v>
      </c>
      <c r="AU294" s="284" t="s">
        <v>83</v>
      </c>
      <c r="AV294" s="14" t="s">
        <v>83</v>
      </c>
      <c r="AW294" s="14" t="s">
        <v>30</v>
      </c>
      <c r="AX294" s="14" t="s">
        <v>73</v>
      </c>
      <c r="AY294" s="284" t="s">
        <v>146</v>
      </c>
    </row>
    <row r="295" s="14" customFormat="1">
      <c r="A295" s="14"/>
      <c r="B295" s="274"/>
      <c r="C295" s="275"/>
      <c r="D295" s="259" t="s">
        <v>185</v>
      </c>
      <c r="E295" s="276" t="s">
        <v>1</v>
      </c>
      <c r="F295" s="277" t="s">
        <v>869</v>
      </c>
      <c r="G295" s="275"/>
      <c r="H295" s="278">
        <v>12.9</v>
      </c>
      <c r="I295" s="279"/>
      <c r="J295" s="275"/>
      <c r="K295" s="275"/>
      <c r="L295" s="280"/>
      <c r="M295" s="281"/>
      <c r="N295" s="282"/>
      <c r="O295" s="282"/>
      <c r="P295" s="282"/>
      <c r="Q295" s="282"/>
      <c r="R295" s="282"/>
      <c r="S295" s="282"/>
      <c r="T295" s="28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4" t="s">
        <v>185</v>
      </c>
      <c r="AU295" s="284" t="s">
        <v>83</v>
      </c>
      <c r="AV295" s="14" t="s">
        <v>83</v>
      </c>
      <c r="AW295" s="14" t="s">
        <v>30</v>
      </c>
      <c r="AX295" s="14" t="s">
        <v>73</v>
      </c>
      <c r="AY295" s="284" t="s">
        <v>146</v>
      </c>
    </row>
    <row r="296" s="14" customFormat="1">
      <c r="A296" s="14"/>
      <c r="B296" s="274"/>
      <c r="C296" s="275"/>
      <c r="D296" s="259" t="s">
        <v>185</v>
      </c>
      <c r="E296" s="276" t="s">
        <v>1</v>
      </c>
      <c r="F296" s="277" t="s">
        <v>870</v>
      </c>
      <c r="G296" s="275"/>
      <c r="H296" s="278">
        <v>12.9</v>
      </c>
      <c r="I296" s="279"/>
      <c r="J296" s="275"/>
      <c r="K296" s="275"/>
      <c r="L296" s="280"/>
      <c r="M296" s="281"/>
      <c r="N296" s="282"/>
      <c r="O296" s="282"/>
      <c r="P296" s="282"/>
      <c r="Q296" s="282"/>
      <c r="R296" s="282"/>
      <c r="S296" s="282"/>
      <c r="T296" s="28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4" t="s">
        <v>185</v>
      </c>
      <c r="AU296" s="284" t="s">
        <v>83</v>
      </c>
      <c r="AV296" s="14" t="s">
        <v>83</v>
      </c>
      <c r="AW296" s="14" t="s">
        <v>30</v>
      </c>
      <c r="AX296" s="14" t="s">
        <v>73</v>
      </c>
      <c r="AY296" s="284" t="s">
        <v>146</v>
      </c>
    </row>
    <row r="297" s="16" customFormat="1">
      <c r="A297" s="16"/>
      <c r="B297" s="298"/>
      <c r="C297" s="299"/>
      <c r="D297" s="259" t="s">
        <v>185</v>
      </c>
      <c r="E297" s="300" t="s">
        <v>1</v>
      </c>
      <c r="F297" s="301" t="s">
        <v>682</v>
      </c>
      <c r="G297" s="299"/>
      <c r="H297" s="302">
        <v>2577.5419999999999</v>
      </c>
      <c r="I297" s="303"/>
      <c r="J297" s="299"/>
      <c r="K297" s="299"/>
      <c r="L297" s="304"/>
      <c r="M297" s="305"/>
      <c r="N297" s="306"/>
      <c r="O297" s="306"/>
      <c r="P297" s="306"/>
      <c r="Q297" s="306"/>
      <c r="R297" s="306"/>
      <c r="S297" s="306"/>
      <c r="T297" s="307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308" t="s">
        <v>185</v>
      </c>
      <c r="AU297" s="308" t="s">
        <v>83</v>
      </c>
      <c r="AV297" s="16" t="s">
        <v>153</v>
      </c>
      <c r="AW297" s="16" t="s">
        <v>30</v>
      </c>
      <c r="AX297" s="16" t="s">
        <v>81</v>
      </c>
      <c r="AY297" s="308" t="s">
        <v>146</v>
      </c>
    </row>
    <row r="298" s="2" customFormat="1" ht="16.5" customHeight="1">
      <c r="A298" s="39"/>
      <c r="B298" s="40"/>
      <c r="C298" s="242" t="s">
        <v>379</v>
      </c>
      <c r="D298" s="242" t="s">
        <v>155</v>
      </c>
      <c r="E298" s="243" t="s">
        <v>871</v>
      </c>
      <c r="F298" s="244" t="s">
        <v>872</v>
      </c>
      <c r="G298" s="245" t="s">
        <v>289</v>
      </c>
      <c r="H298" s="246">
        <v>2089.3879999999999</v>
      </c>
      <c r="I298" s="247"/>
      <c r="J298" s="248">
        <f>ROUND(I298*H298,2)</f>
        <v>0</v>
      </c>
      <c r="K298" s="249"/>
      <c r="L298" s="250"/>
      <c r="M298" s="251" t="s">
        <v>1</v>
      </c>
      <c r="N298" s="252" t="s">
        <v>38</v>
      </c>
      <c r="O298" s="92"/>
      <c r="P298" s="238">
        <f>O298*H298</f>
        <v>0</v>
      </c>
      <c r="Q298" s="238">
        <v>1</v>
      </c>
      <c r="R298" s="238">
        <f>Q298*H298</f>
        <v>2089.3879999999999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158</v>
      </c>
      <c r="AT298" s="240" t="s">
        <v>155</v>
      </c>
      <c r="AU298" s="240" t="s">
        <v>83</v>
      </c>
      <c r="AY298" s="18" t="s">
        <v>146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81</v>
      </c>
      <c r="BK298" s="241">
        <f>ROUND(I298*H298,2)</f>
        <v>0</v>
      </c>
      <c r="BL298" s="18" t="s">
        <v>153</v>
      </c>
      <c r="BM298" s="240" t="s">
        <v>873</v>
      </c>
    </row>
    <row r="299" s="14" customFormat="1">
      <c r="A299" s="14"/>
      <c r="B299" s="274"/>
      <c r="C299" s="275"/>
      <c r="D299" s="259" t="s">
        <v>185</v>
      </c>
      <c r="E299" s="276" t="s">
        <v>1</v>
      </c>
      <c r="F299" s="277" t="s">
        <v>874</v>
      </c>
      <c r="G299" s="275"/>
      <c r="H299" s="278">
        <v>2089.3879999999999</v>
      </c>
      <c r="I299" s="279"/>
      <c r="J299" s="275"/>
      <c r="K299" s="275"/>
      <c r="L299" s="280"/>
      <c r="M299" s="281"/>
      <c r="N299" s="282"/>
      <c r="O299" s="282"/>
      <c r="P299" s="282"/>
      <c r="Q299" s="282"/>
      <c r="R299" s="282"/>
      <c r="S299" s="282"/>
      <c r="T299" s="28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4" t="s">
        <v>185</v>
      </c>
      <c r="AU299" s="284" t="s">
        <v>83</v>
      </c>
      <c r="AV299" s="14" t="s">
        <v>83</v>
      </c>
      <c r="AW299" s="14" t="s">
        <v>30</v>
      </c>
      <c r="AX299" s="14" t="s">
        <v>73</v>
      </c>
      <c r="AY299" s="284" t="s">
        <v>146</v>
      </c>
    </row>
    <row r="300" s="13" customFormat="1">
      <c r="A300" s="13"/>
      <c r="B300" s="264"/>
      <c r="C300" s="265"/>
      <c r="D300" s="259" t="s">
        <v>185</v>
      </c>
      <c r="E300" s="266" t="s">
        <v>1</v>
      </c>
      <c r="F300" s="267" t="s">
        <v>875</v>
      </c>
      <c r="G300" s="265"/>
      <c r="H300" s="266" t="s">
        <v>1</v>
      </c>
      <c r="I300" s="268"/>
      <c r="J300" s="265"/>
      <c r="K300" s="265"/>
      <c r="L300" s="269"/>
      <c r="M300" s="270"/>
      <c r="N300" s="271"/>
      <c r="O300" s="271"/>
      <c r="P300" s="271"/>
      <c r="Q300" s="271"/>
      <c r="R300" s="271"/>
      <c r="S300" s="271"/>
      <c r="T300" s="27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3" t="s">
        <v>185</v>
      </c>
      <c r="AU300" s="273" t="s">
        <v>83</v>
      </c>
      <c r="AV300" s="13" t="s">
        <v>81</v>
      </c>
      <c r="AW300" s="13" t="s">
        <v>30</v>
      </c>
      <c r="AX300" s="13" t="s">
        <v>73</v>
      </c>
      <c r="AY300" s="273" t="s">
        <v>146</v>
      </c>
    </row>
    <row r="301" s="16" customFormat="1">
      <c r="A301" s="16"/>
      <c r="B301" s="298"/>
      <c r="C301" s="299"/>
      <c r="D301" s="259" t="s">
        <v>185</v>
      </c>
      <c r="E301" s="300" t="s">
        <v>1</v>
      </c>
      <c r="F301" s="301" t="s">
        <v>682</v>
      </c>
      <c r="G301" s="299"/>
      <c r="H301" s="302">
        <v>2089.3879999999999</v>
      </c>
      <c r="I301" s="303"/>
      <c r="J301" s="299"/>
      <c r="K301" s="299"/>
      <c r="L301" s="304"/>
      <c r="M301" s="305"/>
      <c r="N301" s="306"/>
      <c r="O301" s="306"/>
      <c r="P301" s="306"/>
      <c r="Q301" s="306"/>
      <c r="R301" s="306"/>
      <c r="S301" s="306"/>
      <c r="T301" s="307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308" t="s">
        <v>185</v>
      </c>
      <c r="AU301" s="308" t="s">
        <v>83</v>
      </c>
      <c r="AV301" s="16" t="s">
        <v>153</v>
      </c>
      <c r="AW301" s="16" t="s">
        <v>30</v>
      </c>
      <c r="AX301" s="16" t="s">
        <v>81</v>
      </c>
      <c r="AY301" s="308" t="s">
        <v>146</v>
      </c>
    </row>
    <row r="302" s="2" customFormat="1" ht="16.5" customHeight="1">
      <c r="A302" s="39"/>
      <c r="B302" s="40"/>
      <c r="C302" s="242" t="s">
        <v>384</v>
      </c>
      <c r="D302" s="242" t="s">
        <v>155</v>
      </c>
      <c r="E302" s="243" t="s">
        <v>876</v>
      </c>
      <c r="F302" s="244" t="s">
        <v>877</v>
      </c>
      <c r="G302" s="245" t="s">
        <v>289</v>
      </c>
      <c r="H302" s="246">
        <v>460.80000000000001</v>
      </c>
      <c r="I302" s="247"/>
      <c r="J302" s="248">
        <f>ROUND(I302*H302,2)</f>
        <v>0</v>
      </c>
      <c r="K302" s="249"/>
      <c r="L302" s="250"/>
      <c r="M302" s="251" t="s">
        <v>1</v>
      </c>
      <c r="N302" s="252" t="s">
        <v>38</v>
      </c>
      <c r="O302" s="92"/>
      <c r="P302" s="238">
        <f>O302*H302</f>
        <v>0</v>
      </c>
      <c r="Q302" s="238">
        <v>1</v>
      </c>
      <c r="R302" s="238">
        <f>Q302*H302</f>
        <v>460.80000000000001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158</v>
      </c>
      <c r="AT302" s="240" t="s">
        <v>155</v>
      </c>
      <c r="AU302" s="240" t="s">
        <v>83</v>
      </c>
      <c r="AY302" s="18" t="s">
        <v>146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81</v>
      </c>
      <c r="BK302" s="241">
        <f>ROUND(I302*H302,2)</f>
        <v>0</v>
      </c>
      <c r="BL302" s="18" t="s">
        <v>153</v>
      </c>
      <c r="BM302" s="240" t="s">
        <v>878</v>
      </c>
    </row>
    <row r="303" s="14" customFormat="1">
      <c r="A303" s="14"/>
      <c r="B303" s="274"/>
      <c r="C303" s="275"/>
      <c r="D303" s="259" t="s">
        <v>185</v>
      </c>
      <c r="E303" s="276" t="s">
        <v>1</v>
      </c>
      <c r="F303" s="277" t="s">
        <v>879</v>
      </c>
      <c r="G303" s="275"/>
      <c r="H303" s="278">
        <v>460.80000000000001</v>
      </c>
      <c r="I303" s="279"/>
      <c r="J303" s="275"/>
      <c r="K303" s="275"/>
      <c r="L303" s="280"/>
      <c r="M303" s="281"/>
      <c r="N303" s="282"/>
      <c r="O303" s="282"/>
      <c r="P303" s="282"/>
      <c r="Q303" s="282"/>
      <c r="R303" s="282"/>
      <c r="S303" s="282"/>
      <c r="T303" s="28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4" t="s">
        <v>185</v>
      </c>
      <c r="AU303" s="284" t="s">
        <v>83</v>
      </c>
      <c r="AV303" s="14" t="s">
        <v>83</v>
      </c>
      <c r="AW303" s="14" t="s">
        <v>30</v>
      </c>
      <c r="AX303" s="14" t="s">
        <v>73</v>
      </c>
      <c r="AY303" s="284" t="s">
        <v>146</v>
      </c>
    </row>
    <row r="304" s="13" customFormat="1">
      <c r="A304" s="13"/>
      <c r="B304" s="264"/>
      <c r="C304" s="265"/>
      <c r="D304" s="259" t="s">
        <v>185</v>
      </c>
      <c r="E304" s="266" t="s">
        <v>1</v>
      </c>
      <c r="F304" s="267" t="s">
        <v>880</v>
      </c>
      <c r="G304" s="265"/>
      <c r="H304" s="266" t="s">
        <v>1</v>
      </c>
      <c r="I304" s="268"/>
      <c r="J304" s="265"/>
      <c r="K304" s="265"/>
      <c r="L304" s="269"/>
      <c r="M304" s="270"/>
      <c r="N304" s="271"/>
      <c r="O304" s="271"/>
      <c r="P304" s="271"/>
      <c r="Q304" s="271"/>
      <c r="R304" s="271"/>
      <c r="S304" s="271"/>
      <c r="T304" s="27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3" t="s">
        <v>185</v>
      </c>
      <c r="AU304" s="273" t="s">
        <v>83</v>
      </c>
      <c r="AV304" s="13" t="s">
        <v>81</v>
      </c>
      <c r="AW304" s="13" t="s">
        <v>30</v>
      </c>
      <c r="AX304" s="13" t="s">
        <v>73</v>
      </c>
      <c r="AY304" s="273" t="s">
        <v>146</v>
      </c>
    </row>
    <row r="305" s="16" customFormat="1">
      <c r="A305" s="16"/>
      <c r="B305" s="298"/>
      <c r="C305" s="299"/>
      <c r="D305" s="259" t="s">
        <v>185</v>
      </c>
      <c r="E305" s="300" t="s">
        <v>1</v>
      </c>
      <c r="F305" s="301" t="s">
        <v>682</v>
      </c>
      <c r="G305" s="299"/>
      <c r="H305" s="302">
        <v>460.80000000000001</v>
      </c>
      <c r="I305" s="303"/>
      <c r="J305" s="299"/>
      <c r="K305" s="299"/>
      <c r="L305" s="304"/>
      <c r="M305" s="305"/>
      <c r="N305" s="306"/>
      <c r="O305" s="306"/>
      <c r="P305" s="306"/>
      <c r="Q305" s="306"/>
      <c r="R305" s="306"/>
      <c r="S305" s="306"/>
      <c r="T305" s="30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8" t="s">
        <v>185</v>
      </c>
      <c r="AU305" s="308" t="s">
        <v>83</v>
      </c>
      <c r="AV305" s="16" t="s">
        <v>153</v>
      </c>
      <c r="AW305" s="16" t="s">
        <v>30</v>
      </c>
      <c r="AX305" s="16" t="s">
        <v>81</v>
      </c>
      <c r="AY305" s="308" t="s">
        <v>146</v>
      </c>
    </row>
    <row r="306" s="2" customFormat="1" ht="66.75" customHeight="1">
      <c r="A306" s="39"/>
      <c r="B306" s="40"/>
      <c r="C306" s="228" t="s">
        <v>389</v>
      </c>
      <c r="D306" s="228" t="s">
        <v>149</v>
      </c>
      <c r="E306" s="229" t="s">
        <v>881</v>
      </c>
      <c r="F306" s="230" t="s">
        <v>882</v>
      </c>
      <c r="G306" s="231" t="s">
        <v>229</v>
      </c>
      <c r="H306" s="232">
        <v>624.50599999999997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38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153</v>
      </c>
      <c r="AT306" s="240" t="s">
        <v>149</v>
      </c>
      <c r="AU306" s="240" t="s">
        <v>83</v>
      </c>
      <c r="AY306" s="18" t="s">
        <v>146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81</v>
      </c>
      <c r="BK306" s="241">
        <f>ROUND(I306*H306,2)</f>
        <v>0</v>
      </c>
      <c r="BL306" s="18" t="s">
        <v>153</v>
      </c>
      <c r="BM306" s="240" t="s">
        <v>883</v>
      </c>
    </row>
    <row r="307" s="14" customFormat="1">
      <c r="A307" s="14"/>
      <c r="B307" s="274"/>
      <c r="C307" s="275"/>
      <c r="D307" s="259" t="s">
        <v>185</v>
      </c>
      <c r="E307" s="276" t="s">
        <v>1</v>
      </c>
      <c r="F307" s="277" t="s">
        <v>884</v>
      </c>
      <c r="G307" s="275"/>
      <c r="H307" s="278">
        <v>335.779</v>
      </c>
      <c r="I307" s="279"/>
      <c r="J307" s="275"/>
      <c r="K307" s="275"/>
      <c r="L307" s="280"/>
      <c r="M307" s="281"/>
      <c r="N307" s="282"/>
      <c r="O307" s="282"/>
      <c r="P307" s="282"/>
      <c r="Q307" s="282"/>
      <c r="R307" s="282"/>
      <c r="S307" s="282"/>
      <c r="T307" s="28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4" t="s">
        <v>185</v>
      </c>
      <c r="AU307" s="284" t="s">
        <v>83</v>
      </c>
      <c r="AV307" s="14" t="s">
        <v>83</v>
      </c>
      <c r="AW307" s="14" t="s">
        <v>30</v>
      </c>
      <c r="AX307" s="14" t="s">
        <v>73</v>
      </c>
      <c r="AY307" s="284" t="s">
        <v>146</v>
      </c>
    </row>
    <row r="308" s="14" customFormat="1">
      <c r="A308" s="14"/>
      <c r="B308" s="274"/>
      <c r="C308" s="275"/>
      <c r="D308" s="259" t="s">
        <v>185</v>
      </c>
      <c r="E308" s="276" t="s">
        <v>1</v>
      </c>
      <c r="F308" s="277" t="s">
        <v>885</v>
      </c>
      <c r="G308" s="275"/>
      <c r="H308" s="278">
        <v>22.716000000000001</v>
      </c>
      <c r="I308" s="279"/>
      <c r="J308" s="275"/>
      <c r="K308" s="275"/>
      <c r="L308" s="280"/>
      <c r="M308" s="281"/>
      <c r="N308" s="282"/>
      <c r="O308" s="282"/>
      <c r="P308" s="282"/>
      <c r="Q308" s="282"/>
      <c r="R308" s="282"/>
      <c r="S308" s="282"/>
      <c r="T308" s="28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4" t="s">
        <v>185</v>
      </c>
      <c r="AU308" s="284" t="s">
        <v>83</v>
      </c>
      <c r="AV308" s="14" t="s">
        <v>83</v>
      </c>
      <c r="AW308" s="14" t="s">
        <v>30</v>
      </c>
      <c r="AX308" s="14" t="s">
        <v>73</v>
      </c>
      <c r="AY308" s="284" t="s">
        <v>146</v>
      </c>
    </row>
    <row r="309" s="14" customFormat="1">
      <c r="A309" s="14"/>
      <c r="B309" s="274"/>
      <c r="C309" s="275"/>
      <c r="D309" s="259" t="s">
        <v>185</v>
      </c>
      <c r="E309" s="276" t="s">
        <v>1</v>
      </c>
      <c r="F309" s="277" t="s">
        <v>886</v>
      </c>
      <c r="G309" s="275"/>
      <c r="H309" s="278">
        <v>22.716000000000001</v>
      </c>
      <c r="I309" s="279"/>
      <c r="J309" s="275"/>
      <c r="K309" s="275"/>
      <c r="L309" s="280"/>
      <c r="M309" s="281"/>
      <c r="N309" s="282"/>
      <c r="O309" s="282"/>
      <c r="P309" s="282"/>
      <c r="Q309" s="282"/>
      <c r="R309" s="282"/>
      <c r="S309" s="282"/>
      <c r="T309" s="28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4" t="s">
        <v>185</v>
      </c>
      <c r="AU309" s="284" t="s">
        <v>83</v>
      </c>
      <c r="AV309" s="14" t="s">
        <v>83</v>
      </c>
      <c r="AW309" s="14" t="s">
        <v>30</v>
      </c>
      <c r="AX309" s="14" t="s">
        <v>73</v>
      </c>
      <c r="AY309" s="284" t="s">
        <v>146</v>
      </c>
    </row>
    <row r="310" s="14" customFormat="1">
      <c r="A310" s="14"/>
      <c r="B310" s="274"/>
      <c r="C310" s="275"/>
      <c r="D310" s="259" t="s">
        <v>185</v>
      </c>
      <c r="E310" s="276" t="s">
        <v>1</v>
      </c>
      <c r="F310" s="277" t="s">
        <v>887</v>
      </c>
      <c r="G310" s="275"/>
      <c r="H310" s="278">
        <v>22.716000000000001</v>
      </c>
      <c r="I310" s="279"/>
      <c r="J310" s="275"/>
      <c r="K310" s="275"/>
      <c r="L310" s="280"/>
      <c r="M310" s="281"/>
      <c r="N310" s="282"/>
      <c r="O310" s="282"/>
      <c r="P310" s="282"/>
      <c r="Q310" s="282"/>
      <c r="R310" s="282"/>
      <c r="S310" s="282"/>
      <c r="T310" s="28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4" t="s">
        <v>185</v>
      </c>
      <c r="AU310" s="284" t="s">
        <v>83</v>
      </c>
      <c r="AV310" s="14" t="s">
        <v>83</v>
      </c>
      <c r="AW310" s="14" t="s">
        <v>30</v>
      </c>
      <c r="AX310" s="14" t="s">
        <v>73</v>
      </c>
      <c r="AY310" s="284" t="s">
        <v>146</v>
      </c>
    </row>
    <row r="311" s="14" customFormat="1">
      <c r="A311" s="14"/>
      <c r="B311" s="274"/>
      <c r="C311" s="275"/>
      <c r="D311" s="259" t="s">
        <v>185</v>
      </c>
      <c r="E311" s="276" t="s">
        <v>1</v>
      </c>
      <c r="F311" s="277" t="s">
        <v>888</v>
      </c>
      <c r="G311" s="275"/>
      <c r="H311" s="278">
        <v>190.339</v>
      </c>
      <c r="I311" s="279"/>
      <c r="J311" s="275"/>
      <c r="K311" s="275"/>
      <c r="L311" s="280"/>
      <c r="M311" s="281"/>
      <c r="N311" s="282"/>
      <c r="O311" s="282"/>
      <c r="P311" s="282"/>
      <c r="Q311" s="282"/>
      <c r="R311" s="282"/>
      <c r="S311" s="282"/>
      <c r="T311" s="28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4" t="s">
        <v>185</v>
      </c>
      <c r="AU311" s="284" t="s">
        <v>83</v>
      </c>
      <c r="AV311" s="14" t="s">
        <v>83</v>
      </c>
      <c r="AW311" s="14" t="s">
        <v>30</v>
      </c>
      <c r="AX311" s="14" t="s">
        <v>73</v>
      </c>
      <c r="AY311" s="284" t="s">
        <v>146</v>
      </c>
    </row>
    <row r="312" s="14" customFormat="1">
      <c r="A312" s="14"/>
      <c r="B312" s="274"/>
      <c r="C312" s="275"/>
      <c r="D312" s="259" t="s">
        <v>185</v>
      </c>
      <c r="E312" s="276" t="s">
        <v>1</v>
      </c>
      <c r="F312" s="277" t="s">
        <v>889</v>
      </c>
      <c r="G312" s="275"/>
      <c r="H312" s="278">
        <v>3.6000000000000001</v>
      </c>
      <c r="I312" s="279"/>
      <c r="J312" s="275"/>
      <c r="K312" s="275"/>
      <c r="L312" s="280"/>
      <c r="M312" s="281"/>
      <c r="N312" s="282"/>
      <c r="O312" s="282"/>
      <c r="P312" s="282"/>
      <c r="Q312" s="282"/>
      <c r="R312" s="282"/>
      <c r="S312" s="282"/>
      <c r="T312" s="28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4" t="s">
        <v>185</v>
      </c>
      <c r="AU312" s="284" t="s">
        <v>83</v>
      </c>
      <c r="AV312" s="14" t="s">
        <v>83</v>
      </c>
      <c r="AW312" s="14" t="s">
        <v>30</v>
      </c>
      <c r="AX312" s="14" t="s">
        <v>73</v>
      </c>
      <c r="AY312" s="284" t="s">
        <v>146</v>
      </c>
    </row>
    <row r="313" s="14" customFormat="1">
      <c r="A313" s="14"/>
      <c r="B313" s="274"/>
      <c r="C313" s="275"/>
      <c r="D313" s="259" t="s">
        <v>185</v>
      </c>
      <c r="E313" s="276" t="s">
        <v>1</v>
      </c>
      <c r="F313" s="277" t="s">
        <v>890</v>
      </c>
      <c r="G313" s="275"/>
      <c r="H313" s="278">
        <v>15.84</v>
      </c>
      <c r="I313" s="279"/>
      <c r="J313" s="275"/>
      <c r="K313" s="275"/>
      <c r="L313" s="280"/>
      <c r="M313" s="281"/>
      <c r="N313" s="282"/>
      <c r="O313" s="282"/>
      <c r="P313" s="282"/>
      <c r="Q313" s="282"/>
      <c r="R313" s="282"/>
      <c r="S313" s="282"/>
      <c r="T313" s="28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4" t="s">
        <v>185</v>
      </c>
      <c r="AU313" s="284" t="s">
        <v>83</v>
      </c>
      <c r="AV313" s="14" t="s">
        <v>83</v>
      </c>
      <c r="AW313" s="14" t="s">
        <v>30</v>
      </c>
      <c r="AX313" s="14" t="s">
        <v>73</v>
      </c>
      <c r="AY313" s="284" t="s">
        <v>146</v>
      </c>
    </row>
    <row r="314" s="14" customFormat="1">
      <c r="A314" s="14"/>
      <c r="B314" s="274"/>
      <c r="C314" s="275"/>
      <c r="D314" s="259" t="s">
        <v>185</v>
      </c>
      <c r="E314" s="276" t="s">
        <v>1</v>
      </c>
      <c r="F314" s="277" t="s">
        <v>891</v>
      </c>
      <c r="G314" s="275"/>
      <c r="H314" s="278">
        <v>3.6000000000000001</v>
      </c>
      <c r="I314" s="279"/>
      <c r="J314" s="275"/>
      <c r="K314" s="275"/>
      <c r="L314" s="280"/>
      <c r="M314" s="281"/>
      <c r="N314" s="282"/>
      <c r="O314" s="282"/>
      <c r="P314" s="282"/>
      <c r="Q314" s="282"/>
      <c r="R314" s="282"/>
      <c r="S314" s="282"/>
      <c r="T314" s="28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4" t="s">
        <v>185</v>
      </c>
      <c r="AU314" s="284" t="s">
        <v>83</v>
      </c>
      <c r="AV314" s="14" t="s">
        <v>83</v>
      </c>
      <c r="AW314" s="14" t="s">
        <v>30</v>
      </c>
      <c r="AX314" s="14" t="s">
        <v>73</v>
      </c>
      <c r="AY314" s="284" t="s">
        <v>146</v>
      </c>
    </row>
    <row r="315" s="14" customFormat="1">
      <c r="A315" s="14"/>
      <c r="B315" s="274"/>
      <c r="C315" s="275"/>
      <c r="D315" s="259" t="s">
        <v>185</v>
      </c>
      <c r="E315" s="276" t="s">
        <v>1</v>
      </c>
      <c r="F315" s="277" t="s">
        <v>892</v>
      </c>
      <c r="G315" s="275"/>
      <c r="H315" s="278">
        <v>3.6000000000000001</v>
      </c>
      <c r="I315" s="279"/>
      <c r="J315" s="275"/>
      <c r="K315" s="275"/>
      <c r="L315" s="280"/>
      <c r="M315" s="281"/>
      <c r="N315" s="282"/>
      <c r="O315" s="282"/>
      <c r="P315" s="282"/>
      <c r="Q315" s="282"/>
      <c r="R315" s="282"/>
      <c r="S315" s="282"/>
      <c r="T315" s="28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4" t="s">
        <v>185</v>
      </c>
      <c r="AU315" s="284" t="s">
        <v>83</v>
      </c>
      <c r="AV315" s="14" t="s">
        <v>83</v>
      </c>
      <c r="AW315" s="14" t="s">
        <v>30</v>
      </c>
      <c r="AX315" s="14" t="s">
        <v>73</v>
      </c>
      <c r="AY315" s="284" t="s">
        <v>146</v>
      </c>
    </row>
    <row r="316" s="14" customFormat="1">
      <c r="A316" s="14"/>
      <c r="B316" s="274"/>
      <c r="C316" s="275"/>
      <c r="D316" s="259" t="s">
        <v>185</v>
      </c>
      <c r="E316" s="276" t="s">
        <v>1</v>
      </c>
      <c r="F316" s="277" t="s">
        <v>893</v>
      </c>
      <c r="G316" s="275"/>
      <c r="H316" s="278">
        <v>3.6000000000000001</v>
      </c>
      <c r="I316" s="279"/>
      <c r="J316" s="275"/>
      <c r="K316" s="275"/>
      <c r="L316" s="280"/>
      <c r="M316" s="281"/>
      <c r="N316" s="282"/>
      <c r="O316" s="282"/>
      <c r="P316" s="282"/>
      <c r="Q316" s="282"/>
      <c r="R316" s="282"/>
      <c r="S316" s="282"/>
      <c r="T316" s="28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4" t="s">
        <v>185</v>
      </c>
      <c r="AU316" s="284" t="s">
        <v>83</v>
      </c>
      <c r="AV316" s="14" t="s">
        <v>83</v>
      </c>
      <c r="AW316" s="14" t="s">
        <v>30</v>
      </c>
      <c r="AX316" s="14" t="s">
        <v>73</v>
      </c>
      <c r="AY316" s="284" t="s">
        <v>146</v>
      </c>
    </row>
    <row r="317" s="16" customFormat="1">
      <c r="A317" s="16"/>
      <c r="B317" s="298"/>
      <c r="C317" s="299"/>
      <c r="D317" s="259" t="s">
        <v>185</v>
      </c>
      <c r="E317" s="300" t="s">
        <v>1</v>
      </c>
      <c r="F317" s="301" t="s">
        <v>682</v>
      </c>
      <c r="G317" s="299"/>
      <c r="H317" s="302">
        <v>624.50599999999997</v>
      </c>
      <c r="I317" s="303"/>
      <c r="J317" s="299"/>
      <c r="K317" s="299"/>
      <c r="L317" s="304"/>
      <c r="M317" s="305"/>
      <c r="N317" s="306"/>
      <c r="O317" s="306"/>
      <c r="P317" s="306"/>
      <c r="Q317" s="306"/>
      <c r="R317" s="306"/>
      <c r="S317" s="306"/>
      <c r="T317" s="307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308" t="s">
        <v>185</v>
      </c>
      <c r="AU317" s="308" t="s">
        <v>83</v>
      </c>
      <c r="AV317" s="16" t="s">
        <v>153</v>
      </c>
      <c r="AW317" s="16" t="s">
        <v>30</v>
      </c>
      <c r="AX317" s="16" t="s">
        <v>81</v>
      </c>
      <c r="AY317" s="308" t="s">
        <v>146</v>
      </c>
    </row>
    <row r="318" s="2" customFormat="1" ht="16.5" customHeight="1">
      <c r="A318" s="39"/>
      <c r="B318" s="40"/>
      <c r="C318" s="242" t="s">
        <v>393</v>
      </c>
      <c r="D318" s="242" t="s">
        <v>155</v>
      </c>
      <c r="E318" s="243" t="s">
        <v>894</v>
      </c>
      <c r="F318" s="244" t="s">
        <v>895</v>
      </c>
      <c r="G318" s="245" t="s">
        <v>289</v>
      </c>
      <c r="H318" s="246">
        <v>1124.1110000000001</v>
      </c>
      <c r="I318" s="247"/>
      <c r="J318" s="248">
        <f>ROUND(I318*H318,2)</f>
        <v>0</v>
      </c>
      <c r="K318" s="249"/>
      <c r="L318" s="250"/>
      <c r="M318" s="251" t="s">
        <v>1</v>
      </c>
      <c r="N318" s="252" t="s">
        <v>38</v>
      </c>
      <c r="O318" s="92"/>
      <c r="P318" s="238">
        <f>O318*H318</f>
        <v>0</v>
      </c>
      <c r="Q318" s="238">
        <v>1</v>
      </c>
      <c r="R318" s="238">
        <f>Q318*H318</f>
        <v>1124.1110000000001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158</v>
      </c>
      <c r="AT318" s="240" t="s">
        <v>155</v>
      </c>
      <c r="AU318" s="240" t="s">
        <v>83</v>
      </c>
      <c r="AY318" s="18" t="s">
        <v>146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81</v>
      </c>
      <c r="BK318" s="241">
        <f>ROUND(I318*H318,2)</f>
        <v>0</v>
      </c>
      <c r="BL318" s="18" t="s">
        <v>153</v>
      </c>
      <c r="BM318" s="240" t="s">
        <v>896</v>
      </c>
    </row>
    <row r="319" s="14" customFormat="1">
      <c r="A319" s="14"/>
      <c r="B319" s="274"/>
      <c r="C319" s="275"/>
      <c r="D319" s="259" t="s">
        <v>185</v>
      </c>
      <c r="E319" s="276" t="s">
        <v>1</v>
      </c>
      <c r="F319" s="277" t="s">
        <v>897</v>
      </c>
      <c r="G319" s="275"/>
      <c r="H319" s="278">
        <v>1124.1110000000001</v>
      </c>
      <c r="I319" s="279"/>
      <c r="J319" s="275"/>
      <c r="K319" s="275"/>
      <c r="L319" s="280"/>
      <c r="M319" s="281"/>
      <c r="N319" s="282"/>
      <c r="O319" s="282"/>
      <c r="P319" s="282"/>
      <c r="Q319" s="282"/>
      <c r="R319" s="282"/>
      <c r="S319" s="282"/>
      <c r="T319" s="28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4" t="s">
        <v>185</v>
      </c>
      <c r="AU319" s="284" t="s">
        <v>83</v>
      </c>
      <c r="AV319" s="14" t="s">
        <v>83</v>
      </c>
      <c r="AW319" s="14" t="s">
        <v>30</v>
      </c>
      <c r="AX319" s="14" t="s">
        <v>81</v>
      </c>
      <c r="AY319" s="284" t="s">
        <v>146</v>
      </c>
    </row>
    <row r="320" s="2" customFormat="1" ht="33" customHeight="1">
      <c r="A320" s="39"/>
      <c r="B320" s="40"/>
      <c r="C320" s="228" t="s">
        <v>398</v>
      </c>
      <c r="D320" s="228" t="s">
        <v>149</v>
      </c>
      <c r="E320" s="229" t="s">
        <v>898</v>
      </c>
      <c r="F320" s="230" t="s">
        <v>899</v>
      </c>
      <c r="G320" s="231" t="s">
        <v>181</v>
      </c>
      <c r="H320" s="232">
        <v>857.72400000000005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38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153</v>
      </c>
      <c r="AT320" s="240" t="s">
        <v>149</v>
      </c>
      <c r="AU320" s="240" t="s">
        <v>83</v>
      </c>
      <c r="AY320" s="18" t="s">
        <v>146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81</v>
      </c>
      <c r="BK320" s="241">
        <f>ROUND(I320*H320,2)</f>
        <v>0</v>
      </c>
      <c r="BL320" s="18" t="s">
        <v>153</v>
      </c>
      <c r="BM320" s="240" t="s">
        <v>900</v>
      </c>
    </row>
    <row r="321" s="14" customFormat="1">
      <c r="A321" s="14"/>
      <c r="B321" s="274"/>
      <c r="C321" s="275"/>
      <c r="D321" s="259" t="s">
        <v>185</v>
      </c>
      <c r="E321" s="276" t="s">
        <v>1</v>
      </c>
      <c r="F321" s="277" t="s">
        <v>717</v>
      </c>
      <c r="G321" s="275"/>
      <c r="H321" s="278">
        <v>833.72400000000005</v>
      </c>
      <c r="I321" s="279"/>
      <c r="J321" s="275"/>
      <c r="K321" s="275"/>
      <c r="L321" s="280"/>
      <c r="M321" s="281"/>
      <c r="N321" s="282"/>
      <c r="O321" s="282"/>
      <c r="P321" s="282"/>
      <c r="Q321" s="282"/>
      <c r="R321" s="282"/>
      <c r="S321" s="282"/>
      <c r="T321" s="28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4" t="s">
        <v>185</v>
      </c>
      <c r="AU321" s="284" t="s">
        <v>83</v>
      </c>
      <c r="AV321" s="14" t="s">
        <v>83</v>
      </c>
      <c r="AW321" s="14" t="s">
        <v>30</v>
      </c>
      <c r="AX321" s="14" t="s">
        <v>73</v>
      </c>
      <c r="AY321" s="284" t="s">
        <v>146</v>
      </c>
    </row>
    <row r="322" s="14" customFormat="1">
      <c r="A322" s="14"/>
      <c r="B322" s="274"/>
      <c r="C322" s="275"/>
      <c r="D322" s="259" t="s">
        <v>185</v>
      </c>
      <c r="E322" s="276" t="s">
        <v>1</v>
      </c>
      <c r="F322" s="277" t="s">
        <v>901</v>
      </c>
      <c r="G322" s="275"/>
      <c r="H322" s="278">
        <v>24</v>
      </c>
      <c r="I322" s="279"/>
      <c r="J322" s="275"/>
      <c r="K322" s="275"/>
      <c r="L322" s="280"/>
      <c r="M322" s="281"/>
      <c r="N322" s="282"/>
      <c r="O322" s="282"/>
      <c r="P322" s="282"/>
      <c r="Q322" s="282"/>
      <c r="R322" s="282"/>
      <c r="S322" s="282"/>
      <c r="T322" s="28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4" t="s">
        <v>185</v>
      </c>
      <c r="AU322" s="284" t="s">
        <v>83</v>
      </c>
      <c r="AV322" s="14" t="s">
        <v>83</v>
      </c>
      <c r="AW322" s="14" t="s">
        <v>30</v>
      </c>
      <c r="AX322" s="14" t="s">
        <v>73</v>
      </c>
      <c r="AY322" s="284" t="s">
        <v>146</v>
      </c>
    </row>
    <row r="323" s="16" customFormat="1">
      <c r="A323" s="16"/>
      <c r="B323" s="298"/>
      <c r="C323" s="299"/>
      <c r="D323" s="259" t="s">
        <v>185</v>
      </c>
      <c r="E323" s="300" t="s">
        <v>1</v>
      </c>
      <c r="F323" s="301" t="s">
        <v>682</v>
      </c>
      <c r="G323" s="299"/>
      <c r="H323" s="302">
        <v>857.72400000000005</v>
      </c>
      <c r="I323" s="303"/>
      <c r="J323" s="299"/>
      <c r="K323" s="299"/>
      <c r="L323" s="304"/>
      <c r="M323" s="305"/>
      <c r="N323" s="306"/>
      <c r="O323" s="306"/>
      <c r="P323" s="306"/>
      <c r="Q323" s="306"/>
      <c r="R323" s="306"/>
      <c r="S323" s="306"/>
      <c r="T323" s="307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308" t="s">
        <v>185</v>
      </c>
      <c r="AU323" s="308" t="s">
        <v>83</v>
      </c>
      <c r="AV323" s="16" t="s">
        <v>153</v>
      </c>
      <c r="AW323" s="16" t="s">
        <v>30</v>
      </c>
      <c r="AX323" s="16" t="s">
        <v>81</v>
      </c>
      <c r="AY323" s="308" t="s">
        <v>146</v>
      </c>
    </row>
    <row r="324" s="2" customFormat="1" ht="33" customHeight="1">
      <c r="A324" s="39"/>
      <c r="B324" s="40"/>
      <c r="C324" s="228" t="s">
        <v>402</v>
      </c>
      <c r="D324" s="228" t="s">
        <v>149</v>
      </c>
      <c r="E324" s="229" t="s">
        <v>580</v>
      </c>
      <c r="F324" s="230" t="s">
        <v>581</v>
      </c>
      <c r="G324" s="231" t="s">
        <v>181</v>
      </c>
      <c r="H324" s="232">
        <v>160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38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153</v>
      </c>
      <c r="AT324" s="240" t="s">
        <v>149</v>
      </c>
      <c r="AU324" s="240" t="s">
        <v>83</v>
      </c>
      <c r="AY324" s="18" t="s">
        <v>146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81</v>
      </c>
      <c r="BK324" s="241">
        <f>ROUND(I324*H324,2)</f>
        <v>0</v>
      </c>
      <c r="BL324" s="18" t="s">
        <v>153</v>
      </c>
      <c r="BM324" s="240" t="s">
        <v>902</v>
      </c>
    </row>
    <row r="325" s="14" customFormat="1">
      <c r="A325" s="14"/>
      <c r="B325" s="274"/>
      <c r="C325" s="275"/>
      <c r="D325" s="259" t="s">
        <v>185</v>
      </c>
      <c r="E325" s="276" t="s">
        <v>1</v>
      </c>
      <c r="F325" s="277" t="s">
        <v>903</v>
      </c>
      <c r="G325" s="275"/>
      <c r="H325" s="278">
        <v>160</v>
      </c>
      <c r="I325" s="279"/>
      <c r="J325" s="275"/>
      <c r="K325" s="275"/>
      <c r="L325" s="280"/>
      <c r="M325" s="281"/>
      <c r="N325" s="282"/>
      <c r="O325" s="282"/>
      <c r="P325" s="282"/>
      <c r="Q325" s="282"/>
      <c r="R325" s="282"/>
      <c r="S325" s="282"/>
      <c r="T325" s="28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4" t="s">
        <v>185</v>
      </c>
      <c r="AU325" s="284" t="s">
        <v>83</v>
      </c>
      <c r="AV325" s="14" t="s">
        <v>83</v>
      </c>
      <c r="AW325" s="14" t="s">
        <v>30</v>
      </c>
      <c r="AX325" s="14" t="s">
        <v>73</v>
      </c>
      <c r="AY325" s="284" t="s">
        <v>146</v>
      </c>
    </row>
    <row r="326" s="13" customFormat="1">
      <c r="A326" s="13"/>
      <c r="B326" s="264"/>
      <c r="C326" s="265"/>
      <c r="D326" s="259" t="s">
        <v>185</v>
      </c>
      <c r="E326" s="266" t="s">
        <v>1</v>
      </c>
      <c r="F326" s="267" t="s">
        <v>904</v>
      </c>
      <c r="G326" s="265"/>
      <c r="H326" s="266" t="s">
        <v>1</v>
      </c>
      <c r="I326" s="268"/>
      <c r="J326" s="265"/>
      <c r="K326" s="265"/>
      <c r="L326" s="269"/>
      <c r="M326" s="270"/>
      <c r="N326" s="271"/>
      <c r="O326" s="271"/>
      <c r="P326" s="271"/>
      <c r="Q326" s="271"/>
      <c r="R326" s="271"/>
      <c r="S326" s="271"/>
      <c r="T326" s="27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3" t="s">
        <v>185</v>
      </c>
      <c r="AU326" s="273" t="s">
        <v>83</v>
      </c>
      <c r="AV326" s="13" t="s">
        <v>81</v>
      </c>
      <c r="AW326" s="13" t="s">
        <v>30</v>
      </c>
      <c r="AX326" s="13" t="s">
        <v>73</v>
      </c>
      <c r="AY326" s="273" t="s">
        <v>146</v>
      </c>
    </row>
    <row r="327" s="16" customFormat="1">
      <c r="A327" s="16"/>
      <c r="B327" s="298"/>
      <c r="C327" s="299"/>
      <c r="D327" s="259" t="s">
        <v>185</v>
      </c>
      <c r="E327" s="300" t="s">
        <v>1</v>
      </c>
      <c r="F327" s="301" t="s">
        <v>682</v>
      </c>
      <c r="G327" s="299"/>
      <c r="H327" s="302">
        <v>160</v>
      </c>
      <c r="I327" s="303"/>
      <c r="J327" s="299"/>
      <c r="K327" s="299"/>
      <c r="L327" s="304"/>
      <c r="M327" s="305"/>
      <c r="N327" s="306"/>
      <c r="O327" s="306"/>
      <c r="P327" s="306"/>
      <c r="Q327" s="306"/>
      <c r="R327" s="306"/>
      <c r="S327" s="306"/>
      <c r="T327" s="30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8" t="s">
        <v>185</v>
      </c>
      <c r="AU327" s="308" t="s">
        <v>83</v>
      </c>
      <c r="AV327" s="16" t="s">
        <v>153</v>
      </c>
      <c r="AW327" s="16" t="s">
        <v>30</v>
      </c>
      <c r="AX327" s="16" t="s">
        <v>81</v>
      </c>
      <c r="AY327" s="308" t="s">
        <v>146</v>
      </c>
    </row>
    <row r="328" s="2" customFormat="1" ht="16.5" customHeight="1">
      <c r="A328" s="39"/>
      <c r="B328" s="40"/>
      <c r="C328" s="242" t="s">
        <v>406</v>
      </c>
      <c r="D328" s="242" t="s">
        <v>155</v>
      </c>
      <c r="E328" s="243" t="s">
        <v>905</v>
      </c>
      <c r="F328" s="244" t="s">
        <v>906</v>
      </c>
      <c r="G328" s="245" t="s">
        <v>585</v>
      </c>
      <c r="H328" s="246">
        <v>4</v>
      </c>
      <c r="I328" s="247"/>
      <c r="J328" s="248">
        <f>ROUND(I328*H328,2)</f>
        <v>0</v>
      </c>
      <c r="K328" s="249"/>
      <c r="L328" s="250"/>
      <c r="M328" s="251" t="s">
        <v>1</v>
      </c>
      <c r="N328" s="252" t="s">
        <v>38</v>
      </c>
      <c r="O328" s="92"/>
      <c r="P328" s="238">
        <f>O328*H328</f>
        <v>0</v>
      </c>
      <c r="Q328" s="238">
        <v>0.001</v>
      </c>
      <c r="R328" s="238">
        <f>Q328*H328</f>
        <v>0.0040000000000000001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158</v>
      </c>
      <c r="AT328" s="240" t="s">
        <v>155</v>
      </c>
      <c r="AU328" s="240" t="s">
        <v>83</v>
      </c>
      <c r="AY328" s="18" t="s">
        <v>146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81</v>
      </c>
      <c r="BK328" s="241">
        <f>ROUND(I328*H328,2)</f>
        <v>0</v>
      </c>
      <c r="BL328" s="18" t="s">
        <v>153</v>
      </c>
      <c r="BM328" s="240" t="s">
        <v>907</v>
      </c>
    </row>
    <row r="329" s="14" customFormat="1">
      <c r="A329" s="14"/>
      <c r="B329" s="274"/>
      <c r="C329" s="275"/>
      <c r="D329" s="259" t="s">
        <v>185</v>
      </c>
      <c r="E329" s="276" t="s">
        <v>1</v>
      </c>
      <c r="F329" s="277" t="s">
        <v>908</v>
      </c>
      <c r="G329" s="275"/>
      <c r="H329" s="278">
        <v>4</v>
      </c>
      <c r="I329" s="279"/>
      <c r="J329" s="275"/>
      <c r="K329" s="275"/>
      <c r="L329" s="280"/>
      <c r="M329" s="281"/>
      <c r="N329" s="282"/>
      <c r="O329" s="282"/>
      <c r="P329" s="282"/>
      <c r="Q329" s="282"/>
      <c r="R329" s="282"/>
      <c r="S329" s="282"/>
      <c r="T329" s="28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4" t="s">
        <v>185</v>
      </c>
      <c r="AU329" s="284" t="s">
        <v>83</v>
      </c>
      <c r="AV329" s="14" t="s">
        <v>83</v>
      </c>
      <c r="AW329" s="14" t="s">
        <v>30</v>
      </c>
      <c r="AX329" s="14" t="s">
        <v>81</v>
      </c>
      <c r="AY329" s="284" t="s">
        <v>146</v>
      </c>
    </row>
    <row r="330" s="12" customFormat="1" ht="22.8" customHeight="1">
      <c r="A330" s="12"/>
      <c r="B330" s="212"/>
      <c r="C330" s="213"/>
      <c r="D330" s="214" t="s">
        <v>72</v>
      </c>
      <c r="E330" s="226" t="s">
        <v>83</v>
      </c>
      <c r="F330" s="226" t="s">
        <v>299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SUM(P331:P334)</f>
        <v>0</v>
      </c>
      <c r="Q330" s="220"/>
      <c r="R330" s="221">
        <f>SUM(R331:R334)</f>
        <v>28.1878338</v>
      </c>
      <c r="S330" s="220"/>
      <c r="T330" s="222">
        <f>SUM(T331:T334)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81</v>
      </c>
      <c r="AT330" s="224" t="s">
        <v>72</v>
      </c>
      <c r="AU330" s="224" t="s">
        <v>81</v>
      </c>
      <c r="AY330" s="223" t="s">
        <v>146</v>
      </c>
      <c r="BK330" s="225">
        <f>SUM(BK331:BK334)</f>
        <v>0</v>
      </c>
    </row>
    <row r="331" s="2" customFormat="1" ht="66.75" customHeight="1">
      <c r="A331" s="39"/>
      <c r="B331" s="40"/>
      <c r="C331" s="228" t="s">
        <v>410</v>
      </c>
      <c r="D331" s="228" t="s">
        <v>149</v>
      </c>
      <c r="E331" s="229" t="s">
        <v>909</v>
      </c>
      <c r="F331" s="230" t="s">
        <v>910</v>
      </c>
      <c r="G331" s="231" t="s">
        <v>210</v>
      </c>
      <c r="H331" s="232">
        <v>156.66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38</v>
      </c>
      <c r="O331" s="92"/>
      <c r="P331" s="238">
        <f>O331*H331</f>
        <v>0</v>
      </c>
      <c r="Q331" s="238">
        <v>0.17993000000000001</v>
      </c>
      <c r="R331" s="238">
        <f>Q331*H331</f>
        <v>28.1878338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153</v>
      </c>
      <c r="AT331" s="240" t="s">
        <v>149</v>
      </c>
      <c r="AU331" s="240" t="s">
        <v>83</v>
      </c>
      <c r="AY331" s="18" t="s">
        <v>146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81</v>
      </c>
      <c r="BK331" s="241">
        <f>ROUND(I331*H331,2)</f>
        <v>0</v>
      </c>
      <c r="BL331" s="18" t="s">
        <v>153</v>
      </c>
      <c r="BM331" s="240" t="s">
        <v>911</v>
      </c>
    </row>
    <row r="332" s="14" customFormat="1">
      <c r="A332" s="14"/>
      <c r="B332" s="274"/>
      <c r="C332" s="275"/>
      <c r="D332" s="259" t="s">
        <v>185</v>
      </c>
      <c r="E332" s="276" t="s">
        <v>1</v>
      </c>
      <c r="F332" s="277" t="s">
        <v>912</v>
      </c>
      <c r="G332" s="275"/>
      <c r="H332" s="278">
        <v>156.66</v>
      </c>
      <c r="I332" s="279"/>
      <c r="J332" s="275"/>
      <c r="K332" s="275"/>
      <c r="L332" s="280"/>
      <c r="M332" s="281"/>
      <c r="N332" s="282"/>
      <c r="O332" s="282"/>
      <c r="P332" s="282"/>
      <c r="Q332" s="282"/>
      <c r="R332" s="282"/>
      <c r="S332" s="282"/>
      <c r="T332" s="28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4" t="s">
        <v>185</v>
      </c>
      <c r="AU332" s="284" t="s">
        <v>83</v>
      </c>
      <c r="AV332" s="14" t="s">
        <v>83</v>
      </c>
      <c r="AW332" s="14" t="s">
        <v>30</v>
      </c>
      <c r="AX332" s="14" t="s">
        <v>73</v>
      </c>
      <c r="AY332" s="284" t="s">
        <v>146</v>
      </c>
    </row>
    <row r="333" s="13" customFormat="1">
      <c r="A333" s="13"/>
      <c r="B333" s="264"/>
      <c r="C333" s="265"/>
      <c r="D333" s="259" t="s">
        <v>185</v>
      </c>
      <c r="E333" s="266" t="s">
        <v>1</v>
      </c>
      <c r="F333" s="267" t="s">
        <v>913</v>
      </c>
      <c r="G333" s="265"/>
      <c r="H333" s="266" t="s">
        <v>1</v>
      </c>
      <c r="I333" s="268"/>
      <c r="J333" s="265"/>
      <c r="K333" s="265"/>
      <c r="L333" s="269"/>
      <c r="M333" s="270"/>
      <c r="N333" s="271"/>
      <c r="O333" s="271"/>
      <c r="P333" s="271"/>
      <c r="Q333" s="271"/>
      <c r="R333" s="271"/>
      <c r="S333" s="271"/>
      <c r="T333" s="27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3" t="s">
        <v>185</v>
      </c>
      <c r="AU333" s="273" t="s">
        <v>83</v>
      </c>
      <c r="AV333" s="13" t="s">
        <v>81</v>
      </c>
      <c r="AW333" s="13" t="s">
        <v>30</v>
      </c>
      <c r="AX333" s="13" t="s">
        <v>73</v>
      </c>
      <c r="AY333" s="273" t="s">
        <v>146</v>
      </c>
    </row>
    <row r="334" s="16" customFormat="1">
      <c r="A334" s="16"/>
      <c r="B334" s="298"/>
      <c r="C334" s="299"/>
      <c r="D334" s="259" t="s">
        <v>185</v>
      </c>
      <c r="E334" s="300" t="s">
        <v>1</v>
      </c>
      <c r="F334" s="301" t="s">
        <v>682</v>
      </c>
      <c r="G334" s="299"/>
      <c r="H334" s="302">
        <v>156.66</v>
      </c>
      <c r="I334" s="303"/>
      <c r="J334" s="299"/>
      <c r="K334" s="299"/>
      <c r="L334" s="304"/>
      <c r="M334" s="305"/>
      <c r="N334" s="306"/>
      <c r="O334" s="306"/>
      <c r="P334" s="306"/>
      <c r="Q334" s="306"/>
      <c r="R334" s="306"/>
      <c r="S334" s="306"/>
      <c r="T334" s="307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8" t="s">
        <v>185</v>
      </c>
      <c r="AU334" s="308" t="s">
        <v>83</v>
      </c>
      <c r="AV334" s="16" t="s">
        <v>153</v>
      </c>
      <c r="AW334" s="16" t="s">
        <v>30</v>
      </c>
      <c r="AX334" s="16" t="s">
        <v>81</v>
      </c>
      <c r="AY334" s="308" t="s">
        <v>146</v>
      </c>
    </row>
    <row r="335" s="12" customFormat="1" ht="22.8" customHeight="1">
      <c r="A335" s="12"/>
      <c r="B335" s="212"/>
      <c r="C335" s="213"/>
      <c r="D335" s="214" t="s">
        <v>72</v>
      </c>
      <c r="E335" s="226" t="s">
        <v>153</v>
      </c>
      <c r="F335" s="226" t="s">
        <v>307</v>
      </c>
      <c r="G335" s="213"/>
      <c r="H335" s="213"/>
      <c r="I335" s="216"/>
      <c r="J335" s="227">
        <f>BK335</f>
        <v>0</v>
      </c>
      <c r="K335" s="213"/>
      <c r="L335" s="218"/>
      <c r="M335" s="219"/>
      <c r="N335" s="220"/>
      <c r="O335" s="220"/>
      <c r="P335" s="221">
        <f>SUM(P336:P353)</f>
        <v>0</v>
      </c>
      <c r="Q335" s="220"/>
      <c r="R335" s="221">
        <f>SUM(R336:R353)</f>
        <v>296.69444779000008</v>
      </c>
      <c r="S335" s="220"/>
      <c r="T335" s="222">
        <f>SUM(T336:T353)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81</v>
      </c>
      <c r="AT335" s="224" t="s">
        <v>72</v>
      </c>
      <c r="AU335" s="224" t="s">
        <v>81</v>
      </c>
      <c r="AY335" s="223" t="s">
        <v>146</v>
      </c>
      <c r="BK335" s="225">
        <f>SUM(BK336:BK353)</f>
        <v>0</v>
      </c>
    </row>
    <row r="336" s="2" customFormat="1" ht="33" customHeight="1">
      <c r="A336" s="39"/>
      <c r="B336" s="40"/>
      <c r="C336" s="228" t="s">
        <v>415</v>
      </c>
      <c r="D336" s="228" t="s">
        <v>149</v>
      </c>
      <c r="E336" s="229" t="s">
        <v>914</v>
      </c>
      <c r="F336" s="230" t="s">
        <v>915</v>
      </c>
      <c r="G336" s="231" t="s">
        <v>229</v>
      </c>
      <c r="H336" s="232">
        <v>156.12700000000001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38</v>
      </c>
      <c r="O336" s="92"/>
      <c r="P336" s="238">
        <f>O336*H336</f>
        <v>0</v>
      </c>
      <c r="Q336" s="238">
        <v>1.8907700000000001</v>
      </c>
      <c r="R336" s="238">
        <f>Q336*H336</f>
        <v>295.20024779000005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153</v>
      </c>
      <c r="AT336" s="240" t="s">
        <v>149</v>
      </c>
      <c r="AU336" s="240" t="s">
        <v>83</v>
      </c>
      <c r="AY336" s="18" t="s">
        <v>146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81</v>
      </c>
      <c r="BK336" s="241">
        <f>ROUND(I336*H336,2)</f>
        <v>0</v>
      </c>
      <c r="BL336" s="18" t="s">
        <v>153</v>
      </c>
      <c r="BM336" s="240" t="s">
        <v>916</v>
      </c>
    </row>
    <row r="337" s="14" customFormat="1">
      <c r="A337" s="14"/>
      <c r="B337" s="274"/>
      <c r="C337" s="275"/>
      <c r="D337" s="259" t="s">
        <v>185</v>
      </c>
      <c r="E337" s="276" t="s">
        <v>1</v>
      </c>
      <c r="F337" s="277" t="s">
        <v>917</v>
      </c>
      <c r="G337" s="275"/>
      <c r="H337" s="278">
        <v>83.944999999999993</v>
      </c>
      <c r="I337" s="279"/>
      <c r="J337" s="275"/>
      <c r="K337" s="275"/>
      <c r="L337" s="280"/>
      <c r="M337" s="281"/>
      <c r="N337" s="282"/>
      <c r="O337" s="282"/>
      <c r="P337" s="282"/>
      <c r="Q337" s="282"/>
      <c r="R337" s="282"/>
      <c r="S337" s="282"/>
      <c r="T337" s="28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4" t="s">
        <v>185</v>
      </c>
      <c r="AU337" s="284" t="s">
        <v>83</v>
      </c>
      <c r="AV337" s="14" t="s">
        <v>83</v>
      </c>
      <c r="AW337" s="14" t="s">
        <v>30</v>
      </c>
      <c r="AX337" s="14" t="s">
        <v>73</v>
      </c>
      <c r="AY337" s="284" t="s">
        <v>146</v>
      </c>
    </row>
    <row r="338" s="14" customFormat="1">
      <c r="A338" s="14"/>
      <c r="B338" s="274"/>
      <c r="C338" s="275"/>
      <c r="D338" s="259" t="s">
        <v>185</v>
      </c>
      <c r="E338" s="276" t="s">
        <v>1</v>
      </c>
      <c r="F338" s="277" t="s">
        <v>918</v>
      </c>
      <c r="G338" s="275"/>
      <c r="H338" s="278">
        <v>5.6790000000000003</v>
      </c>
      <c r="I338" s="279"/>
      <c r="J338" s="275"/>
      <c r="K338" s="275"/>
      <c r="L338" s="280"/>
      <c r="M338" s="281"/>
      <c r="N338" s="282"/>
      <c r="O338" s="282"/>
      <c r="P338" s="282"/>
      <c r="Q338" s="282"/>
      <c r="R338" s="282"/>
      <c r="S338" s="282"/>
      <c r="T338" s="28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4" t="s">
        <v>185</v>
      </c>
      <c r="AU338" s="284" t="s">
        <v>83</v>
      </c>
      <c r="AV338" s="14" t="s">
        <v>83</v>
      </c>
      <c r="AW338" s="14" t="s">
        <v>30</v>
      </c>
      <c r="AX338" s="14" t="s">
        <v>73</v>
      </c>
      <c r="AY338" s="284" t="s">
        <v>146</v>
      </c>
    </row>
    <row r="339" s="14" customFormat="1">
      <c r="A339" s="14"/>
      <c r="B339" s="274"/>
      <c r="C339" s="275"/>
      <c r="D339" s="259" t="s">
        <v>185</v>
      </c>
      <c r="E339" s="276" t="s">
        <v>1</v>
      </c>
      <c r="F339" s="277" t="s">
        <v>919</v>
      </c>
      <c r="G339" s="275"/>
      <c r="H339" s="278">
        <v>5.6790000000000003</v>
      </c>
      <c r="I339" s="279"/>
      <c r="J339" s="275"/>
      <c r="K339" s="275"/>
      <c r="L339" s="280"/>
      <c r="M339" s="281"/>
      <c r="N339" s="282"/>
      <c r="O339" s="282"/>
      <c r="P339" s="282"/>
      <c r="Q339" s="282"/>
      <c r="R339" s="282"/>
      <c r="S339" s="282"/>
      <c r="T339" s="28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4" t="s">
        <v>185</v>
      </c>
      <c r="AU339" s="284" t="s">
        <v>83</v>
      </c>
      <c r="AV339" s="14" t="s">
        <v>83</v>
      </c>
      <c r="AW339" s="14" t="s">
        <v>30</v>
      </c>
      <c r="AX339" s="14" t="s">
        <v>73</v>
      </c>
      <c r="AY339" s="284" t="s">
        <v>146</v>
      </c>
    </row>
    <row r="340" s="14" customFormat="1">
      <c r="A340" s="14"/>
      <c r="B340" s="274"/>
      <c r="C340" s="275"/>
      <c r="D340" s="259" t="s">
        <v>185</v>
      </c>
      <c r="E340" s="276" t="s">
        <v>1</v>
      </c>
      <c r="F340" s="277" t="s">
        <v>920</v>
      </c>
      <c r="G340" s="275"/>
      <c r="H340" s="278">
        <v>5.6790000000000003</v>
      </c>
      <c r="I340" s="279"/>
      <c r="J340" s="275"/>
      <c r="K340" s="275"/>
      <c r="L340" s="280"/>
      <c r="M340" s="281"/>
      <c r="N340" s="282"/>
      <c r="O340" s="282"/>
      <c r="P340" s="282"/>
      <c r="Q340" s="282"/>
      <c r="R340" s="282"/>
      <c r="S340" s="282"/>
      <c r="T340" s="28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4" t="s">
        <v>185</v>
      </c>
      <c r="AU340" s="284" t="s">
        <v>83</v>
      </c>
      <c r="AV340" s="14" t="s">
        <v>83</v>
      </c>
      <c r="AW340" s="14" t="s">
        <v>30</v>
      </c>
      <c r="AX340" s="14" t="s">
        <v>73</v>
      </c>
      <c r="AY340" s="284" t="s">
        <v>146</v>
      </c>
    </row>
    <row r="341" s="14" customFormat="1">
      <c r="A341" s="14"/>
      <c r="B341" s="274"/>
      <c r="C341" s="275"/>
      <c r="D341" s="259" t="s">
        <v>185</v>
      </c>
      <c r="E341" s="276" t="s">
        <v>1</v>
      </c>
      <c r="F341" s="277" t="s">
        <v>921</v>
      </c>
      <c r="G341" s="275"/>
      <c r="H341" s="278">
        <v>47.585000000000001</v>
      </c>
      <c r="I341" s="279"/>
      <c r="J341" s="275"/>
      <c r="K341" s="275"/>
      <c r="L341" s="280"/>
      <c r="M341" s="281"/>
      <c r="N341" s="282"/>
      <c r="O341" s="282"/>
      <c r="P341" s="282"/>
      <c r="Q341" s="282"/>
      <c r="R341" s="282"/>
      <c r="S341" s="282"/>
      <c r="T341" s="28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4" t="s">
        <v>185</v>
      </c>
      <c r="AU341" s="284" t="s">
        <v>83</v>
      </c>
      <c r="AV341" s="14" t="s">
        <v>83</v>
      </c>
      <c r="AW341" s="14" t="s">
        <v>30</v>
      </c>
      <c r="AX341" s="14" t="s">
        <v>73</v>
      </c>
      <c r="AY341" s="284" t="s">
        <v>146</v>
      </c>
    </row>
    <row r="342" s="14" customFormat="1">
      <c r="A342" s="14"/>
      <c r="B342" s="274"/>
      <c r="C342" s="275"/>
      <c r="D342" s="259" t="s">
        <v>185</v>
      </c>
      <c r="E342" s="276" t="s">
        <v>1</v>
      </c>
      <c r="F342" s="277" t="s">
        <v>922</v>
      </c>
      <c r="G342" s="275"/>
      <c r="H342" s="278">
        <v>0.90000000000000002</v>
      </c>
      <c r="I342" s="279"/>
      <c r="J342" s="275"/>
      <c r="K342" s="275"/>
      <c r="L342" s="280"/>
      <c r="M342" s="281"/>
      <c r="N342" s="282"/>
      <c r="O342" s="282"/>
      <c r="P342" s="282"/>
      <c r="Q342" s="282"/>
      <c r="R342" s="282"/>
      <c r="S342" s="282"/>
      <c r="T342" s="28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4" t="s">
        <v>185</v>
      </c>
      <c r="AU342" s="284" t="s">
        <v>83</v>
      </c>
      <c r="AV342" s="14" t="s">
        <v>83</v>
      </c>
      <c r="AW342" s="14" t="s">
        <v>30</v>
      </c>
      <c r="AX342" s="14" t="s">
        <v>73</v>
      </c>
      <c r="AY342" s="284" t="s">
        <v>146</v>
      </c>
    </row>
    <row r="343" s="14" customFormat="1">
      <c r="A343" s="14"/>
      <c r="B343" s="274"/>
      <c r="C343" s="275"/>
      <c r="D343" s="259" t="s">
        <v>185</v>
      </c>
      <c r="E343" s="276" t="s">
        <v>1</v>
      </c>
      <c r="F343" s="277" t="s">
        <v>923</v>
      </c>
      <c r="G343" s="275"/>
      <c r="H343" s="278">
        <v>3.96</v>
      </c>
      <c r="I343" s="279"/>
      <c r="J343" s="275"/>
      <c r="K343" s="275"/>
      <c r="L343" s="280"/>
      <c r="M343" s="281"/>
      <c r="N343" s="282"/>
      <c r="O343" s="282"/>
      <c r="P343" s="282"/>
      <c r="Q343" s="282"/>
      <c r="R343" s="282"/>
      <c r="S343" s="282"/>
      <c r="T343" s="28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4" t="s">
        <v>185</v>
      </c>
      <c r="AU343" s="284" t="s">
        <v>83</v>
      </c>
      <c r="AV343" s="14" t="s">
        <v>83</v>
      </c>
      <c r="AW343" s="14" t="s">
        <v>30</v>
      </c>
      <c r="AX343" s="14" t="s">
        <v>73</v>
      </c>
      <c r="AY343" s="284" t="s">
        <v>146</v>
      </c>
    </row>
    <row r="344" s="14" customFormat="1">
      <c r="A344" s="14"/>
      <c r="B344" s="274"/>
      <c r="C344" s="275"/>
      <c r="D344" s="259" t="s">
        <v>185</v>
      </c>
      <c r="E344" s="276" t="s">
        <v>1</v>
      </c>
      <c r="F344" s="277" t="s">
        <v>924</v>
      </c>
      <c r="G344" s="275"/>
      <c r="H344" s="278">
        <v>0.90000000000000002</v>
      </c>
      <c r="I344" s="279"/>
      <c r="J344" s="275"/>
      <c r="K344" s="275"/>
      <c r="L344" s="280"/>
      <c r="M344" s="281"/>
      <c r="N344" s="282"/>
      <c r="O344" s="282"/>
      <c r="P344" s="282"/>
      <c r="Q344" s="282"/>
      <c r="R344" s="282"/>
      <c r="S344" s="282"/>
      <c r="T344" s="28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4" t="s">
        <v>185</v>
      </c>
      <c r="AU344" s="284" t="s">
        <v>83</v>
      </c>
      <c r="AV344" s="14" t="s">
        <v>83</v>
      </c>
      <c r="AW344" s="14" t="s">
        <v>30</v>
      </c>
      <c r="AX344" s="14" t="s">
        <v>73</v>
      </c>
      <c r="AY344" s="284" t="s">
        <v>146</v>
      </c>
    </row>
    <row r="345" s="14" customFormat="1">
      <c r="A345" s="14"/>
      <c r="B345" s="274"/>
      <c r="C345" s="275"/>
      <c r="D345" s="259" t="s">
        <v>185</v>
      </c>
      <c r="E345" s="276" t="s">
        <v>1</v>
      </c>
      <c r="F345" s="277" t="s">
        <v>925</v>
      </c>
      <c r="G345" s="275"/>
      <c r="H345" s="278">
        <v>0.90000000000000002</v>
      </c>
      <c r="I345" s="279"/>
      <c r="J345" s="275"/>
      <c r="K345" s="275"/>
      <c r="L345" s="280"/>
      <c r="M345" s="281"/>
      <c r="N345" s="282"/>
      <c r="O345" s="282"/>
      <c r="P345" s="282"/>
      <c r="Q345" s="282"/>
      <c r="R345" s="282"/>
      <c r="S345" s="282"/>
      <c r="T345" s="28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4" t="s">
        <v>185</v>
      </c>
      <c r="AU345" s="284" t="s">
        <v>83</v>
      </c>
      <c r="AV345" s="14" t="s">
        <v>83</v>
      </c>
      <c r="AW345" s="14" t="s">
        <v>30</v>
      </c>
      <c r="AX345" s="14" t="s">
        <v>73</v>
      </c>
      <c r="AY345" s="284" t="s">
        <v>146</v>
      </c>
    </row>
    <row r="346" s="14" customFormat="1">
      <c r="A346" s="14"/>
      <c r="B346" s="274"/>
      <c r="C346" s="275"/>
      <c r="D346" s="259" t="s">
        <v>185</v>
      </c>
      <c r="E346" s="276" t="s">
        <v>1</v>
      </c>
      <c r="F346" s="277" t="s">
        <v>926</v>
      </c>
      <c r="G346" s="275"/>
      <c r="H346" s="278">
        <v>0.90000000000000002</v>
      </c>
      <c r="I346" s="279"/>
      <c r="J346" s="275"/>
      <c r="K346" s="275"/>
      <c r="L346" s="280"/>
      <c r="M346" s="281"/>
      <c r="N346" s="282"/>
      <c r="O346" s="282"/>
      <c r="P346" s="282"/>
      <c r="Q346" s="282"/>
      <c r="R346" s="282"/>
      <c r="S346" s="282"/>
      <c r="T346" s="28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4" t="s">
        <v>185</v>
      </c>
      <c r="AU346" s="284" t="s">
        <v>83</v>
      </c>
      <c r="AV346" s="14" t="s">
        <v>83</v>
      </c>
      <c r="AW346" s="14" t="s">
        <v>30</v>
      </c>
      <c r="AX346" s="14" t="s">
        <v>73</v>
      </c>
      <c r="AY346" s="284" t="s">
        <v>146</v>
      </c>
    </row>
    <row r="347" s="16" customFormat="1">
      <c r="A347" s="16"/>
      <c r="B347" s="298"/>
      <c r="C347" s="299"/>
      <c r="D347" s="259" t="s">
        <v>185</v>
      </c>
      <c r="E347" s="300" t="s">
        <v>1</v>
      </c>
      <c r="F347" s="301" t="s">
        <v>682</v>
      </c>
      <c r="G347" s="299"/>
      <c r="H347" s="302">
        <v>156.12700000000001</v>
      </c>
      <c r="I347" s="303"/>
      <c r="J347" s="299"/>
      <c r="K347" s="299"/>
      <c r="L347" s="304"/>
      <c r="M347" s="305"/>
      <c r="N347" s="306"/>
      <c r="O347" s="306"/>
      <c r="P347" s="306"/>
      <c r="Q347" s="306"/>
      <c r="R347" s="306"/>
      <c r="S347" s="306"/>
      <c r="T347" s="307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8" t="s">
        <v>185</v>
      </c>
      <c r="AU347" s="308" t="s">
        <v>83</v>
      </c>
      <c r="AV347" s="16" t="s">
        <v>153</v>
      </c>
      <c r="AW347" s="16" t="s">
        <v>30</v>
      </c>
      <c r="AX347" s="16" t="s">
        <v>81</v>
      </c>
      <c r="AY347" s="308" t="s">
        <v>146</v>
      </c>
    </row>
    <row r="348" s="2" customFormat="1" ht="21.75" customHeight="1">
      <c r="A348" s="39"/>
      <c r="B348" s="40"/>
      <c r="C348" s="228" t="s">
        <v>420</v>
      </c>
      <c r="D348" s="228" t="s">
        <v>149</v>
      </c>
      <c r="E348" s="229" t="s">
        <v>927</v>
      </c>
      <c r="F348" s="230" t="s">
        <v>928</v>
      </c>
      <c r="G348" s="231" t="s">
        <v>152</v>
      </c>
      <c r="H348" s="232">
        <v>32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38</v>
      </c>
      <c r="O348" s="92"/>
      <c r="P348" s="238">
        <f>O348*H348</f>
        <v>0</v>
      </c>
      <c r="Q348" s="238">
        <v>0.0066</v>
      </c>
      <c r="R348" s="238">
        <f>Q348*H348</f>
        <v>0.2112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153</v>
      </c>
      <c r="AT348" s="240" t="s">
        <v>149</v>
      </c>
      <c r="AU348" s="240" t="s">
        <v>83</v>
      </c>
      <c r="AY348" s="18" t="s">
        <v>146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81</v>
      </c>
      <c r="BK348" s="241">
        <f>ROUND(I348*H348,2)</f>
        <v>0</v>
      </c>
      <c r="BL348" s="18" t="s">
        <v>153</v>
      </c>
      <c r="BM348" s="240" t="s">
        <v>929</v>
      </c>
    </row>
    <row r="349" s="2" customFormat="1" ht="21.75" customHeight="1">
      <c r="A349" s="39"/>
      <c r="B349" s="40"/>
      <c r="C349" s="242" t="s">
        <v>424</v>
      </c>
      <c r="D349" s="242" t="s">
        <v>155</v>
      </c>
      <c r="E349" s="243" t="s">
        <v>930</v>
      </c>
      <c r="F349" s="244" t="s">
        <v>931</v>
      </c>
      <c r="G349" s="245" t="s">
        <v>152</v>
      </c>
      <c r="H349" s="246">
        <v>19</v>
      </c>
      <c r="I349" s="247"/>
      <c r="J349" s="248">
        <f>ROUND(I349*H349,2)</f>
        <v>0</v>
      </c>
      <c r="K349" s="249"/>
      <c r="L349" s="250"/>
      <c r="M349" s="251" t="s">
        <v>1</v>
      </c>
      <c r="N349" s="252" t="s">
        <v>38</v>
      </c>
      <c r="O349" s="92"/>
      <c r="P349" s="238">
        <f>O349*H349</f>
        <v>0</v>
      </c>
      <c r="Q349" s="238">
        <v>0.028000000000000001</v>
      </c>
      <c r="R349" s="238">
        <f>Q349*H349</f>
        <v>0.53200000000000003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158</v>
      </c>
      <c r="AT349" s="240" t="s">
        <v>155</v>
      </c>
      <c r="AU349" s="240" t="s">
        <v>83</v>
      </c>
      <c r="AY349" s="18" t="s">
        <v>146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81</v>
      </c>
      <c r="BK349" s="241">
        <f>ROUND(I349*H349,2)</f>
        <v>0</v>
      </c>
      <c r="BL349" s="18" t="s">
        <v>153</v>
      </c>
      <c r="BM349" s="240" t="s">
        <v>932</v>
      </c>
    </row>
    <row r="350" s="2" customFormat="1" ht="21.75" customHeight="1">
      <c r="A350" s="39"/>
      <c r="B350" s="40"/>
      <c r="C350" s="242" t="s">
        <v>428</v>
      </c>
      <c r="D350" s="242" t="s">
        <v>155</v>
      </c>
      <c r="E350" s="243" t="s">
        <v>933</v>
      </c>
      <c r="F350" s="244" t="s">
        <v>934</v>
      </c>
      <c r="G350" s="245" t="s">
        <v>152</v>
      </c>
      <c r="H350" s="246">
        <v>4</v>
      </c>
      <c r="I350" s="247"/>
      <c r="J350" s="248">
        <f>ROUND(I350*H350,2)</f>
        <v>0</v>
      </c>
      <c r="K350" s="249"/>
      <c r="L350" s="250"/>
      <c r="M350" s="251" t="s">
        <v>1</v>
      </c>
      <c r="N350" s="252" t="s">
        <v>38</v>
      </c>
      <c r="O350" s="92"/>
      <c r="P350" s="238">
        <f>O350*H350</f>
        <v>0</v>
      </c>
      <c r="Q350" s="238">
        <v>0.040000000000000001</v>
      </c>
      <c r="R350" s="238">
        <f>Q350*H350</f>
        <v>0.16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158</v>
      </c>
      <c r="AT350" s="240" t="s">
        <v>155</v>
      </c>
      <c r="AU350" s="240" t="s">
        <v>83</v>
      </c>
      <c r="AY350" s="18" t="s">
        <v>146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81</v>
      </c>
      <c r="BK350" s="241">
        <f>ROUND(I350*H350,2)</f>
        <v>0</v>
      </c>
      <c r="BL350" s="18" t="s">
        <v>153</v>
      </c>
      <c r="BM350" s="240" t="s">
        <v>935</v>
      </c>
    </row>
    <row r="351" s="2" customFormat="1" ht="21.75" customHeight="1">
      <c r="A351" s="39"/>
      <c r="B351" s="40"/>
      <c r="C351" s="242" t="s">
        <v>432</v>
      </c>
      <c r="D351" s="242" t="s">
        <v>155</v>
      </c>
      <c r="E351" s="243" t="s">
        <v>936</v>
      </c>
      <c r="F351" s="244" t="s">
        <v>937</v>
      </c>
      <c r="G351" s="245" t="s">
        <v>152</v>
      </c>
      <c r="H351" s="246">
        <v>2</v>
      </c>
      <c r="I351" s="247"/>
      <c r="J351" s="248">
        <f>ROUND(I351*H351,2)</f>
        <v>0</v>
      </c>
      <c r="K351" s="249"/>
      <c r="L351" s="250"/>
      <c r="M351" s="251" t="s">
        <v>1</v>
      </c>
      <c r="N351" s="252" t="s">
        <v>38</v>
      </c>
      <c r="O351" s="92"/>
      <c r="P351" s="238">
        <f>O351*H351</f>
        <v>0</v>
      </c>
      <c r="Q351" s="238">
        <v>0.050999999999999997</v>
      </c>
      <c r="R351" s="238">
        <f>Q351*H351</f>
        <v>0.10199999999999999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158</v>
      </c>
      <c r="AT351" s="240" t="s">
        <v>155</v>
      </c>
      <c r="AU351" s="240" t="s">
        <v>83</v>
      </c>
      <c r="AY351" s="18" t="s">
        <v>146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81</v>
      </c>
      <c r="BK351" s="241">
        <f>ROUND(I351*H351,2)</f>
        <v>0</v>
      </c>
      <c r="BL351" s="18" t="s">
        <v>153</v>
      </c>
      <c r="BM351" s="240" t="s">
        <v>938</v>
      </c>
    </row>
    <row r="352" s="2" customFormat="1" ht="21.75" customHeight="1">
      <c r="A352" s="39"/>
      <c r="B352" s="40"/>
      <c r="C352" s="242" t="s">
        <v>436</v>
      </c>
      <c r="D352" s="242" t="s">
        <v>155</v>
      </c>
      <c r="E352" s="243" t="s">
        <v>939</v>
      </c>
      <c r="F352" s="244" t="s">
        <v>940</v>
      </c>
      <c r="G352" s="245" t="s">
        <v>152</v>
      </c>
      <c r="H352" s="246">
        <v>6</v>
      </c>
      <c r="I352" s="247"/>
      <c r="J352" s="248">
        <f>ROUND(I352*H352,2)</f>
        <v>0</v>
      </c>
      <c r="K352" s="249"/>
      <c r="L352" s="250"/>
      <c r="M352" s="251" t="s">
        <v>1</v>
      </c>
      <c r="N352" s="252" t="s">
        <v>38</v>
      </c>
      <c r="O352" s="92"/>
      <c r="P352" s="238">
        <f>O352*H352</f>
        <v>0</v>
      </c>
      <c r="Q352" s="238">
        <v>0.068000000000000005</v>
      </c>
      <c r="R352" s="238">
        <f>Q352*H352</f>
        <v>0.40800000000000003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158</v>
      </c>
      <c r="AT352" s="240" t="s">
        <v>155</v>
      </c>
      <c r="AU352" s="240" t="s">
        <v>83</v>
      </c>
      <c r="AY352" s="18" t="s">
        <v>146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81</v>
      </c>
      <c r="BK352" s="241">
        <f>ROUND(I352*H352,2)</f>
        <v>0</v>
      </c>
      <c r="BL352" s="18" t="s">
        <v>153</v>
      </c>
      <c r="BM352" s="240" t="s">
        <v>941</v>
      </c>
    </row>
    <row r="353" s="2" customFormat="1" ht="21.75" customHeight="1">
      <c r="A353" s="39"/>
      <c r="B353" s="40"/>
      <c r="C353" s="242" t="s">
        <v>440</v>
      </c>
      <c r="D353" s="242" t="s">
        <v>155</v>
      </c>
      <c r="E353" s="243" t="s">
        <v>942</v>
      </c>
      <c r="F353" s="244" t="s">
        <v>943</v>
      </c>
      <c r="G353" s="245" t="s">
        <v>152</v>
      </c>
      <c r="H353" s="246">
        <v>1</v>
      </c>
      <c r="I353" s="247"/>
      <c r="J353" s="248">
        <f>ROUND(I353*H353,2)</f>
        <v>0</v>
      </c>
      <c r="K353" s="249"/>
      <c r="L353" s="250"/>
      <c r="M353" s="251" t="s">
        <v>1</v>
      </c>
      <c r="N353" s="252" t="s">
        <v>38</v>
      </c>
      <c r="O353" s="92"/>
      <c r="P353" s="238">
        <f>O353*H353</f>
        <v>0</v>
      </c>
      <c r="Q353" s="238">
        <v>0.081000000000000003</v>
      </c>
      <c r="R353" s="238">
        <f>Q353*H353</f>
        <v>0.081000000000000003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158</v>
      </c>
      <c r="AT353" s="240" t="s">
        <v>155</v>
      </c>
      <c r="AU353" s="240" t="s">
        <v>83</v>
      </c>
      <c r="AY353" s="18" t="s">
        <v>146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81</v>
      </c>
      <c r="BK353" s="241">
        <f>ROUND(I353*H353,2)</f>
        <v>0</v>
      </c>
      <c r="BL353" s="18" t="s">
        <v>153</v>
      </c>
      <c r="BM353" s="240" t="s">
        <v>944</v>
      </c>
    </row>
    <row r="354" s="12" customFormat="1" ht="22.8" customHeight="1">
      <c r="A354" s="12"/>
      <c r="B354" s="212"/>
      <c r="C354" s="213"/>
      <c r="D354" s="214" t="s">
        <v>72</v>
      </c>
      <c r="E354" s="226" t="s">
        <v>207</v>
      </c>
      <c r="F354" s="226" t="s">
        <v>322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SUM(P355:P385)</f>
        <v>0</v>
      </c>
      <c r="Q354" s="220"/>
      <c r="R354" s="221">
        <f>SUM(R355:R385)</f>
        <v>231.97395600000002</v>
      </c>
      <c r="S354" s="220"/>
      <c r="T354" s="222">
        <f>SUM(T355:T385)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81</v>
      </c>
      <c r="AT354" s="224" t="s">
        <v>72</v>
      </c>
      <c r="AU354" s="224" t="s">
        <v>81</v>
      </c>
      <c r="AY354" s="223" t="s">
        <v>146</v>
      </c>
      <c r="BK354" s="225">
        <f>SUM(BK355:BK385)</f>
        <v>0</v>
      </c>
    </row>
    <row r="355" s="2" customFormat="1" ht="21.75" customHeight="1">
      <c r="A355" s="39"/>
      <c r="B355" s="40"/>
      <c r="C355" s="228" t="s">
        <v>444</v>
      </c>
      <c r="D355" s="228" t="s">
        <v>149</v>
      </c>
      <c r="E355" s="229" t="s">
        <v>324</v>
      </c>
      <c r="F355" s="230" t="s">
        <v>325</v>
      </c>
      <c r="G355" s="231" t="s">
        <v>181</v>
      </c>
      <c r="H355" s="232">
        <v>13.199999999999999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38</v>
      </c>
      <c r="O355" s="92"/>
      <c r="P355" s="238">
        <f>O355*H355</f>
        <v>0</v>
      </c>
      <c r="Q355" s="238">
        <v>0.34499999999999997</v>
      </c>
      <c r="R355" s="238">
        <f>Q355*H355</f>
        <v>4.5539999999999994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153</v>
      </c>
      <c r="AT355" s="240" t="s">
        <v>149</v>
      </c>
      <c r="AU355" s="240" t="s">
        <v>83</v>
      </c>
      <c r="AY355" s="18" t="s">
        <v>146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81</v>
      </c>
      <c r="BK355" s="241">
        <f>ROUND(I355*H355,2)</f>
        <v>0</v>
      </c>
      <c r="BL355" s="18" t="s">
        <v>153</v>
      </c>
      <c r="BM355" s="240" t="s">
        <v>945</v>
      </c>
    </row>
    <row r="356" s="14" customFormat="1">
      <c r="A356" s="14"/>
      <c r="B356" s="274"/>
      <c r="C356" s="275"/>
      <c r="D356" s="259" t="s">
        <v>185</v>
      </c>
      <c r="E356" s="276" t="s">
        <v>1</v>
      </c>
      <c r="F356" s="277" t="s">
        <v>679</v>
      </c>
      <c r="G356" s="275"/>
      <c r="H356" s="278">
        <v>6</v>
      </c>
      <c r="I356" s="279"/>
      <c r="J356" s="275"/>
      <c r="K356" s="275"/>
      <c r="L356" s="280"/>
      <c r="M356" s="281"/>
      <c r="N356" s="282"/>
      <c r="O356" s="282"/>
      <c r="P356" s="282"/>
      <c r="Q356" s="282"/>
      <c r="R356" s="282"/>
      <c r="S356" s="282"/>
      <c r="T356" s="28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4" t="s">
        <v>185</v>
      </c>
      <c r="AU356" s="284" t="s">
        <v>83</v>
      </c>
      <c r="AV356" s="14" t="s">
        <v>83</v>
      </c>
      <c r="AW356" s="14" t="s">
        <v>30</v>
      </c>
      <c r="AX356" s="14" t="s">
        <v>73</v>
      </c>
      <c r="AY356" s="284" t="s">
        <v>146</v>
      </c>
    </row>
    <row r="357" s="14" customFormat="1">
      <c r="A357" s="14"/>
      <c r="B357" s="274"/>
      <c r="C357" s="275"/>
      <c r="D357" s="259" t="s">
        <v>185</v>
      </c>
      <c r="E357" s="276" t="s">
        <v>1</v>
      </c>
      <c r="F357" s="277" t="s">
        <v>680</v>
      </c>
      <c r="G357" s="275"/>
      <c r="H357" s="278">
        <v>7.2000000000000002</v>
      </c>
      <c r="I357" s="279"/>
      <c r="J357" s="275"/>
      <c r="K357" s="275"/>
      <c r="L357" s="280"/>
      <c r="M357" s="281"/>
      <c r="N357" s="282"/>
      <c r="O357" s="282"/>
      <c r="P357" s="282"/>
      <c r="Q357" s="282"/>
      <c r="R357" s="282"/>
      <c r="S357" s="282"/>
      <c r="T357" s="28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4" t="s">
        <v>185</v>
      </c>
      <c r="AU357" s="284" t="s">
        <v>83</v>
      </c>
      <c r="AV357" s="14" t="s">
        <v>83</v>
      </c>
      <c r="AW357" s="14" t="s">
        <v>30</v>
      </c>
      <c r="AX357" s="14" t="s">
        <v>73</v>
      </c>
      <c r="AY357" s="284" t="s">
        <v>146</v>
      </c>
    </row>
    <row r="358" s="16" customFormat="1">
      <c r="A358" s="16"/>
      <c r="B358" s="298"/>
      <c r="C358" s="299"/>
      <c r="D358" s="259" t="s">
        <v>185</v>
      </c>
      <c r="E358" s="300" t="s">
        <v>1</v>
      </c>
      <c r="F358" s="301" t="s">
        <v>682</v>
      </c>
      <c r="G358" s="299"/>
      <c r="H358" s="302">
        <v>13.199999999999999</v>
      </c>
      <c r="I358" s="303"/>
      <c r="J358" s="299"/>
      <c r="K358" s="299"/>
      <c r="L358" s="304"/>
      <c r="M358" s="305"/>
      <c r="N358" s="306"/>
      <c r="O358" s="306"/>
      <c r="P358" s="306"/>
      <c r="Q358" s="306"/>
      <c r="R358" s="306"/>
      <c r="S358" s="306"/>
      <c r="T358" s="307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308" t="s">
        <v>185</v>
      </c>
      <c r="AU358" s="308" t="s">
        <v>83</v>
      </c>
      <c r="AV358" s="16" t="s">
        <v>153</v>
      </c>
      <c r="AW358" s="16" t="s">
        <v>30</v>
      </c>
      <c r="AX358" s="16" t="s">
        <v>81</v>
      </c>
      <c r="AY358" s="308" t="s">
        <v>146</v>
      </c>
    </row>
    <row r="359" s="2" customFormat="1" ht="21.75" customHeight="1">
      <c r="A359" s="39"/>
      <c r="B359" s="40"/>
      <c r="C359" s="228" t="s">
        <v>449</v>
      </c>
      <c r="D359" s="228" t="s">
        <v>149</v>
      </c>
      <c r="E359" s="229" t="s">
        <v>946</v>
      </c>
      <c r="F359" s="230" t="s">
        <v>947</v>
      </c>
      <c r="G359" s="231" t="s">
        <v>181</v>
      </c>
      <c r="H359" s="232">
        <v>193.91999999999999</v>
      </c>
      <c r="I359" s="233"/>
      <c r="J359" s="234">
        <f>ROUND(I359*H359,2)</f>
        <v>0</v>
      </c>
      <c r="K359" s="235"/>
      <c r="L359" s="45"/>
      <c r="M359" s="236" t="s">
        <v>1</v>
      </c>
      <c r="N359" s="237" t="s">
        <v>38</v>
      </c>
      <c r="O359" s="92"/>
      <c r="P359" s="238">
        <f>O359*H359</f>
        <v>0</v>
      </c>
      <c r="Q359" s="238">
        <v>0.57499999999999996</v>
      </c>
      <c r="R359" s="238">
        <f>Q359*H359</f>
        <v>111.50399999999999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153</v>
      </c>
      <c r="AT359" s="240" t="s">
        <v>149</v>
      </c>
      <c r="AU359" s="240" t="s">
        <v>83</v>
      </c>
      <c r="AY359" s="18" t="s">
        <v>146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81</v>
      </c>
      <c r="BK359" s="241">
        <f>ROUND(I359*H359,2)</f>
        <v>0</v>
      </c>
      <c r="BL359" s="18" t="s">
        <v>153</v>
      </c>
      <c r="BM359" s="240" t="s">
        <v>948</v>
      </c>
    </row>
    <row r="360" s="14" customFormat="1">
      <c r="A360" s="14"/>
      <c r="B360" s="274"/>
      <c r="C360" s="275"/>
      <c r="D360" s="259" t="s">
        <v>185</v>
      </c>
      <c r="E360" s="276" t="s">
        <v>1</v>
      </c>
      <c r="F360" s="277" t="s">
        <v>681</v>
      </c>
      <c r="G360" s="275"/>
      <c r="H360" s="278">
        <v>193.91999999999999</v>
      </c>
      <c r="I360" s="279"/>
      <c r="J360" s="275"/>
      <c r="K360" s="275"/>
      <c r="L360" s="280"/>
      <c r="M360" s="281"/>
      <c r="N360" s="282"/>
      <c r="O360" s="282"/>
      <c r="P360" s="282"/>
      <c r="Q360" s="282"/>
      <c r="R360" s="282"/>
      <c r="S360" s="282"/>
      <c r="T360" s="28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4" t="s">
        <v>185</v>
      </c>
      <c r="AU360" s="284" t="s">
        <v>83</v>
      </c>
      <c r="AV360" s="14" t="s">
        <v>83</v>
      </c>
      <c r="AW360" s="14" t="s">
        <v>30</v>
      </c>
      <c r="AX360" s="14" t="s">
        <v>81</v>
      </c>
      <c r="AY360" s="284" t="s">
        <v>146</v>
      </c>
    </row>
    <row r="361" s="2" customFormat="1" ht="33" customHeight="1">
      <c r="A361" s="39"/>
      <c r="B361" s="40"/>
      <c r="C361" s="228" t="s">
        <v>453</v>
      </c>
      <c r="D361" s="228" t="s">
        <v>149</v>
      </c>
      <c r="E361" s="229" t="s">
        <v>335</v>
      </c>
      <c r="F361" s="230" t="s">
        <v>336</v>
      </c>
      <c r="G361" s="231" t="s">
        <v>181</v>
      </c>
      <c r="H361" s="232">
        <v>13.199999999999999</v>
      </c>
      <c r="I361" s="233"/>
      <c r="J361" s="234">
        <f>ROUND(I361*H361,2)</f>
        <v>0</v>
      </c>
      <c r="K361" s="235"/>
      <c r="L361" s="45"/>
      <c r="M361" s="236" t="s">
        <v>1</v>
      </c>
      <c r="N361" s="237" t="s">
        <v>38</v>
      </c>
      <c r="O361" s="92"/>
      <c r="P361" s="238">
        <f>O361*H361</f>
        <v>0</v>
      </c>
      <c r="Q361" s="238">
        <v>0.37190000000000001</v>
      </c>
      <c r="R361" s="238">
        <f>Q361*H361</f>
        <v>4.9090799999999994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153</v>
      </c>
      <c r="AT361" s="240" t="s">
        <v>149</v>
      </c>
      <c r="AU361" s="240" t="s">
        <v>83</v>
      </c>
      <c r="AY361" s="18" t="s">
        <v>146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81</v>
      </c>
      <c r="BK361" s="241">
        <f>ROUND(I361*H361,2)</f>
        <v>0</v>
      </c>
      <c r="BL361" s="18" t="s">
        <v>153</v>
      </c>
      <c r="BM361" s="240" t="s">
        <v>949</v>
      </c>
    </row>
    <row r="362" s="14" customFormat="1">
      <c r="A362" s="14"/>
      <c r="B362" s="274"/>
      <c r="C362" s="275"/>
      <c r="D362" s="259" t="s">
        <v>185</v>
      </c>
      <c r="E362" s="276" t="s">
        <v>1</v>
      </c>
      <c r="F362" s="277" t="s">
        <v>679</v>
      </c>
      <c r="G362" s="275"/>
      <c r="H362" s="278">
        <v>6</v>
      </c>
      <c r="I362" s="279"/>
      <c r="J362" s="275"/>
      <c r="K362" s="275"/>
      <c r="L362" s="280"/>
      <c r="M362" s="281"/>
      <c r="N362" s="282"/>
      <c r="O362" s="282"/>
      <c r="P362" s="282"/>
      <c r="Q362" s="282"/>
      <c r="R362" s="282"/>
      <c r="S362" s="282"/>
      <c r="T362" s="28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4" t="s">
        <v>185</v>
      </c>
      <c r="AU362" s="284" t="s">
        <v>83</v>
      </c>
      <c r="AV362" s="14" t="s">
        <v>83</v>
      </c>
      <c r="AW362" s="14" t="s">
        <v>30</v>
      </c>
      <c r="AX362" s="14" t="s">
        <v>73</v>
      </c>
      <c r="AY362" s="284" t="s">
        <v>146</v>
      </c>
    </row>
    <row r="363" s="14" customFormat="1">
      <c r="A363" s="14"/>
      <c r="B363" s="274"/>
      <c r="C363" s="275"/>
      <c r="D363" s="259" t="s">
        <v>185</v>
      </c>
      <c r="E363" s="276" t="s">
        <v>1</v>
      </c>
      <c r="F363" s="277" t="s">
        <v>686</v>
      </c>
      <c r="G363" s="275"/>
      <c r="H363" s="278">
        <v>7.2000000000000002</v>
      </c>
      <c r="I363" s="279"/>
      <c r="J363" s="275"/>
      <c r="K363" s="275"/>
      <c r="L363" s="280"/>
      <c r="M363" s="281"/>
      <c r="N363" s="282"/>
      <c r="O363" s="282"/>
      <c r="P363" s="282"/>
      <c r="Q363" s="282"/>
      <c r="R363" s="282"/>
      <c r="S363" s="282"/>
      <c r="T363" s="28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4" t="s">
        <v>185</v>
      </c>
      <c r="AU363" s="284" t="s">
        <v>83</v>
      </c>
      <c r="AV363" s="14" t="s">
        <v>83</v>
      </c>
      <c r="AW363" s="14" t="s">
        <v>30</v>
      </c>
      <c r="AX363" s="14" t="s">
        <v>73</v>
      </c>
      <c r="AY363" s="284" t="s">
        <v>146</v>
      </c>
    </row>
    <row r="364" s="16" customFormat="1">
      <c r="A364" s="16"/>
      <c r="B364" s="298"/>
      <c r="C364" s="299"/>
      <c r="D364" s="259" t="s">
        <v>185</v>
      </c>
      <c r="E364" s="300" t="s">
        <v>1</v>
      </c>
      <c r="F364" s="301" t="s">
        <v>682</v>
      </c>
      <c r="G364" s="299"/>
      <c r="H364" s="302">
        <v>13.199999999999999</v>
      </c>
      <c r="I364" s="303"/>
      <c r="J364" s="299"/>
      <c r="K364" s="299"/>
      <c r="L364" s="304"/>
      <c r="M364" s="305"/>
      <c r="N364" s="306"/>
      <c r="O364" s="306"/>
      <c r="P364" s="306"/>
      <c r="Q364" s="306"/>
      <c r="R364" s="306"/>
      <c r="S364" s="306"/>
      <c r="T364" s="307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308" t="s">
        <v>185</v>
      </c>
      <c r="AU364" s="308" t="s">
        <v>83</v>
      </c>
      <c r="AV364" s="16" t="s">
        <v>153</v>
      </c>
      <c r="AW364" s="16" t="s">
        <v>30</v>
      </c>
      <c r="AX364" s="16" t="s">
        <v>81</v>
      </c>
      <c r="AY364" s="308" t="s">
        <v>146</v>
      </c>
    </row>
    <row r="365" s="2" customFormat="1" ht="44.25" customHeight="1">
      <c r="A365" s="39"/>
      <c r="B365" s="40"/>
      <c r="C365" s="228" t="s">
        <v>457</v>
      </c>
      <c r="D365" s="228" t="s">
        <v>149</v>
      </c>
      <c r="E365" s="229" t="s">
        <v>950</v>
      </c>
      <c r="F365" s="230" t="s">
        <v>951</v>
      </c>
      <c r="G365" s="231" t="s">
        <v>181</v>
      </c>
      <c r="H365" s="232">
        <v>274.72000000000003</v>
      </c>
      <c r="I365" s="233"/>
      <c r="J365" s="234">
        <f>ROUND(I365*H365,2)</f>
        <v>0</v>
      </c>
      <c r="K365" s="235"/>
      <c r="L365" s="45"/>
      <c r="M365" s="236" t="s">
        <v>1</v>
      </c>
      <c r="N365" s="237" t="s">
        <v>38</v>
      </c>
      <c r="O365" s="92"/>
      <c r="P365" s="238">
        <f>O365*H365</f>
        <v>0</v>
      </c>
      <c r="Q365" s="238">
        <v>0.13188</v>
      </c>
      <c r="R365" s="238">
        <f>Q365*H365</f>
        <v>36.230073600000004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153</v>
      </c>
      <c r="AT365" s="240" t="s">
        <v>149</v>
      </c>
      <c r="AU365" s="240" t="s">
        <v>83</v>
      </c>
      <c r="AY365" s="18" t="s">
        <v>146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81</v>
      </c>
      <c r="BK365" s="241">
        <f>ROUND(I365*H365,2)</f>
        <v>0</v>
      </c>
      <c r="BL365" s="18" t="s">
        <v>153</v>
      </c>
      <c r="BM365" s="240" t="s">
        <v>952</v>
      </c>
    </row>
    <row r="366" s="14" customFormat="1">
      <c r="A366" s="14"/>
      <c r="B366" s="274"/>
      <c r="C366" s="275"/>
      <c r="D366" s="259" t="s">
        <v>185</v>
      </c>
      <c r="E366" s="276" t="s">
        <v>1</v>
      </c>
      <c r="F366" s="277" t="s">
        <v>687</v>
      </c>
      <c r="G366" s="275"/>
      <c r="H366" s="278">
        <v>274.72000000000003</v>
      </c>
      <c r="I366" s="279"/>
      <c r="J366" s="275"/>
      <c r="K366" s="275"/>
      <c r="L366" s="280"/>
      <c r="M366" s="281"/>
      <c r="N366" s="282"/>
      <c r="O366" s="282"/>
      <c r="P366" s="282"/>
      <c r="Q366" s="282"/>
      <c r="R366" s="282"/>
      <c r="S366" s="282"/>
      <c r="T366" s="28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4" t="s">
        <v>185</v>
      </c>
      <c r="AU366" s="284" t="s">
        <v>83</v>
      </c>
      <c r="AV366" s="14" t="s">
        <v>83</v>
      </c>
      <c r="AW366" s="14" t="s">
        <v>30</v>
      </c>
      <c r="AX366" s="14" t="s">
        <v>81</v>
      </c>
      <c r="AY366" s="284" t="s">
        <v>146</v>
      </c>
    </row>
    <row r="367" s="2" customFormat="1" ht="44.25" customHeight="1">
      <c r="A367" s="39"/>
      <c r="B367" s="40"/>
      <c r="C367" s="228" t="s">
        <v>461</v>
      </c>
      <c r="D367" s="228" t="s">
        <v>149</v>
      </c>
      <c r="E367" s="229" t="s">
        <v>953</v>
      </c>
      <c r="F367" s="230" t="s">
        <v>954</v>
      </c>
      <c r="G367" s="231" t="s">
        <v>181</v>
      </c>
      <c r="H367" s="232">
        <v>13.199999999999999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38</v>
      </c>
      <c r="O367" s="92"/>
      <c r="P367" s="238">
        <f>O367*H367</f>
        <v>0</v>
      </c>
      <c r="Q367" s="238">
        <v>0.15826000000000001</v>
      </c>
      <c r="R367" s="238">
        <f>Q367*H367</f>
        <v>2.089032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153</v>
      </c>
      <c r="AT367" s="240" t="s">
        <v>149</v>
      </c>
      <c r="AU367" s="240" t="s">
        <v>83</v>
      </c>
      <c r="AY367" s="18" t="s">
        <v>146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81</v>
      </c>
      <c r="BK367" s="241">
        <f>ROUND(I367*H367,2)</f>
        <v>0</v>
      </c>
      <c r="BL367" s="18" t="s">
        <v>153</v>
      </c>
      <c r="BM367" s="240" t="s">
        <v>955</v>
      </c>
    </row>
    <row r="368" s="14" customFormat="1">
      <c r="A368" s="14"/>
      <c r="B368" s="274"/>
      <c r="C368" s="275"/>
      <c r="D368" s="259" t="s">
        <v>185</v>
      </c>
      <c r="E368" s="276" t="s">
        <v>1</v>
      </c>
      <c r="F368" s="277" t="s">
        <v>679</v>
      </c>
      <c r="G368" s="275"/>
      <c r="H368" s="278">
        <v>6</v>
      </c>
      <c r="I368" s="279"/>
      <c r="J368" s="275"/>
      <c r="K368" s="275"/>
      <c r="L368" s="280"/>
      <c r="M368" s="281"/>
      <c r="N368" s="282"/>
      <c r="O368" s="282"/>
      <c r="P368" s="282"/>
      <c r="Q368" s="282"/>
      <c r="R368" s="282"/>
      <c r="S368" s="282"/>
      <c r="T368" s="28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4" t="s">
        <v>185</v>
      </c>
      <c r="AU368" s="284" t="s">
        <v>83</v>
      </c>
      <c r="AV368" s="14" t="s">
        <v>83</v>
      </c>
      <c r="AW368" s="14" t="s">
        <v>30</v>
      </c>
      <c r="AX368" s="14" t="s">
        <v>73</v>
      </c>
      <c r="AY368" s="284" t="s">
        <v>146</v>
      </c>
    </row>
    <row r="369" s="14" customFormat="1">
      <c r="A369" s="14"/>
      <c r="B369" s="274"/>
      <c r="C369" s="275"/>
      <c r="D369" s="259" t="s">
        <v>185</v>
      </c>
      <c r="E369" s="276" t="s">
        <v>1</v>
      </c>
      <c r="F369" s="277" t="s">
        <v>686</v>
      </c>
      <c r="G369" s="275"/>
      <c r="H369" s="278">
        <v>7.2000000000000002</v>
      </c>
      <c r="I369" s="279"/>
      <c r="J369" s="275"/>
      <c r="K369" s="275"/>
      <c r="L369" s="280"/>
      <c r="M369" s="281"/>
      <c r="N369" s="282"/>
      <c r="O369" s="282"/>
      <c r="P369" s="282"/>
      <c r="Q369" s="282"/>
      <c r="R369" s="282"/>
      <c r="S369" s="282"/>
      <c r="T369" s="28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4" t="s">
        <v>185</v>
      </c>
      <c r="AU369" s="284" t="s">
        <v>83</v>
      </c>
      <c r="AV369" s="14" t="s">
        <v>83</v>
      </c>
      <c r="AW369" s="14" t="s">
        <v>30</v>
      </c>
      <c r="AX369" s="14" t="s">
        <v>73</v>
      </c>
      <c r="AY369" s="284" t="s">
        <v>146</v>
      </c>
    </row>
    <row r="370" s="16" customFormat="1">
      <c r="A370" s="16"/>
      <c r="B370" s="298"/>
      <c r="C370" s="299"/>
      <c r="D370" s="259" t="s">
        <v>185</v>
      </c>
      <c r="E370" s="300" t="s">
        <v>1</v>
      </c>
      <c r="F370" s="301" t="s">
        <v>682</v>
      </c>
      <c r="G370" s="299"/>
      <c r="H370" s="302">
        <v>13.199999999999999</v>
      </c>
      <c r="I370" s="303"/>
      <c r="J370" s="299"/>
      <c r="K370" s="299"/>
      <c r="L370" s="304"/>
      <c r="M370" s="305"/>
      <c r="N370" s="306"/>
      <c r="O370" s="306"/>
      <c r="P370" s="306"/>
      <c r="Q370" s="306"/>
      <c r="R370" s="306"/>
      <c r="S370" s="306"/>
      <c r="T370" s="307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308" t="s">
        <v>185</v>
      </c>
      <c r="AU370" s="308" t="s">
        <v>83</v>
      </c>
      <c r="AV370" s="16" t="s">
        <v>153</v>
      </c>
      <c r="AW370" s="16" t="s">
        <v>30</v>
      </c>
      <c r="AX370" s="16" t="s">
        <v>81</v>
      </c>
      <c r="AY370" s="308" t="s">
        <v>146</v>
      </c>
    </row>
    <row r="371" s="2" customFormat="1" ht="21.75" customHeight="1">
      <c r="A371" s="39"/>
      <c r="B371" s="40"/>
      <c r="C371" s="228" t="s">
        <v>465</v>
      </c>
      <c r="D371" s="228" t="s">
        <v>149</v>
      </c>
      <c r="E371" s="229" t="s">
        <v>364</v>
      </c>
      <c r="F371" s="230" t="s">
        <v>365</v>
      </c>
      <c r="G371" s="231" t="s">
        <v>181</v>
      </c>
      <c r="H371" s="232">
        <v>13.199999999999999</v>
      </c>
      <c r="I371" s="233"/>
      <c r="J371" s="234">
        <f>ROUND(I371*H371,2)</f>
        <v>0</v>
      </c>
      <c r="K371" s="235"/>
      <c r="L371" s="45"/>
      <c r="M371" s="236" t="s">
        <v>1</v>
      </c>
      <c r="N371" s="237" t="s">
        <v>38</v>
      </c>
      <c r="O371" s="92"/>
      <c r="P371" s="238">
        <f>O371*H371</f>
        <v>0</v>
      </c>
      <c r="Q371" s="238">
        <v>0.0056100000000000004</v>
      </c>
      <c r="R371" s="238">
        <f>Q371*H371</f>
        <v>0.074052000000000007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153</v>
      </c>
      <c r="AT371" s="240" t="s">
        <v>149</v>
      </c>
      <c r="AU371" s="240" t="s">
        <v>83</v>
      </c>
      <c r="AY371" s="18" t="s">
        <v>146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81</v>
      </c>
      <c r="BK371" s="241">
        <f>ROUND(I371*H371,2)</f>
        <v>0</v>
      </c>
      <c r="BL371" s="18" t="s">
        <v>153</v>
      </c>
      <c r="BM371" s="240" t="s">
        <v>956</v>
      </c>
    </row>
    <row r="372" s="14" customFormat="1">
      <c r="A372" s="14"/>
      <c r="B372" s="274"/>
      <c r="C372" s="275"/>
      <c r="D372" s="259" t="s">
        <v>185</v>
      </c>
      <c r="E372" s="276" t="s">
        <v>1</v>
      </c>
      <c r="F372" s="277" t="s">
        <v>679</v>
      </c>
      <c r="G372" s="275"/>
      <c r="H372" s="278">
        <v>6</v>
      </c>
      <c r="I372" s="279"/>
      <c r="J372" s="275"/>
      <c r="K372" s="275"/>
      <c r="L372" s="280"/>
      <c r="M372" s="281"/>
      <c r="N372" s="282"/>
      <c r="O372" s="282"/>
      <c r="P372" s="282"/>
      <c r="Q372" s="282"/>
      <c r="R372" s="282"/>
      <c r="S372" s="282"/>
      <c r="T372" s="28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4" t="s">
        <v>185</v>
      </c>
      <c r="AU372" s="284" t="s">
        <v>83</v>
      </c>
      <c r="AV372" s="14" t="s">
        <v>83</v>
      </c>
      <c r="AW372" s="14" t="s">
        <v>30</v>
      </c>
      <c r="AX372" s="14" t="s">
        <v>73</v>
      </c>
      <c r="AY372" s="284" t="s">
        <v>146</v>
      </c>
    </row>
    <row r="373" s="14" customFormat="1">
      <c r="A373" s="14"/>
      <c r="B373" s="274"/>
      <c r="C373" s="275"/>
      <c r="D373" s="259" t="s">
        <v>185</v>
      </c>
      <c r="E373" s="276" t="s">
        <v>1</v>
      </c>
      <c r="F373" s="277" t="s">
        <v>686</v>
      </c>
      <c r="G373" s="275"/>
      <c r="H373" s="278">
        <v>7.2000000000000002</v>
      </c>
      <c r="I373" s="279"/>
      <c r="J373" s="275"/>
      <c r="K373" s="275"/>
      <c r="L373" s="280"/>
      <c r="M373" s="281"/>
      <c r="N373" s="282"/>
      <c r="O373" s="282"/>
      <c r="P373" s="282"/>
      <c r="Q373" s="282"/>
      <c r="R373" s="282"/>
      <c r="S373" s="282"/>
      <c r="T373" s="28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4" t="s">
        <v>185</v>
      </c>
      <c r="AU373" s="284" t="s">
        <v>83</v>
      </c>
      <c r="AV373" s="14" t="s">
        <v>83</v>
      </c>
      <c r="AW373" s="14" t="s">
        <v>30</v>
      </c>
      <c r="AX373" s="14" t="s">
        <v>73</v>
      </c>
      <c r="AY373" s="284" t="s">
        <v>146</v>
      </c>
    </row>
    <row r="374" s="16" customFormat="1">
      <c r="A374" s="16"/>
      <c r="B374" s="298"/>
      <c r="C374" s="299"/>
      <c r="D374" s="259" t="s">
        <v>185</v>
      </c>
      <c r="E374" s="300" t="s">
        <v>1</v>
      </c>
      <c r="F374" s="301" t="s">
        <v>682</v>
      </c>
      <c r="G374" s="299"/>
      <c r="H374" s="302">
        <v>13.199999999999999</v>
      </c>
      <c r="I374" s="303"/>
      <c r="J374" s="299"/>
      <c r="K374" s="299"/>
      <c r="L374" s="304"/>
      <c r="M374" s="305"/>
      <c r="N374" s="306"/>
      <c r="O374" s="306"/>
      <c r="P374" s="306"/>
      <c r="Q374" s="306"/>
      <c r="R374" s="306"/>
      <c r="S374" s="306"/>
      <c r="T374" s="307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308" t="s">
        <v>185</v>
      </c>
      <c r="AU374" s="308" t="s">
        <v>83</v>
      </c>
      <c r="AV374" s="16" t="s">
        <v>153</v>
      </c>
      <c r="AW374" s="16" t="s">
        <v>30</v>
      </c>
      <c r="AX374" s="16" t="s">
        <v>81</v>
      </c>
      <c r="AY374" s="308" t="s">
        <v>146</v>
      </c>
    </row>
    <row r="375" s="2" customFormat="1" ht="21.75" customHeight="1">
      <c r="A375" s="39"/>
      <c r="B375" s="40"/>
      <c r="C375" s="228" t="s">
        <v>469</v>
      </c>
      <c r="D375" s="228" t="s">
        <v>149</v>
      </c>
      <c r="E375" s="229" t="s">
        <v>957</v>
      </c>
      <c r="F375" s="230" t="s">
        <v>958</v>
      </c>
      <c r="G375" s="231" t="s">
        <v>181</v>
      </c>
      <c r="H375" s="232">
        <v>13.199999999999999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38</v>
      </c>
      <c r="O375" s="92"/>
      <c r="P375" s="238">
        <f>O375*H375</f>
        <v>0</v>
      </c>
      <c r="Q375" s="238">
        <v>0.00031</v>
      </c>
      <c r="R375" s="238">
        <f>Q375*H375</f>
        <v>0.0040920000000000002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153</v>
      </c>
      <c r="AT375" s="240" t="s">
        <v>149</v>
      </c>
      <c r="AU375" s="240" t="s">
        <v>83</v>
      </c>
      <c r="AY375" s="18" t="s">
        <v>146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81</v>
      </c>
      <c r="BK375" s="241">
        <f>ROUND(I375*H375,2)</f>
        <v>0</v>
      </c>
      <c r="BL375" s="18" t="s">
        <v>153</v>
      </c>
      <c r="BM375" s="240" t="s">
        <v>959</v>
      </c>
    </row>
    <row r="376" s="14" customFormat="1">
      <c r="A376" s="14"/>
      <c r="B376" s="274"/>
      <c r="C376" s="275"/>
      <c r="D376" s="259" t="s">
        <v>185</v>
      </c>
      <c r="E376" s="276" t="s">
        <v>1</v>
      </c>
      <c r="F376" s="277" t="s">
        <v>679</v>
      </c>
      <c r="G376" s="275"/>
      <c r="H376" s="278">
        <v>6</v>
      </c>
      <c r="I376" s="279"/>
      <c r="J376" s="275"/>
      <c r="K376" s="275"/>
      <c r="L376" s="280"/>
      <c r="M376" s="281"/>
      <c r="N376" s="282"/>
      <c r="O376" s="282"/>
      <c r="P376" s="282"/>
      <c r="Q376" s="282"/>
      <c r="R376" s="282"/>
      <c r="S376" s="282"/>
      <c r="T376" s="28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4" t="s">
        <v>185</v>
      </c>
      <c r="AU376" s="284" t="s">
        <v>83</v>
      </c>
      <c r="AV376" s="14" t="s">
        <v>83</v>
      </c>
      <c r="AW376" s="14" t="s">
        <v>30</v>
      </c>
      <c r="AX376" s="14" t="s">
        <v>73</v>
      </c>
      <c r="AY376" s="284" t="s">
        <v>146</v>
      </c>
    </row>
    <row r="377" s="14" customFormat="1">
      <c r="A377" s="14"/>
      <c r="B377" s="274"/>
      <c r="C377" s="275"/>
      <c r="D377" s="259" t="s">
        <v>185</v>
      </c>
      <c r="E377" s="276" t="s">
        <v>1</v>
      </c>
      <c r="F377" s="277" t="s">
        <v>686</v>
      </c>
      <c r="G377" s="275"/>
      <c r="H377" s="278">
        <v>7.2000000000000002</v>
      </c>
      <c r="I377" s="279"/>
      <c r="J377" s="275"/>
      <c r="K377" s="275"/>
      <c r="L377" s="280"/>
      <c r="M377" s="281"/>
      <c r="N377" s="282"/>
      <c r="O377" s="282"/>
      <c r="P377" s="282"/>
      <c r="Q377" s="282"/>
      <c r="R377" s="282"/>
      <c r="S377" s="282"/>
      <c r="T377" s="28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4" t="s">
        <v>185</v>
      </c>
      <c r="AU377" s="284" t="s">
        <v>83</v>
      </c>
      <c r="AV377" s="14" t="s">
        <v>83</v>
      </c>
      <c r="AW377" s="14" t="s">
        <v>30</v>
      </c>
      <c r="AX377" s="14" t="s">
        <v>73</v>
      </c>
      <c r="AY377" s="284" t="s">
        <v>146</v>
      </c>
    </row>
    <row r="378" s="16" customFormat="1">
      <c r="A378" s="16"/>
      <c r="B378" s="298"/>
      <c r="C378" s="299"/>
      <c r="D378" s="259" t="s">
        <v>185</v>
      </c>
      <c r="E378" s="300" t="s">
        <v>1</v>
      </c>
      <c r="F378" s="301" t="s">
        <v>682</v>
      </c>
      <c r="G378" s="299"/>
      <c r="H378" s="302">
        <v>13.199999999999999</v>
      </c>
      <c r="I378" s="303"/>
      <c r="J378" s="299"/>
      <c r="K378" s="299"/>
      <c r="L378" s="304"/>
      <c r="M378" s="305"/>
      <c r="N378" s="306"/>
      <c r="O378" s="306"/>
      <c r="P378" s="306"/>
      <c r="Q378" s="306"/>
      <c r="R378" s="306"/>
      <c r="S378" s="306"/>
      <c r="T378" s="307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308" t="s">
        <v>185</v>
      </c>
      <c r="AU378" s="308" t="s">
        <v>83</v>
      </c>
      <c r="AV378" s="16" t="s">
        <v>153</v>
      </c>
      <c r="AW378" s="16" t="s">
        <v>30</v>
      </c>
      <c r="AX378" s="16" t="s">
        <v>81</v>
      </c>
      <c r="AY378" s="308" t="s">
        <v>146</v>
      </c>
    </row>
    <row r="379" s="2" customFormat="1" ht="44.25" customHeight="1">
      <c r="A379" s="39"/>
      <c r="B379" s="40"/>
      <c r="C379" s="228" t="s">
        <v>473</v>
      </c>
      <c r="D379" s="228" t="s">
        <v>149</v>
      </c>
      <c r="E379" s="229" t="s">
        <v>960</v>
      </c>
      <c r="F379" s="230" t="s">
        <v>961</v>
      </c>
      <c r="G379" s="231" t="s">
        <v>181</v>
      </c>
      <c r="H379" s="232">
        <v>287.92000000000002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38</v>
      </c>
      <c r="O379" s="92"/>
      <c r="P379" s="238">
        <f>O379*H379</f>
        <v>0</v>
      </c>
      <c r="Q379" s="238">
        <v>0.10373</v>
      </c>
      <c r="R379" s="238">
        <f>Q379*H379</f>
        <v>29.865941600000003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153</v>
      </c>
      <c r="AT379" s="240" t="s">
        <v>149</v>
      </c>
      <c r="AU379" s="240" t="s">
        <v>83</v>
      </c>
      <c r="AY379" s="18" t="s">
        <v>146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81</v>
      </c>
      <c r="BK379" s="241">
        <f>ROUND(I379*H379,2)</f>
        <v>0</v>
      </c>
      <c r="BL379" s="18" t="s">
        <v>153</v>
      </c>
      <c r="BM379" s="240" t="s">
        <v>962</v>
      </c>
    </row>
    <row r="380" s="14" customFormat="1">
      <c r="A380" s="14"/>
      <c r="B380" s="274"/>
      <c r="C380" s="275"/>
      <c r="D380" s="259" t="s">
        <v>185</v>
      </c>
      <c r="E380" s="276" t="s">
        <v>1</v>
      </c>
      <c r="F380" s="277" t="s">
        <v>679</v>
      </c>
      <c r="G380" s="275"/>
      <c r="H380" s="278">
        <v>6</v>
      </c>
      <c r="I380" s="279"/>
      <c r="J380" s="275"/>
      <c r="K380" s="275"/>
      <c r="L380" s="280"/>
      <c r="M380" s="281"/>
      <c r="N380" s="282"/>
      <c r="O380" s="282"/>
      <c r="P380" s="282"/>
      <c r="Q380" s="282"/>
      <c r="R380" s="282"/>
      <c r="S380" s="282"/>
      <c r="T380" s="28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4" t="s">
        <v>185</v>
      </c>
      <c r="AU380" s="284" t="s">
        <v>83</v>
      </c>
      <c r="AV380" s="14" t="s">
        <v>83</v>
      </c>
      <c r="AW380" s="14" t="s">
        <v>30</v>
      </c>
      <c r="AX380" s="14" t="s">
        <v>73</v>
      </c>
      <c r="AY380" s="284" t="s">
        <v>146</v>
      </c>
    </row>
    <row r="381" s="14" customFormat="1">
      <c r="A381" s="14"/>
      <c r="B381" s="274"/>
      <c r="C381" s="275"/>
      <c r="D381" s="259" t="s">
        <v>185</v>
      </c>
      <c r="E381" s="276" t="s">
        <v>1</v>
      </c>
      <c r="F381" s="277" t="s">
        <v>686</v>
      </c>
      <c r="G381" s="275"/>
      <c r="H381" s="278">
        <v>7.2000000000000002</v>
      </c>
      <c r="I381" s="279"/>
      <c r="J381" s="275"/>
      <c r="K381" s="275"/>
      <c r="L381" s="280"/>
      <c r="M381" s="281"/>
      <c r="N381" s="282"/>
      <c r="O381" s="282"/>
      <c r="P381" s="282"/>
      <c r="Q381" s="282"/>
      <c r="R381" s="282"/>
      <c r="S381" s="282"/>
      <c r="T381" s="28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4" t="s">
        <v>185</v>
      </c>
      <c r="AU381" s="284" t="s">
        <v>83</v>
      </c>
      <c r="AV381" s="14" t="s">
        <v>83</v>
      </c>
      <c r="AW381" s="14" t="s">
        <v>30</v>
      </c>
      <c r="AX381" s="14" t="s">
        <v>73</v>
      </c>
      <c r="AY381" s="284" t="s">
        <v>146</v>
      </c>
    </row>
    <row r="382" s="14" customFormat="1">
      <c r="A382" s="14"/>
      <c r="B382" s="274"/>
      <c r="C382" s="275"/>
      <c r="D382" s="259" t="s">
        <v>185</v>
      </c>
      <c r="E382" s="276" t="s">
        <v>1</v>
      </c>
      <c r="F382" s="277" t="s">
        <v>687</v>
      </c>
      <c r="G382" s="275"/>
      <c r="H382" s="278">
        <v>274.72000000000003</v>
      </c>
      <c r="I382" s="279"/>
      <c r="J382" s="275"/>
      <c r="K382" s="275"/>
      <c r="L382" s="280"/>
      <c r="M382" s="281"/>
      <c r="N382" s="282"/>
      <c r="O382" s="282"/>
      <c r="P382" s="282"/>
      <c r="Q382" s="282"/>
      <c r="R382" s="282"/>
      <c r="S382" s="282"/>
      <c r="T382" s="28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4" t="s">
        <v>185</v>
      </c>
      <c r="AU382" s="284" t="s">
        <v>83</v>
      </c>
      <c r="AV382" s="14" t="s">
        <v>83</v>
      </c>
      <c r="AW382" s="14" t="s">
        <v>30</v>
      </c>
      <c r="AX382" s="14" t="s">
        <v>73</v>
      </c>
      <c r="AY382" s="284" t="s">
        <v>146</v>
      </c>
    </row>
    <row r="383" s="16" customFormat="1">
      <c r="A383" s="16"/>
      <c r="B383" s="298"/>
      <c r="C383" s="299"/>
      <c r="D383" s="259" t="s">
        <v>185</v>
      </c>
      <c r="E383" s="300" t="s">
        <v>1</v>
      </c>
      <c r="F383" s="301" t="s">
        <v>682</v>
      </c>
      <c r="G383" s="299"/>
      <c r="H383" s="302">
        <v>287.92000000000002</v>
      </c>
      <c r="I383" s="303"/>
      <c r="J383" s="299"/>
      <c r="K383" s="299"/>
      <c r="L383" s="304"/>
      <c r="M383" s="305"/>
      <c r="N383" s="306"/>
      <c r="O383" s="306"/>
      <c r="P383" s="306"/>
      <c r="Q383" s="306"/>
      <c r="R383" s="306"/>
      <c r="S383" s="306"/>
      <c r="T383" s="307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308" t="s">
        <v>185</v>
      </c>
      <c r="AU383" s="308" t="s">
        <v>83</v>
      </c>
      <c r="AV383" s="16" t="s">
        <v>153</v>
      </c>
      <c r="AW383" s="16" t="s">
        <v>30</v>
      </c>
      <c r="AX383" s="16" t="s">
        <v>81</v>
      </c>
      <c r="AY383" s="308" t="s">
        <v>146</v>
      </c>
    </row>
    <row r="384" s="2" customFormat="1" ht="44.25" customHeight="1">
      <c r="A384" s="39"/>
      <c r="B384" s="40"/>
      <c r="C384" s="228" t="s">
        <v>477</v>
      </c>
      <c r="D384" s="228" t="s">
        <v>149</v>
      </c>
      <c r="E384" s="229" t="s">
        <v>963</v>
      </c>
      <c r="F384" s="230" t="s">
        <v>964</v>
      </c>
      <c r="G384" s="231" t="s">
        <v>181</v>
      </c>
      <c r="H384" s="232">
        <v>274.72000000000003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38</v>
      </c>
      <c r="O384" s="92"/>
      <c r="P384" s="238">
        <f>O384*H384</f>
        <v>0</v>
      </c>
      <c r="Q384" s="238">
        <v>0.15559000000000001</v>
      </c>
      <c r="R384" s="238">
        <f>Q384*H384</f>
        <v>42.743684800000004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153</v>
      </c>
      <c r="AT384" s="240" t="s">
        <v>149</v>
      </c>
      <c r="AU384" s="240" t="s">
        <v>83</v>
      </c>
      <c r="AY384" s="18" t="s">
        <v>146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81</v>
      </c>
      <c r="BK384" s="241">
        <f>ROUND(I384*H384,2)</f>
        <v>0</v>
      </c>
      <c r="BL384" s="18" t="s">
        <v>153</v>
      </c>
      <c r="BM384" s="240" t="s">
        <v>965</v>
      </c>
    </row>
    <row r="385" s="14" customFormat="1">
      <c r="A385" s="14"/>
      <c r="B385" s="274"/>
      <c r="C385" s="275"/>
      <c r="D385" s="259" t="s">
        <v>185</v>
      </c>
      <c r="E385" s="276" t="s">
        <v>1</v>
      </c>
      <c r="F385" s="277" t="s">
        <v>687</v>
      </c>
      <c r="G385" s="275"/>
      <c r="H385" s="278">
        <v>274.72000000000003</v>
      </c>
      <c r="I385" s="279"/>
      <c r="J385" s="275"/>
      <c r="K385" s="275"/>
      <c r="L385" s="280"/>
      <c r="M385" s="281"/>
      <c r="N385" s="282"/>
      <c r="O385" s="282"/>
      <c r="P385" s="282"/>
      <c r="Q385" s="282"/>
      <c r="R385" s="282"/>
      <c r="S385" s="282"/>
      <c r="T385" s="28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4" t="s">
        <v>185</v>
      </c>
      <c r="AU385" s="284" t="s">
        <v>83</v>
      </c>
      <c r="AV385" s="14" t="s">
        <v>83</v>
      </c>
      <c r="AW385" s="14" t="s">
        <v>30</v>
      </c>
      <c r="AX385" s="14" t="s">
        <v>81</v>
      </c>
      <c r="AY385" s="284" t="s">
        <v>146</v>
      </c>
    </row>
    <row r="386" s="12" customFormat="1" ht="22.8" customHeight="1">
      <c r="A386" s="12"/>
      <c r="B386" s="212"/>
      <c r="C386" s="213"/>
      <c r="D386" s="214" t="s">
        <v>72</v>
      </c>
      <c r="E386" s="226" t="s">
        <v>158</v>
      </c>
      <c r="F386" s="226" t="s">
        <v>414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SUM(P387:P430)</f>
        <v>0</v>
      </c>
      <c r="Q386" s="220"/>
      <c r="R386" s="221">
        <f>SUM(R387:R430)</f>
        <v>203.95709692000003</v>
      </c>
      <c r="S386" s="220"/>
      <c r="T386" s="222">
        <f>SUM(T387:T430)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81</v>
      </c>
      <c r="AT386" s="224" t="s">
        <v>72</v>
      </c>
      <c r="AU386" s="224" t="s">
        <v>81</v>
      </c>
      <c r="AY386" s="223" t="s">
        <v>146</v>
      </c>
      <c r="BK386" s="225">
        <f>SUM(BK387:BK430)</f>
        <v>0</v>
      </c>
    </row>
    <row r="387" s="2" customFormat="1" ht="33" customHeight="1">
      <c r="A387" s="39"/>
      <c r="B387" s="40"/>
      <c r="C387" s="228" t="s">
        <v>481</v>
      </c>
      <c r="D387" s="228" t="s">
        <v>149</v>
      </c>
      <c r="E387" s="229" t="s">
        <v>966</v>
      </c>
      <c r="F387" s="230" t="s">
        <v>967</v>
      </c>
      <c r="G387" s="231" t="s">
        <v>210</v>
      </c>
      <c r="H387" s="232">
        <v>37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38</v>
      </c>
      <c r="O387" s="92"/>
      <c r="P387" s="238">
        <f>O387*H387</f>
        <v>0</v>
      </c>
      <c r="Q387" s="238">
        <v>1.0000000000000001E-05</v>
      </c>
      <c r="R387" s="238">
        <f>Q387*H387</f>
        <v>0.00037000000000000005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153</v>
      </c>
      <c r="AT387" s="240" t="s">
        <v>149</v>
      </c>
      <c r="AU387" s="240" t="s">
        <v>83</v>
      </c>
      <c r="AY387" s="18" t="s">
        <v>146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81</v>
      </c>
      <c r="BK387" s="241">
        <f>ROUND(I387*H387,2)</f>
        <v>0</v>
      </c>
      <c r="BL387" s="18" t="s">
        <v>153</v>
      </c>
      <c r="BM387" s="240" t="s">
        <v>968</v>
      </c>
    </row>
    <row r="388" s="2" customFormat="1" ht="16.5" customHeight="1">
      <c r="A388" s="39"/>
      <c r="B388" s="40"/>
      <c r="C388" s="242" t="s">
        <v>486</v>
      </c>
      <c r="D388" s="242" t="s">
        <v>155</v>
      </c>
      <c r="E388" s="243" t="s">
        <v>969</v>
      </c>
      <c r="F388" s="244" t="s">
        <v>970</v>
      </c>
      <c r="G388" s="245" t="s">
        <v>210</v>
      </c>
      <c r="H388" s="246">
        <v>38.109999999999999</v>
      </c>
      <c r="I388" s="247"/>
      <c r="J388" s="248">
        <f>ROUND(I388*H388,2)</f>
        <v>0</v>
      </c>
      <c r="K388" s="249"/>
      <c r="L388" s="250"/>
      <c r="M388" s="251" t="s">
        <v>1</v>
      </c>
      <c r="N388" s="252" t="s">
        <v>38</v>
      </c>
      <c r="O388" s="92"/>
      <c r="P388" s="238">
        <f>O388*H388</f>
        <v>0</v>
      </c>
      <c r="Q388" s="238">
        <v>0.0043099999999999996</v>
      </c>
      <c r="R388" s="238">
        <f>Q388*H388</f>
        <v>0.16425409999999999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158</v>
      </c>
      <c r="AT388" s="240" t="s">
        <v>155</v>
      </c>
      <c r="AU388" s="240" t="s">
        <v>83</v>
      </c>
      <c r="AY388" s="18" t="s">
        <v>146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81</v>
      </c>
      <c r="BK388" s="241">
        <f>ROUND(I388*H388,2)</f>
        <v>0</v>
      </c>
      <c r="BL388" s="18" t="s">
        <v>153</v>
      </c>
      <c r="BM388" s="240" t="s">
        <v>971</v>
      </c>
    </row>
    <row r="389" s="14" customFormat="1">
      <c r="A389" s="14"/>
      <c r="B389" s="274"/>
      <c r="C389" s="275"/>
      <c r="D389" s="259" t="s">
        <v>185</v>
      </c>
      <c r="E389" s="276" t="s">
        <v>1</v>
      </c>
      <c r="F389" s="277" t="s">
        <v>972</v>
      </c>
      <c r="G389" s="275"/>
      <c r="H389" s="278">
        <v>38.109999999999999</v>
      </c>
      <c r="I389" s="279"/>
      <c r="J389" s="275"/>
      <c r="K389" s="275"/>
      <c r="L389" s="280"/>
      <c r="M389" s="281"/>
      <c r="N389" s="282"/>
      <c r="O389" s="282"/>
      <c r="P389" s="282"/>
      <c r="Q389" s="282"/>
      <c r="R389" s="282"/>
      <c r="S389" s="282"/>
      <c r="T389" s="28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4" t="s">
        <v>185</v>
      </c>
      <c r="AU389" s="284" t="s">
        <v>83</v>
      </c>
      <c r="AV389" s="14" t="s">
        <v>83</v>
      </c>
      <c r="AW389" s="14" t="s">
        <v>30</v>
      </c>
      <c r="AX389" s="14" t="s">
        <v>81</v>
      </c>
      <c r="AY389" s="284" t="s">
        <v>146</v>
      </c>
    </row>
    <row r="390" s="2" customFormat="1" ht="33" customHeight="1">
      <c r="A390" s="39"/>
      <c r="B390" s="40"/>
      <c r="C390" s="228" t="s">
        <v>491</v>
      </c>
      <c r="D390" s="228" t="s">
        <v>149</v>
      </c>
      <c r="E390" s="229" t="s">
        <v>973</v>
      </c>
      <c r="F390" s="230" t="s">
        <v>974</v>
      </c>
      <c r="G390" s="231" t="s">
        <v>210</v>
      </c>
      <c r="H390" s="232">
        <v>673.71000000000004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38</v>
      </c>
      <c r="O390" s="92"/>
      <c r="P390" s="238">
        <f>O390*H390</f>
        <v>0</v>
      </c>
      <c r="Q390" s="238">
        <v>2.0000000000000002E-05</v>
      </c>
      <c r="R390" s="238">
        <f>Q390*H390</f>
        <v>0.013474200000000002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153</v>
      </c>
      <c r="AT390" s="240" t="s">
        <v>149</v>
      </c>
      <c r="AU390" s="240" t="s">
        <v>83</v>
      </c>
      <c r="AY390" s="18" t="s">
        <v>146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81</v>
      </c>
      <c r="BK390" s="241">
        <f>ROUND(I390*H390,2)</f>
        <v>0</v>
      </c>
      <c r="BL390" s="18" t="s">
        <v>153</v>
      </c>
      <c r="BM390" s="240" t="s">
        <v>975</v>
      </c>
    </row>
    <row r="391" s="14" customFormat="1">
      <c r="A391" s="14"/>
      <c r="B391" s="274"/>
      <c r="C391" s="275"/>
      <c r="D391" s="259" t="s">
        <v>185</v>
      </c>
      <c r="E391" s="276" t="s">
        <v>1</v>
      </c>
      <c r="F391" s="277" t="s">
        <v>976</v>
      </c>
      <c r="G391" s="275"/>
      <c r="H391" s="278">
        <v>673.71000000000004</v>
      </c>
      <c r="I391" s="279"/>
      <c r="J391" s="275"/>
      <c r="K391" s="275"/>
      <c r="L391" s="280"/>
      <c r="M391" s="281"/>
      <c r="N391" s="282"/>
      <c r="O391" s="282"/>
      <c r="P391" s="282"/>
      <c r="Q391" s="282"/>
      <c r="R391" s="282"/>
      <c r="S391" s="282"/>
      <c r="T391" s="28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4" t="s">
        <v>185</v>
      </c>
      <c r="AU391" s="284" t="s">
        <v>83</v>
      </c>
      <c r="AV391" s="14" t="s">
        <v>83</v>
      </c>
      <c r="AW391" s="14" t="s">
        <v>30</v>
      </c>
      <c r="AX391" s="14" t="s">
        <v>81</v>
      </c>
      <c r="AY391" s="284" t="s">
        <v>146</v>
      </c>
    </row>
    <row r="392" s="2" customFormat="1" ht="16.5" customHeight="1">
      <c r="A392" s="39"/>
      <c r="B392" s="40"/>
      <c r="C392" s="242" t="s">
        <v>496</v>
      </c>
      <c r="D392" s="242" t="s">
        <v>155</v>
      </c>
      <c r="E392" s="243" t="s">
        <v>977</v>
      </c>
      <c r="F392" s="244" t="s">
        <v>978</v>
      </c>
      <c r="G392" s="245" t="s">
        <v>210</v>
      </c>
      <c r="H392" s="246">
        <v>693.92100000000005</v>
      </c>
      <c r="I392" s="247"/>
      <c r="J392" s="248">
        <f>ROUND(I392*H392,2)</f>
        <v>0</v>
      </c>
      <c r="K392" s="249"/>
      <c r="L392" s="250"/>
      <c r="M392" s="251" t="s">
        <v>1</v>
      </c>
      <c r="N392" s="252" t="s">
        <v>38</v>
      </c>
      <c r="O392" s="92"/>
      <c r="P392" s="238">
        <f>O392*H392</f>
        <v>0</v>
      </c>
      <c r="Q392" s="238">
        <v>0.01052</v>
      </c>
      <c r="R392" s="238">
        <f>Q392*H392</f>
        <v>7.3000489200000001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158</v>
      </c>
      <c r="AT392" s="240" t="s">
        <v>155</v>
      </c>
      <c r="AU392" s="240" t="s">
        <v>83</v>
      </c>
      <c r="AY392" s="18" t="s">
        <v>146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81</v>
      </c>
      <c r="BK392" s="241">
        <f>ROUND(I392*H392,2)</f>
        <v>0</v>
      </c>
      <c r="BL392" s="18" t="s">
        <v>153</v>
      </c>
      <c r="BM392" s="240" t="s">
        <v>979</v>
      </c>
    </row>
    <row r="393" s="14" customFormat="1">
      <c r="A393" s="14"/>
      <c r="B393" s="274"/>
      <c r="C393" s="275"/>
      <c r="D393" s="259" t="s">
        <v>185</v>
      </c>
      <c r="E393" s="276" t="s">
        <v>1</v>
      </c>
      <c r="F393" s="277" t="s">
        <v>980</v>
      </c>
      <c r="G393" s="275"/>
      <c r="H393" s="278">
        <v>693.92100000000005</v>
      </c>
      <c r="I393" s="279"/>
      <c r="J393" s="275"/>
      <c r="K393" s="275"/>
      <c r="L393" s="280"/>
      <c r="M393" s="281"/>
      <c r="N393" s="282"/>
      <c r="O393" s="282"/>
      <c r="P393" s="282"/>
      <c r="Q393" s="282"/>
      <c r="R393" s="282"/>
      <c r="S393" s="282"/>
      <c r="T393" s="28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4" t="s">
        <v>185</v>
      </c>
      <c r="AU393" s="284" t="s">
        <v>83</v>
      </c>
      <c r="AV393" s="14" t="s">
        <v>83</v>
      </c>
      <c r="AW393" s="14" t="s">
        <v>30</v>
      </c>
      <c r="AX393" s="14" t="s">
        <v>81</v>
      </c>
      <c r="AY393" s="284" t="s">
        <v>146</v>
      </c>
    </row>
    <row r="394" s="2" customFormat="1" ht="33" customHeight="1">
      <c r="A394" s="39"/>
      <c r="B394" s="40"/>
      <c r="C394" s="228" t="s">
        <v>500</v>
      </c>
      <c r="D394" s="228" t="s">
        <v>149</v>
      </c>
      <c r="E394" s="229" t="s">
        <v>981</v>
      </c>
      <c r="F394" s="230" t="s">
        <v>982</v>
      </c>
      <c r="G394" s="231" t="s">
        <v>210</v>
      </c>
      <c r="H394" s="232">
        <v>156.66</v>
      </c>
      <c r="I394" s="233"/>
      <c r="J394" s="234">
        <f>ROUND(I394*H394,2)</f>
        <v>0</v>
      </c>
      <c r="K394" s="235"/>
      <c r="L394" s="45"/>
      <c r="M394" s="236" t="s">
        <v>1</v>
      </c>
      <c r="N394" s="237" t="s">
        <v>38</v>
      </c>
      <c r="O394" s="92"/>
      <c r="P394" s="238">
        <f>O394*H394</f>
        <v>0</v>
      </c>
      <c r="Q394" s="238">
        <v>2.0000000000000002E-05</v>
      </c>
      <c r="R394" s="238">
        <f>Q394*H394</f>
        <v>0.0031332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153</v>
      </c>
      <c r="AT394" s="240" t="s">
        <v>149</v>
      </c>
      <c r="AU394" s="240" t="s">
        <v>83</v>
      </c>
      <c r="AY394" s="18" t="s">
        <v>146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81</v>
      </c>
      <c r="BK394" s="241">
        <f>ROUND(I394*H394,2)</f>
        <v>0</v>
      </c>
      <c r="BL394" s="18" t="s">
        <v>153</v>
      </c>
      <c r="BM394" s="240" t="s">
        <v>983</v>
      </c>
    </row>
    <row r="395" s="2" customFormat="1" ht="21.75" customHeight="1">
      <c r="A395" s="39"/>
      <c r="B395" s="40"/>
      <c r="C395" s="242" t="s">
        <v>504</v>
      </c>
      <c r="D395" s="242" t="s">
        <v>155</v>
      </c>
      <c r="E395" s="243" t="s">
        <v>984</v>
      </c>
      <c r="F395" s="244" t="s">
        <v>985</v>
      </c>
      <c r="G395" s="245" t="s">
        <v>210</v>
      </c>
      <c r="H395" s="246">
        <v>161.36000000000001</v>
      </c>
      <c r="I395" s="247"/>
      <c r="J395" s="248">
        <f>ROUND(I395*H395,2)</f>
        <v>0</v>
      </c>
      <c r="K395" s="249"/>
      <c r="L395" s="250"/>
      <c r="M395" s="251" t="s">
        <v>1</v>
      </c>
      <c r="N395" s="252" t="s">
        <v>38</v>
      </c>
      <c r="O395" s="92"/>
      <c r="P395" s="238">
        <f>O395*H395</f>
        <v>0</v>
      </c>
      <c r="Q395" s="238">
        <v>0.016619999999999999</v>
      </c>
      <c r="R395" s="238">
        <f>Q395*H395</f>
        <v>2.6818032000000001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158</v>
      </c>
      <c r="AT395" s="240" t="s">
        <v>155</v>
      </c>
      <c r="AU395" s="240" t="s">
        <v>83</v>
      </c>
      <c r="AY395" s="18" t="s">
        <v>146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81</v>
      </c>
      <c r="BK395" s="241">
        <f>ROUND(I395*H395,2)</f>
        <v>0</v>
      </c>
      <c r="BL395" s="18" t="s">
        <v>153</v>
      </c>
      <c r="BM395" s="240" t="s">
        <v>986</v>
      </c>
    </row>
    <row r="396" s="14" customFormat="1">
      <c r="A396" s="14"/>
      <c r="B396" s="274"/>
      <c r="C396" s="275"/>
      <c r="D396" s="259" t="s">
        <v>185</v>
      </c>
      <c r="E396" s="276" t="s">
        <v>1</v>
      </c>
      <c r="F396" s="277" t="s">
        <v>987</v>
      </c>
      <c r="G396" s="275"/>
      <c r="H396" s="278">
        <v>161.36000000000001</v>
      </c>
      <c r="I396" s="279"/>
      <c r="J396" s="275"/>
      <c r="K396" s="275"/>
      <c r="L396" s="280"/>
      <c r="M396" s="281"/>
      <c r="N396" s="282"/>
      <c r="O396" s="282"/>
      <c r="P396" s="282"/>
      <c r="Q396" s="282"/>
      <c r="R396" s="282"/>
      <c r="S396" s="282"/>
      <c r="T396" s="28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4" t="s">
        <v>185</v>
      </c>
      <c r="AU396" s="284" t="s">
        <v>83</v>
      </c>
      <c r="AV396" s="14" t="s">
        <v>83</v>
      </c>
      <c r="AW396" s="14" t="s">
        <v>30</v>
      </c>
      <c r="AX396" s="14" t="s">
        <v>81</v>
      </c>
      <c r="AY396" s="284" t="s">
        <v>146</v>
      </c>
    </row>
    <row r="397" s="2" customFormat="1" ht="33" customHeight="1">
      <c r="A397" s="39"/>
      <c r="B397" s="40"/>
      <c r="C397" s="228" t="s">
        <v>508</v>
      </c>
      <c r="D397" s="228" t="s">
        <v>149</v>
      </c>
      <c r="E397" s="229" t="s">
        <v>988</v>
      </c>
      <c r="F397" s="230" t="s">
        <v>989</v>
      </c>
      <c r="G397" s="231" t="s">
        <v>152</v>
      </c>
      <c r="H397" s="232">
        <v>33</v>
      </c>
      <c r="I397" s="233"/>
      <c r="J397" s="234">
        <f>ROUND(I397*H397,2)</f>
        <v>0</v>
      </c>
      <c r="K397" s="235"/>
      <c r="L397" s="45"/>
      <c r="M397" s="236" t="s">
        <v>1</v>
      </c>
      <c r="N397" s="237" t="s">
        <v>38</v>
      </c>
      <c r="O397" s="92"/>
      <c r="P397" s="238">
        <f>O397*H397</f>
        <v>0</v>
      </c>
      <c r="Q397" s="238">
        <v>2.0000000000000002E-05</v>
      </c>
      <c r="R397" s="238">
        <f>Q397*H397</f>
        <v>0.0006600000000000001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153</v>
      </c>
      <c r="AT397" s="240" t="s">
        <v>149</v>
      </c>
      <c r="AU397" s="240" t="s">
        <v>83</v>
      </c>
      <c r="AY397" s="18" t="s">
        <v>146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81</v>
      </c>
      <c r="BK397" s="241">
        <f>ROUND(I397*H397,2)</f>
        <v>0</v>
      </c>
      <c r="BL397" s="18" t="s">
        <v>153</v>
      </c>
      <c r="BM397" s="240" t="s">
        <v>990</v>
      </c>
    </row>
    <row r="398" s="14" customFormat="1">
      <c r="A398" s="14"/>
      <c r="B398" s="274"/>
      <c r="C398" s="275"/>
      <c r="D398" s="259" t="s">
        <v>185</v>
      </c>
      <c r="E398" s="276" t="s">
        <v>1</v>
      </c>
      <c r="F398" s="277" t="s">
        <v>991</v>
      </c>
      <c r="G398" s="275"/>
      <c r="H398" s="278">
        <v>33</v>
      </c>
      <c r="I398" s="279"/>
      <c r="J398" s="275"/>
      <c r="K398" s="275"/>
      <c r="L398" s="280"/>
      <c r="M398" s="281"/>
      <c r="N398" s="282"/>
      <c r="O398" s="282"/>
      <c r="P398" s="282"/>
      <c r="Q398" s="282"/>
      <c r="R398" s="282"/>
      <c r="S398" s="282"/>
      <c r="T398" s="28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4" t="s">
        <v>185</v>
      </c>
      <c r="AU398" s="284" t="s">
        <v>83</v>
      </c>
      <c r="AV398" s="14" t="s">
        <v>83</v>
      </c>
      <c r="AW398" s="14" t="s">
        <v>30</v>
      </c>
      <c r="AX398" s="14" t="s">
        <v>81</v>
      </c>
      <c r="AY398" s="284" t="s">
        <v>146</v>
      </c>
    </row>
    <row r="399" s="2" customFormat="1" ht="21.75" customHeight="1">
      <c r="A399" s="39"/>
      <c r="B399" s="40"/>
      <c r="C399" s="242" t="s">
        <v>513</v>
      </c>
      <c r="D399" s="242" t="s">
        <v>155</v>
      </c>
      <c r="E399" s="243" t="s">
        <v>992</v>
      </c>
      <c r="F399" s="244" t="s">
        <v>993</v>
      </c>
      <c r="G399" s="245" t="s">
        <v>152</v>
      </c>
      <c r="H399" s="246">
        <v>33</v>
      </c>
      <c r="I399" s="247"/>
      <c r="J399" s="248">
        <f>ROUND(I399*H399,2)</f>
        <v>0</v>
      </c>
      <c r="K399" s="249"/>
      <c r="L399" s="250"/>
      <c r="M399" s="251" t="s">
        <v>1</v>
      </c>
      <c r="N399" s="252" t="s">
        <v>38</v>
      </c>
      <c r="O399" s="92"/>
      <c r="P399" s="238">
        <f>O399*H399</f>
        <v>0</v>
      </c>
      <c r="Q399" s="238">
        <v>0.0042599999999999999</v>
      </c>
      <c r="R399" s="238">
        <f>Q399*H399</f>
        <v>0.14057999999999998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158</v>
      </c>
      <c r="AT399" s="240" t="s">
        <v>155</v>
      </c>
      <c r="AU399" s="240" t="s">
        <v>83</v>
      </c>
      <c r="AY399" s="18" t="s">
        <v>146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81</v>
      </c>
      <c r="BK399" s="241">
        <f>ROUND(I399*H399,2)</f>
        <v>0</v>
      </c>
      <c r="BL399" s="18" t="s">
        <v>153</v>
      </c>
      <c r="BM399" s="240" t="s">
        <v>994</v>
      </c>
    </row>
    <row r="400" s="2" customFormat="1" ht="33" customHeight="1">
      <c r="A400" s="39"/>
      <c r="B400" s="40"/>
      <c r="C400" s="228" t="s">
        <v>518</v>
      </c>
      <c r="D400" s="228" t="s">
        <v>149</v>
      </c>
      <c r="E400" s="229" t="s">
        <v>995</v>
      </c>
      <c r="F400" s="230" t="s">
        <v>996</v>
      </c>
      <c r="G400" s="231" t="s">
        <v>152</v>
      </c>
      <c r="H400" s="232">
        <v>3</v>
      </c>
      <c r="I400" s="233"/>
      <c r="J400" s="234">
        <f>ROUND(I400*H400,2)</f>
        <v>0</v>
      </c>
      <c r="K400" s="235"/>
      <c r="L400" s="45"/>
      <c r="M400" s="236" t="s">
        <v>1</v>
      </c>
      <c r="N400" s="237" t="s">
        <v>38</v>
      </c>
      <c r="O400" s="92"/>
      <c r="P400" s="238">
        <f>O400*H400</f>
        <v>0</v>
      </c>
      <c r="Q400" s="238">
        <v>2.0000000000000002E-05</v>
      </c>
      <c r="R400" s="238">
        <f>Q400*H400</f>
        <v>6.0000000000000008E-05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153</v>
      </c>
      <c r="AT400" s="240" t="s">
        <v>149</v>
      </c>
      <c r="AU400" s="240" t="s">
        <v>83</v>
      </c>
      <c r="AY400" s="18" t="s">
        <v>146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81</v>
      </c>
      <c r="BK400" s="241">
        <f>ROUND(I400*H400,2)</f>
        <v>0</v>
      </c>
      <c r="BL400" s="18" t="s">
        <v>153</v>
      </c>
      <c r="BM400" s="240" t="s">
        <v>997</v>
      </c>
    </row>
    <row r="401" s="2" customFormat="1" ht="21.75" customHeight="1">
      <c r="A401" s="39"/>
      <c r="B401" s="40"/>
      <c r="C401" s="242" t="s">
        <v>525</v>
      </c>
      <c r="D401" s="242" t="s">
        <v>155</v>
      </c>
      <c r="E401" s="243" t="s">
        <v>998</v>
      </c>
      <c r="F401" s="244" t="s">
        <v>999</v>
      </c>
      <c r="G401" s="245" t="s">
        <v>152</v>
      </c>
      <c r="H401" s="246">
        <v>3</v>
      </c>
      <c r="I401" s="247"/>
      <c r="J401" s="248">
        <f>ROUND(I401*H401,2)</f>
        <v>0</v>
      </c>
      <c r="K401" s="249"/>
      <c r="L401" s="250"/>
      <c r="M401" s="251" t="s">
        <v>1</v>
      </c>
      <c r="N401" s="252" t="s">
        <v>38</v>
      </c>
      <c r="O401" s="92"/>
      <c r="P401" s="238">
        <f>O401*H401</f>
        <v>0</v>
      </c>
      <c r="Q401" s="238">
        <v>0.0071999999999999998</v>
      </c>
      <c r="R401" s="238">
        <f>Q401*H401</f>
        <v>0.021600000000000001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158</v>
      </c>
      <c r="AT401" s="240" t="s">
        <v>155</v>
      </c>
      <c r="AU401" s="240" t="s">
        <v>83</v>
      </c>
      <c r="AY401" s="18" t="s">
        <v>146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81</v>
      </c>
      <c r="BK401" s="241">
        <f>ROUND(I401*H401,2)</f>
        <v>0</v>
      </c>
      <c r="BL401" s="18" t="s">
        <v>153</v>
      </c>
      <c r="BM401" s="240" t="s">
        <v>1000</v>
      </c>
    </row>
    <row r="402" s="2" customFormat="1" ht="21.75" customHeight="1">
      <c r="A402" s="39"/>
      <c r="B402" s="40"/>
      <c r="C402" s="228" t="s">
        <v>531</v>
      </c>
      <c r="D402" s="228" t="s">
        <v>149</v>
      </c>
      <c r="E402" s="229" t="s">
        <v>1001</v>
      </c>
      <c r="F402" s="230" t="s">
        <v>1002</v>
      </c>
      <c r="G402" s="231" t="s">
        <v>1003</v>
      </c>
      <c r="H402" s="232">
        <v>4</v>
      </c>
      <c r="I402" s="233"/>
      <c r="J402" s="234">
        <f>ROUND(I402*H402,2)</f>
        <v>0</v>
      </c>
      <c r="K402" s="235"/>
      <c r="L402" s="45"/>
      <c r="M402" s="236" t="s">
        <v>1</v>
      </c>
      <c r="N402" s="237" t="s">
        <v>38</v>
      </c>
      <c r="O402" s="92"/>
      <c r="P402" s="238">
        <f>O402*H402</f>
        <v>0</v>
      </c>
      <c r="Q402" s="238">
        <v>0.00010000000000000001</v>
      </c>
      <c r="R402" s="238">
        <f>Q402*H402</f>
        <v>0.00040000000000000002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153</v>
      </c>
      <c r="AT402" s="240" t="s">
        <v>149</v>
      </c>
      <c r="AU402" s="240" t="s">
        <v>83</v>
      </c>
      <c r="AY402" s="18" t="s">
        <v>146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81</v>
      </c>
      <c r="BK402" s="241">
        <f>ROUND(I402*H402,2)</f>
        <v>0</v>
      </c>
      <c r="BL402" s="18" t="s">
        <v>153</v>
      </c>
      <c r="BM402" s="240" t="s">
        <v>1004</v>
      </c>
    </row>
    <row r="403" s="2" customFormat="1" ht="21.75" customHeight="1">
      <c r="A403" s="39"/>
      <c r="B403" s="40"/>
      <c r="C403" s="228" t="s">
        <v>535</v>
      </c>
      <c r="D403" s="228" t="s">
        <v>149</v>
      </c>
      <c r="E403" s="229" t="s">
        <v>1005</v>
      </c>
      <c r="F403" s="230" t="s">
        <v>1006</v>
      </c>
      <c r="G403" s="231" t="s">
        <v>1003</v>
      </c>
      <c r="H403" s="232">
        <v>23</v>
      </c>
      <c r="I403" s="233"/>
      <c r="J403" s="234">
        <f>ROUND(I403*H403,2)</f>
        <v>0</v>
      </c>
      <c r="K403" s="235"/>
      <c r="L403" s="45"/>
      <c r="M403" s="236" t="s">
        <v>1</v>
      </c>
      <c r="N403" s="237" t="s">
        <v>38</v>
      </c>
      <c r="O403" s="92"/>
      <c r="P403" s="238">
        <f>O403*H403</f>
        <v>0</v>
      </c>
      <c r="Q403" s="238">
        <v>0.00031</v>
      </c>
      <c r="R403" s="238">
        <f>Q403*H403</f>
        <v>0.0071300000000000001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153</v>
      </c>
      <c r="AT403" s="240" t="s">
        <v>149</v>
      </c>
      <c r="AU403" s="240" t="s">
        <v>83</v>
      </c>
      <c r="AY403" s="18" t="s">
        <v>146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81</v>
      </c>
      <c r="BK403" s="241">
        <f>ROUND(I403*H403,2)</f>
        <v>0</v>
      </c>
      <c r="BL403" s="18" t="s">
        <v>153</v>
      </c>
      <c r="BM403" s="240" t="s">
        <v>1007</v>
      </c>
    </row>
    <row r="404" s="2" customFormat="1" ht="21.75" customHeight="1">
      <c r="A404" s="39"/>
      <c r="B404" s="40"/>
      <c r="C404" s="228" t="s">
        <v>540</v>
      </c>
      <c r="D404" s="228" t="s">
        <v>149</v>
      </c>
      <c r="E404" s="229" t="s">
        <v>1008</v>
      </c>
      <c r="F404" s="230" t="s">
        <v>1009</v>
      </c>
      <c r="G404" s="231" t="s">
        <v>152</v>
      </c>
      <c r="H404" s="232">
        <v>6</v>
      </c>
      <c r="I404" s="233"/>
      <c r="J404" s="234">
        <f>ROUND(I404*H404,2)</f>
        <v>0</v>
      </c>
      <c r="K404" s="235"/>
      <c r="L404" s="45"/>
      <c r="M404" s="236" t="s">
        <v>1</v>
      </c>
      <c r="N404" s="237" t="s">
        <v>38</v>
      </c>
      <c r="O404" s="92"/>
      <c r="P404" s="238">
        <f>O404*H404</f>
        <v>0</v>
      </c>
      <c r="Q404" s="238">
        <v>0.45937</v>
      </c>
      <c r="R404" s="238">
        <f>Q404*H404</f>
        <v>2.7562199999999999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153</v>
      </c>
      <c r="AT404" s="240" t="s">
        <v>149</v>
      </c>
      <c r="AU404" s="240" t="s">
        <v>83</v>
      </c>
      <c r="AY404" s="18" t="s">
        <v>146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81</v>
      </c>
      <c r="BK404" s="241">
        <f>ROUND(I404*H404,2)</f>
        <v>0</v>
      </c>
      <c r="BL404" s="18" t="s">
        <v>153</v>
      </c>
      <c r="BM404" s="240" t="s">
        <v>1010</v>
      </c>
    </row>
    <row r="405" s="2" customFormat="1" ht="21.75" customHeight="1">
      <c r="A405" s="39"/>
      <c r="B405" s="40"/>
      <c r="C405" s="228" t="s">
        <v>545</v>
      </c>
      <c r="D405" s="228" t="s">
        <v>149</v>
      </c>
      <c r="E405" s="229" t="s">
        <v>1011</v>
      </c>
      <c r="F405" s="230" t="s">
        <v>1012</v>
      </c>
      <c r="G405" s="231" t="s">
        <v>1003</v>
      </c>
      <c r="H405" s="232">
        <v>4</v>
      </c>
      <c r="I405" s="233"/>
      <c r="J405" s="234">
        <f>ROUND(I405*H405,2)</f>
        <v>0</v>
      </c>
      <c r="K405" s="235"/>
      <c r="L405" s="45"/>
      <c r="M405" s="236" t="s">
        <v>1</v>
      </c>
      <c r="N405" s="237" t="s">
        <v>38</v>
      </c>
      <c r="O405" s="92"/>
      <c r="P405" s="238">
        <f>O405*H405</f>
        <v>0</v>
      </c>
      <c r="Q405" s="238">
        <v>0.00031</v>
      </c>
      <c r="R405" s="238">
        <f>Q405*H405</f>
        <v>0.00124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153</v>
      </c>
      <c r="AT405" s="240" t="s">
        <v>149</v>
      </c>
      <c r="AU405" s="240" t="s">
        <v>83</v>
      </c>
      <c r="AY405" s="18" t="s">
        <v>146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81</v>
      </c>
      <c r="BK405" s="241">
        <f>ROUND(I405*H405,2)</f>
        <v>0</v>
      </c>
      <c r="BL405" s="18" t="s">
        <v>153</v>
      </c>
      <c r="BM405" s="240" t="s">
        <v>1013</v>
      </c>
    </row>
    <row r="406" s="2" customFormat="1" ht="44.25" customHeight="1">
      <c r="A406" s="39"/>
      <c r="B406" s="40"/>
      <c r="C406" s="228" t="s">
        <v>550</v>
      </c>
      <c r="D406" s="228" t="s">
        <v>149</v>
      </c>
      <c r="E406" s="229" t="s">
        <v>1014</v>
      </c>
      <c r="F406" s="230" t="s">
        <v>1015</v>
      </c>
      <c r="G406" s="231" t="s">
        <v>152</v>
      </c>
      <c r="H406" s="232">
        <v>37</v>
      </c>
      <c r="I406" s="233"/>
      <c r="J406" s="234">
        <f>ROUND(I406*H406,2)</f>
        <v>0</v>
      </c>
      <c r="K406" s="235"/>
      <c r="L406" s="45"/>
      <c r="M406" s="236" t="s">
        <v>1</v>
      </c>
      <c r="N406" s="237" t="s">
        <v>38</v>
      </c>
      <c r="O406" s="92"/>
      <c r="P406" s="238">
        <f>O406*H406</f>
        <v>0</v>
      </c>
      <c r="Q406" s="238">
        <v>2.1167600000000002</v>
      </c>
      <c r="R406" s="238">
        <f>Q406*H406</f>
        <v>78.320120000000003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153</v>
      </c>
      <c r="AT406" s="240" t="s">
        <v>149</v>
      </c>
      <c r="AU406" s="240" t="s">
        <v>83</v>
      </c>
      <c r="AY406" s="18" t="s">
        <v>146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81</v>
      </c>
      <c r="BK406" s="241">
        <f>ROUND(I406*H406,2)</f>
        <v>0</v>
      </c>
      <c r="BL406" s="18" t="s">
        <v>153</v>
      </c>
      <c r="BM406" s="240" t="s">
        <v>1016</v>
      </c>
    </row>
    <row r="407" s="2" customFormat="1" ht="21.75" customHeight="1">
      <c r="A407" s="39"/>
      <c r="B407" s="40"/>
      <c r="C407" s="228" t="s">
        <v>557</v>
      </c>
      <c r="D407" s="228" t="s">
        <v>149</v>
      </c>
      <c r="E407" s="229" t="s">
        <v>1017</v>
      </c>
      <c r="F407" s="230" t="s">
        <v>1018</v>
      </c>
      <c r="G407" s="231" t="s">
        <v>152</v>
      </c>
      <c r="H407" s="232">
        <v>9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38</v>
      </c>
      <c r="O407" s="92"/>
      <c r="P407" s="238">
        <f>O407*H407</f>
        <v>0</v>
      </c>
      <c r="Q407" s="238">
        <v>0.21734000000000001</v>
      </c>
      <c r="R407" s="238">
        <f>Q407*H407</f>
        <v>1.9560600000000001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153</v>
      </c>
      <c r="AT407" s="240" t="s">
        <v>149</v>
      </c>
      <c r="AU407" s="240" t="s">
        <v>83</v>
      </c>
      <c r="AY407" s="18" t="s">
        <v>146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81</v>
      </c>
      <c r="BK407" s="241">
        <f>ROUND(I407*H407,2)</f>
        <v>0</v>
      </c>
      <c r="BL407" s="18" t="s">
        <v>153</v>
      </c>
      <c r="BM407" s="240" t="s">
        <v>1019</v>
      </c>
    </row>
    <row r="408" s="2" customFormat="1" ht="21.75" customHeight="1">
      <c r="A408" s="39"/>
      <c r="B408" s="40"/>
      <c r="C408" s="242" t="s">
        <v>1020</v>
      </c>
      <c r="D408" s="242" t="s">
        <v>155</v>
      </c>
      <c r="E408" s="243" t="s">
        <v>1021</v>
      </c>
      <c r="F408" s="244" t="s">
        <v>1022</v>
      </c>
      <c r="G408" s="245" t="s">
        <v>152</v>
      </c>
      <c r="H408" s="246">
        <v>9</v>
      </c>
      <c r="I408" s="247"/>
      <c r="J408" s="248">
        <f>ROUND(I408*H408,2)</f>
        <v>0</v>
      </c>
      <c r="K408" s="249"/>
      <c r="L408" s="250"/>
      <c r="M408" s="251" t="s">
        <v>1</v>
      </c>
      <c r="N408" s="252" t="s">
        <v>38</v>
      </c>
      <c r="O408" s="92"/>
      <c r="P408" s="238">
        <f>O408*H408</f>
        <v>0</v>
      </c>
      <c r="Q408" s="238">
        <v>0.059999999999999998</v>
      </c>
      <c r="R408" s="238">
        <f>Q408*H408</f>
        <v>0.54000000000000004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158</v>
      </c>
      <c r="AT408" s="240" t="s">
        <v>155</v>
      </c>
      <c r="AU408" s="240" t="s">
        <v>83</v>
      </c>
      <c r="AY408" s="18" t="s">
        <v>146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81</v>
      </c>
      <c r="BK408" s="241">
        <f>ROUND(I408*H408,2)</f>
        <v>0</v>
      </c>
      <c r="BL408" s="18" t="s">
        <v>153</v>
      </c>
      <c r="BM408" s="240" t="s">
        <v>1023</v>
      </c>
    </row>
    <row r="409" s="2" customFormat="1" ht="21.75" customHeight="1">
      <c r="A409" s="39"/>
      <c r="B409" s="40"/>
      <c r="C409" s="228" t="s">
        <v>1024</v>
      </c>
      <c r="D409" s="228" t="s">
        <v>149</v>
      </c>
      <c r="E409" s="229" t="s">
        <v>1025</v>
      </c>
      <c r="F409" s="230" t="s">
        <v>1026</v>
      </c>
      <c r="G409" s="231" t="s">
        <v>152</v>
      </c>
      <c r="H409" s="232">
        <v>1</v>
      </c>
      <c r="I409" s="233"/>
      <c r="J409" s="234">
        <f>ROUND(I409*H409,2)</f>
        <v>0</v>
      </c>
      <c r="K409" s="235"/>
      <c r="L409" s="45"/>
      <c r="M409" s="236" t="s">
        <v>1</v>
      </c>
      <c r="N409" s="237" t="s">
        <v>38</v>
      </c>
      <c r="O409" s="92"/>
      <c r="P409" s="238">
        <f>O409*H409</f>
        <v>0</v>
      </c>
      <c r="Q409" s="238">
        <v>0.21734000000000001</v>
      </c>
      <c r="R409" s="238">
        <f>Q409*H409</f>
        <v>0.21734000000000001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153</v>
      </c>
      <c r="AT409" s="240" t="s">
        <v>149</v>
      </c>
      <c r="AU409" s="240" t="s">
        <v>83</v>
      </c>
      <c r="AY409" s="18" t="s">
        <v>146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81</v>
      </c>
      <c r="BK409" s="241">
        <f>ROUND(I409*H409,2)</f>
        <v>0</v>
      </c>
      <c r="BL409" s="18" t="s">
        <v>153</v>
      </c>
      <c r="BM409" s="240" t="s">
        <v>1027</v>
      </c>
    </row>
    <row r="410" s="2" customFormat="1" ht="21.75" customHeight="1">
      <c r="A410" s="39"/>
      <c r="B410" s="40"/>
      <c r="C410" s="242" t="s">
        <v>1028</v>
      </c>
      <c r="D410" s="242" t="s">
        <v>155</v>
      </c>
      <c r="E410" s="243" t="s">
        <v>1029</v>
      </c>
      <c r="F410" s="244" t="s">
        <v>1030</v>
      </c>
      <c r="G410" s="245" t="s">
        <v>152</v>
      </c>
      <c r="H410" s="246">
        <v>1</v>
      </c>
      <c r="I410" s="247"/>
      <c r="J410" s="248">
        <f>ROUND(I410*H410,2)</f>
        <v>0</v>
      </c>
      <c r="K410" s="249"/>
      <c r="L410" s="250"/>
      <c r="M410" s="251" t="s">
        <v>1</v>
      </c>
      <c r="N410" s="252" t="s">
        <v>38</v>
      </c>
      <c r="O410" s="92"/>
      <c r="P410" s="238">
        <f>O410*H410</f>
        <v>0</v>
      </c>
      <c r="Q410" s="238">
        <v>0.080000000000000002</v>
      </c>
      <c r="R410" s="238">
        <f>Q410*H410</f>
        <v>0.080000000000000002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158</v>
      </c>
      <c r="AT410" s="240" t="s">
        <v>155</v>
      </c>
      <c r="AU410" s="240" t="s">
        <v>83</v>
      </c>
      <c r="AY410" s="18" t="s">
        <v>146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81</v>
      </c>
      <c r="BK410" s="241">
        <f>ROUND(I410*H410,2)</f>
        <v>0</v>
      </c>
      <c r="BL410" s="18" t="s">
        <v>153</v>
      </c>
      <c r="BM410" s="240" t="s">
        <v>1031</v>
      </c>
    </row>
    <row r="411" s="2" customFormat="1" ht="21.75" customHeight="1">
      <c r="A411" s="39"/>
      <c r="B411" s="40"/>
      <c r="C411" s="228" t="s">
        <v>1032</v>
      </c>
      <c r="D411" s="228" t="s">
        <v>149</v>
      </c>
      <c r="E411" s="229" t="s">
        <v>1033</v>
      </c>
      <c r="F411" s="230" t="s">
        <v>1034</v>
      </c>
      <c r="G411" s="231" t="s">
        <v>152</v>
      </c>
      <c r="H411" s="232">
        <v>31</v>
      </c>
      <c r="I411" s="233"/>
      <c r="J411" s="234">
        <f>ROUND(I411*H411,2)</f>
        <v>0</v>
      </c>
      <c r="K411" s="235"/>
      <c r="L411" s="45"/>
      <c r="M411" s="236" t="s">
        <v>1</v>
      </c>
      <c r="N411" s="237" t="s">
        <v>38</v>
      </c>
      <c r="O411" s="92"/>
      <c r="P411" s="238">
        <f>O411*H411</f>
        <v>0</v>
      </c>
      <c r="Q411" s="238">
        <v>0.21734000000000001</v>
      </c>
      <c r="R411" s="238">
        <f>Q411*H411</f>
        <v>6.7375400000000001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153</v>
      </c>
      <c r="AT411" s="240" t="s">
        <v>149</v>
      </c>
      <c r="AU411" s="240" t="s">
        <v>83</v>
      </c>
      <c r="AY411" s="18" t="s">
        <v>146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81</v>
      </c>
      <c r="BK411" s="241">
        <f>ROUND(I411*H411,2)</f>
        <v>0</v>
      </c>
      <c r="BL411" s="18" t="s">
        <v>153</v>
      </c>
      <c r="BM411" s="240" t="s">
        <v>1035</v>
      </c>
    </row>
    <row r="412" s="2" customFormat="1" ht="21.75" customHeight="1">
      <c r="A412" s="39"/>
      <c r="B412" s="40"/>
      <c r="C412" s="242" t="s">
        <v>1036</v>
      </c>
      <c r="D412" s="242" t="s">
        <v>155</v>
      </c>
      <c r="E412" s="243" t="s">
        <v>1037</v>
      </c>
      <c r="F412" s="244" t="s">
        <v>1038</v>
      </c>
      <c r="G412" s="245" t="s">
        <v>152</v>
      </c>
      <c r="H412" s="246">
        <v>31</v>
      </c>
      <c r="I412" s="247"/>
      <c r="J412" s="248">
        <f>ROUND(I412*H412,2)</f>
        <v>0</v>
      </c>
      <c r="K412" s="249"/>
      <c r="L412" s="250"/>
      <c r="M412" s="251" t="s">
        <v>1</v>
      </c>
      <c r="N412" s="252" t="s">
        <v>38</v>
      </c>
      <c r="O412" s="92"/>
      <c r="P412" s="238">
        <f>O412*H412</f>
        <v>0</v>
      </c>
      <c r="Q412" s="238">
        <v>0.19600000000000001</v>
      </c>
      <c r="R412" s="238">
        <f>Q412*H412</f>
        <v>6.0760000000000005</v>
      </c>
      <c r="S412" s="238">
        <v>0</v>
      </c>
      <c r="T412" s="23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0" t="s">
        <v>158</v>
      </c>
      <c r="AT412" s="240" t="s">
        <v>155</v>
      </c>
      <c r="AU412" s="240" t="s">
        <v>83</v>
      </c>
      <c r="AY412" s="18" t="s">
        <v>146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81</v>
      </c>
      <c r="BK412" s="241">
        <f>ROUND(I412*H412,2)</f>
        <v>0</v>
      </c>
      <c r="BL412" s="18" t="s">
        <v>153</v>
      </c>
      <c r="BM412" s="240" t="s">
        <v>1039</v>
      </c>
    </row>
    <row r="413" s="2" customFormat="1" ht="21.75" customHeight="1">
      <c r="A413" s="39"/>
      <c r="B413" s="40"/>
      <c r="C413" s="228" t="s">
        <v>1040</v>
      </c>
      <c r="D413" s="228" t="s">
        <v>149</v>
      </c>
      <c r="E413" s="229" t="s">
        <v>1041</v>
      </c>
      <c r="F413" s="230" t="s">
        <v>1042</v>
      </c>
      <c r="G413" s="231" t="s">
        <v>210</v>
      </c>
      <c r="H413" s="232">
        <v>867.37</v>
      </c>
      <c r="I413" s="233"/>
      <c r="J413" s="234">
        <f>ROUND(I413*H413,2)</f>
        <v>0</v>
      </c>
      <c r="K413" s="235"/>
      <c r="L413" s="45"/>
      <c r="M413" s="236" t="s">
        <v>1</v>
      </c>
      <c r="N413" s="237" t="s">
        <v>38</v>
      </c>
      <c r="O413" s="92"/>
      <c r="P413" s="238">
        <f>O413*H413</f>
        <v>0</v>
      </c>
      <c r="Q413" s="238">
        <v>9.0000000000000006E-05</v>
      </c>
      <c r="R413" s="238">
        <f>Q413*H413</f>
        <v>0.078063300000000002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153</v>
      </c>
      <c r="AT413" s="240" t="s">
        <v>149</v>
      </c>
      <c r="AU413" s="240" t="s">
        <v>83</v>
      </c>
      <c r="AY413" s="18" t="s">
        <v>146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81</v>
      </c>
      <c r="BK413" s="241">
        <f>ROUND(I413*H413,2)</f>
        <v>0</v>
      </c>
      <c r="BL413" s="18" t="s">
        <v>153</v>
      </c>
      <c r="BM413" s="240" t="s">
        <v>1043</v>
      </c>
    </row>
    <row r="414" s="2" customFormat="1" ht="21.75" customHeight="1">
      <c r="A414" s="39"/>
      <c r="B414" s="40"/>
      <c r="C414" s="228" t="s">
        <v>1044</v>
      </c>
      <c r="D414" s="228" t="s">
        <v>149</v>
      </c>
      <c r="E414" s="229" t="s">
        <v>1045</v>
      </c>
      <c r="F414" s="230" t="s">
        <v>1046</v>
      </c>
      <c r="G414" s="231" t="s">
        <v>1047</v>
      </c>
      <c r="H414" s="232">
        <v>1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38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153</v>
      </c>
      <c r="AT414" s="240" t="s">
        <v>149</v>
      </c>
      <c r="AU414" s="240" t="s">
        <v>83</v>
      </c>
      <c r="AY414" s="18" t="s">
        <v>146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81</v>
      </c>
      <c r="BK414" s="241">
        <f>ROUND(I414*H414,2)</f>
        <v>0</v>
      </c>
      <c r="BL414" s="18" t="s">
        <v>153</v>
      </c>
      <c r="BM414" s="240" t="s">
        <v>1048</v>
      </c>
    </row>
    <row r="415" s="2" customFormat="1" ht="21.75" customHeight="1">
      <c r="A415" s="39"/>
      <c r="B415" s="40"/>
      <c r="C415" s="228" t="s">
        <v>1049</v>
      </c>
      <c r="D415" s="228" t="s">
        <v>149</v>
      </c>
      <c r="E415" s="229" t="s">
        <v>1050</v>
      </c>
      <c r="F415" s="230" t="s">
        <v>1051</v>
      </c>
      <c r="G415" s="231" t="s">
        <v>1047</v>
      </c>
      <c r="H415" s="232">
        <v>1</v>
      </c>
      <c r="I415" s="233"/>
      <c r="J415" s="234">
        <f>ROUND(I415*H415,2)</f>
        <v>0</v>
      </c>
      <c r="K415" s="235"/>
      <c r="L415" s="45"/>
      <c r="M415" s="236" t="s">
        <v>1</v>
      </c>
      <c r="N415" s="237" t="s">
        <v>38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153</v>
      </c>
      <c r="AT415" s="240" t="s">
        <v>149</v>
      </c>
      <c r="AU415" s="240" t="s">
        <v>83</v>
      </c>
      <c r="AY415" s="18" t="s">
        <v>146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81</v>
      </c>
      <c r="BK415" s="241">
        <f>ROUND(I415*H415,2)</f>
        <v>0</v>
      </c>
      <c r="BL415" s="18" t="s">
        <v>153</v>
      </c>
      <c r="BM415" s="240" t="s">
        <v>1052</v>
      </c>
    </row>
    <row r="416" s="2" customFormat="1" ht="33" customHeight="1">
      <c r="A416" s="39"/>
      <c r="B416" s="40"/>
      <c r="C416" s="228" t="s">
        <v>1053</v>
      </c>
      <c r="D416" s="228" t="s">
        <v>149</v>
      </c>
      <c r="E416" s="229" t="s">
        <v>1054</v>
      </c>
      <c r="F416" s="230" t="s">
        <v>1055</v>
      </c>
      <c r="G416" s="231" t="s">
        <v>1047</v>
      </c>
      <c r="H416" s="232">
        <v>1</v>
      </c>
      <c r="I416" s="233"/>
      <c r="J416" s="234">
        <f>ROUND(I416*H416,2)</f>
        <v>0</v>
      </c>
      <c r="K416" s="235"/>
      <c r="L416" s="45"/>
      <c r="M416" s="236" t="s">
        <v>1</v>
      </c>
      <c r="N416" s="237" t="s">
        <v>38</v>
      </c>
      <c r="O416" s="92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153</v>
      </c>
      <c r="AT416" s="240" t="s">
        <v>149</v>
      </c>
      <c r="AU416" s="240" t="s">
        <v>83</v>
      </c>
      <c r="AY416" s="18" t="s">
        <v>146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81</v>
      </c>
      <c r="BK416" s="241">
        <f>ROUND(I416*H416,2)</f>
        <v>0</v>
      </c>
      <c r="BL416" s="18" t="s">
        <v>153</v>
      </c>
      <c r="BM416" s="240" t="s">
        <v>1056</v>
      </c>
    </row>
    <row r="417" s="2" customFormat="1" ht="16.5" customHeight="1">
      <c r="A417" s="39"/>
      <c r="B417" s="40"/>
      <c r="C417" s="228" t="s">
        <v>1057</v>
      </c>
      <c r="D417" s="228" t="s">
        <v>149</v>
      </c>
      <c r="E417" s="229" t="s">
        <v>1058</v>
      </c>
      <c r="F417" s="230" t="s">
        <v>1059</v>
      </c>
      <c r="G417" s="231" t="s">
        <v>152</v>
      </c>
      <c r="H417" s="232">
        <v>3</v>
      </c>
      <c r="I417" s="233"/>
      <c r="J417" s="234">
        <f>ROUND(I417*H417,2)</f>
        <v>0</v>
      </c>
      <c r="K417" s="235"/>
      <c r="L417" s="45"/>
      <c r="M417" s="236" t="s">
        <v>1</v>
      </c>
      <c r="N417" s="237" t="s">
        <v>38</v>
      </c>
      <c r="O417" s="92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153</v>
      </c>
      <c r="AT417" s="240" t="s">
        <v>149</v>
      </c>
      <c r="AU417" s="240" t="s">
        <v>83</v>
      </c>
      <c r="AY417" s="18" t="s">
        <v>146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81</v>
      </c>
      <c r="BK417" s="241">
        <f>ROUND(I417*H417,2)</f>
        <v>0</v>
      </c>
      <c r="BL417" s="18" t="s">
        <v>153</v>
      </c>
      <c r="BM417" s="240" t="s">
        <v>1060</v>
      </c>
    </row>
    <row r="418" s="2" customFormat="1" ht="21.75" customHeight="1">
      <c r="A418" s="39"/>
      <c r="B418" s="40"/>
      <c r="C418" s="242" t="s">
        <v>1061</v>
      </c>
      <c r="D418" s="242" t="s">
        <v>155</v>
      </c>
      <c r="E418" s="243" t="s">
        <v>1062</v>
      </c>
      <c r="F418" s="244" t="s">
        <v>1063</v>
      </c>
      <c r="G418" s="245" t="s">
        <v>152</v>
      </c>
      <c r="H418" s="246">
        <v>69</v>
      </c>
      <c r="I418" s="247"/>
      <c r="J418" s="248">
        <f>ROUND(I418*H418,2)</f>
        <v>0</v>
      </c>
      <c r="K418" s="249"/>
      <c r="L418" s="250"/>
      <c r="M418" s="251" t="s">
        <v>1</v>
      </c>
      <c r="N418" s="252" t="s">
        <v>38</v>
      </c>
      <c r="O418" s="92"/>
      <c r="P418" s="238">
        <f>O418*H418</f>
        <v>0</v>
      </c>
      <c r="Q418" s="238">
        <v>0.002</v>
      </c>
      <c r="R418" s="238">
        <f>Q418*H418</f>
        <v>0.13800000000000001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158</v>
      </c>
      <c r="AT418" s="240" t="s">
        <v>155</v>
      </c>
      <c r="AU418" s="240" t="s">
        <v>83</v>
      </c>
      <c r="AY418" s="18" t="s">
        <v>146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81</v>
      </c>
      <c r="BK418" s="241">
        <f>ROUND(I418*H418,2)</f>
        <v>0</v>
      </c>
      <c r="BL418" s="18" t="s">
        <v>153</v>
      </c>
      <c r="BM418" s="240" t="s">
        <v>1064</v>
      </c>
    </row>
    <row r="419" s="2" customFormat="1" ht="16.5" customHeight="1">
      <c r="A419" s="39"/>
      <c r="B419" s="40"/>
      <c r="C419" s="242" t="s">
        <v>1065</v>
      </c>
      <c r="D419" s="242" t="s">
        <v>155</v>
      </c>
      <c r="E419" s="243" t="s">
        <v>1066</v>
      </c>
      <c r="F419" s="244" t="s">
        <v>1067</v>
      </c>
      <c r="G419" s="245" t="s">
        <v>152</v>
      </c>
      <c r="H419" s="246">
        <v>13</v>
      </c>
      <c r="I419" s="247"/>
      <c r="J419" s="248">
        <f>ROUND(I419*H419,2)</f>
        <v>0</v>
      </c>
      <c r="K419" s="249"/>
      <c r="L419" s="250"/>
      <c r="M419" s="251" t="s">
        <v>1</v>
      </c>
      <c r="N419" s="252" t="s">
        <v>38</v>
      </c>
      <c r="O419" s="92"/>
      <c r="P419" s="238">
        <f>O419*H419</f>
        <v>0</v>
      </c>
      <c r="Q419" s="238">
        <v>0.505</v>
      </c>
      <c r="R419" s="238">
        <f>Q419*H419</f>
        <v>6.5650000000000004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158</v>
      </c>
      <c r="AT419" s="240" t="s">
        <v>155</v>
      </c>
      <c r="AU419" s="240" t="s">
        <v>83</v>
      </c>
      <c r="AY419" s="18" t="s">
        <v>146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81</v>
      </c>
      <c r="BK419" s="241">
        <f>ROUND(I419*H419,2)</f>
        <v>0</v>
      </c>
      <c r="BL419" s="18" t="s">
        <v>153</v>
      </c>
      <c r="BM419" s="240" t="s">
        <v>1068</v>
      </c>
    </row>
    <row r="420" s="2" customFormat="1" ht="16.5" customHeight="1">
      <c r="A420" s="39"/>
      <c r="B420" s="40"/>
      <c r="C420" s="242" t="s">
        <v>1069</v>
      </c>
      <c r="D420" s="242" t="s">
        <v>155</v>
      </c>
      <c r="E420" s="243" t="s">
        <v>1070</v>
      </c>
      <c r="F420" s="244" t="s">
        <v>1071</v>
      </c>
      <c r="G420" s="245" t="s">
        <v>152</v>
      </c>
      <c r="H420" s="246">
        <v>14</v>
      </c>
      <c r="I420" s="247"/>
      <c r="J420" s="248">
        <f>ROUND(I420*H420,2)</f>
        <v>0</v>
      </c>
      <c r="K420" s="249"/>
      <c r="L420" s="250"/>
      <c r="M420" s="251" t="s">
        <v>1</v>
      </c>
      <c r="N420" s="252" t="s">
        <v>38</v>
      </c>
      <c r="O420" s="92"/>
      <c r="P420" s="238">
        <f>O420*H420</f>
        <v>0</v>
      </c>
      <c r="Q420" s="238">
        <v>0.44900000000000001</v>
      </c>
      <c r="R420" s="238">
        <f>Q420*H420</f>
        <v>6.2860000000000005</v>
      </c>
      <c r="S420" s="238">
        <v>0</v>
      </c>
      <c r="T420" s="23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0" t="s">
        <v>158</v>
      </c>
      <c r="AT420" s="240" t="s">
        <v>155</v>
      </c>
      <c r="AU420" s="240" t="s">
        <v>83</v>
      </c>
      <c r="AY420" s="18" t="s">
        <v>146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81</v>
      </c>
      <c r="BK420" s="241">
        <f>ROUND(I420*H420,2)</f>
        <v>0</v>
      </c>
      <c r="BL420" s="18" t="s">
        <v>153</v>
      </c>
      <c r="BM420" s="240" t="s">
        <v>1072</v>
      </c>
    </row>
    <row r="421" s="2" customFormat="1" ht="16.5" customHeight="1">
      <c r="A421" s="39"/>
      <c r="B421" s="40"/>
      <c r="C421" s="242" t="s">
        <v>1073</v>
      </c>
      <c r="D421" s="242" t="s">
        <v>155</v>
      </c>
      <c r="E421" s="243" t="s">
        <v>1074</v>
      </c>
      <c r="F421" s="244" t="s">
        <v>1075</v>
      </c>
      <c r="G421" s="245" t="s">
        <v>152</v>
      </c>
      <c r="H421" s="246">
        <v>11</v>
      </c>
      <c r="I421" s="247"/>
      <c r="J421" s="248">
        <f>ROUND(I421*H421,2)</f>
        <v>0</v>
      </c>
      <c r="K421" s="249"/>
      <c r="L421" s="250"/>
      <c r="M421" s="251" t="s">
        <v>1</v>
      </c>
      <c r="N421" s="252" t="s">
        <v>38</v>
      </c>
      <c r="O421" s="92"/>
      <c r="P421" s="238">
        <f>O421*H421</f>
        <v>0</v>
      </c>
      <c r="Q421" s="238">
        <v>0.25</v>
      </c>
      <c r="R421" s="238">
        <f>Q421*H421</f>
        <v>2.75</v>
      </c>
      <c r="S421" s="238">
        <v>0</v>
      </c>
      <c r="T421" s="23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0" t="s">
        <v>158</v>
      </c>
      <c r="AT421" s="240" t="s">
        <v>155</v>
      </c>
      <c r="AU421" s="240" t="s">
        <v>83</v>
      </c>
      <c r="AY421" s="18" t="s">
        <v>146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81</v>
      </c>
      <c r="BK421" s="241">
        <f>ROUND(I421*H421,2)</f>
        <v>0</v>
      </c>
      <c r="BL421" s="18" t="s">
        <v>153</v>
      </c>
      <c r="BM421" s="240" t="s">
        <v>1076</v>
      </c>
    </row>
    <row r="422" s="2" customFormat="1" ht="16.5" customHeight="1">
      <c r="A422" s="39"/>
      <c r="B422" s="40"/>
      <c r="C422" s="242" t="s">
        <v>1077</v>
      </c>
      <c r="D422" s="242" t="s">
        <v>155</v>
      </c>
      <c r="E422" s="243" t="s">
        <v>1078</v>
      </c>
      <c r="F422" s="244" t="s">
        <v>1079</v>
      </c>
      <c r="G422" s="245" t="s">
        <v>152</v>
      </c>
      <c r="H422" s="246">
        <v>7</v>
      </c>
      <c r="I422" s="247"/>
      <c r="J422" s="248">
        <f>ROUND(I422*H422,2)</f>
        <v>0</v>
      </c>
      <c r="K422" s="249"/>
      <c r="L422" s="250"/>
      <c r="M422" s="251" t="s">
        <v>1</v>
      </c>
      <c r="N422" s="252" t="s">
        <v>38</v>
      </c>
      <c r="O422" s="92"/>
      <c r="P422" s="238">
        <f>O422*H422</f>
        <v>0</v>
      </c>
      <c r="Q422" s="238">
        <v>0.5</v>
      </c>
      <c r="R422" s="238">
        <f>Q422*H422</f>
        <v>3.5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158</v>
      </c>
      <c r="AT422" s="240" t="s">
        <v>155</v>
      </c>
      <c r="AU422" s="240" t="s">
        <v>83</v>
      </c>
      <c r="AY422" s="18" t="s">
        <v>146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81</v>
      </c>
      <c r="BK422" s="241">
        <f>ROUND(I422*H422,2)</f>
        <v>0</v>
      </c>
      <c r="BL422" s="18" t="s">
        <v>153</v>
      </c>
      <c r="BM422" s="240" t="s">
        <v>1080</v>
      </c>
    </row>
    <row r="423" s="2" customFormat="1" ht="16.5" customHeight="1">
      <c r="A423" s="39"/>
      <c r="B423" s="40"/>
      <c r="C423" s="242" t="s">
        <v>1081</v>
      </c>
      <c r="D423" s="242" t="s">
        <v>155</v>
      </c>
      <c r="E423" s="243" t="s">
        <v>1082</v>
      </c>
      <c r="F423" s="244" t="s">
        <v>1083</v>
      </c>
      <c r="G423" s="245" t="s">
        <v>152</v>
      </c>
      <c r="H423" s="246">
        <v>24</v>
      </c>
      <c r="I423" s="247"/>
      <c r="J423" s="248">
        <f>ROUND(I423*H423,2)</f>
        <v>0</v>
      </c>
      <c r="K423" s="249"/>
      <c r="L423" s="250"/>
      <c r="M423" s="251" t="s">
        <v>1</v>
      </c>
      <c r="N423" s="252" t="s">
        <v>38</v>
      </c>
      <c r="O423" s="92"/>
      <c r="P423" s="238">
        <f>O423*H423</f>
        <v>0</v>
      </c>
      <c r="Q423" s="238">
        <v>1</v>
      </c>
      <c r="R423" s="238">
        <f>Q423*H423</f>
        <v>24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158</v>
      </c>
      <c r="AT423" s="240" t="s">
        <v>155</v>
      </c>
      <c r="AU423" s="240" t="s">
        <v>83</v>
      </c>
      <c r="AY423" s="18" t="s">
        <v>146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81</v>
      </c>
      <c r="BK423" s="241">
        <f>ROUND(I423*H423,2)</f>
        <v>0</v>
      </c>
      <c r="BL423" s="18" t="s">
        <v>153</v>
      </c>
      <c r="BM423" s="240" t="s">
        <v>1084</v>
      </c>
    </row>
    <row r="424" s="2" customFormat="1" ht="21.75" customHeight="1">
      <c r="A424" s="39"/>
      <c r="B424" s="40"/>
      <c r="C424" s="242" t="s">
        <v>1085</v>
      </c>
      <c r="D424" s="242" t="s">
        <v>155</v>
      </c>
      <c r="E424" s="243" t="s">
        <v>1086</v>
      </c>
      <c r="F424" s="244" t="s">
        <v>1087</v>
      </c>
      <c r="G424" s="245" t="s">
        <v>152</v>
      </c>
      <c r="H424" s="246">
        <v>27</v>
      </c>
      <c r="I424" s="247"/>
      <c r="J424" s="248">
        <f>ROUND(I424*H424,2)</f>
        <v>0</v>
      </c>
      <c r="K424" s="249"/>
      <c r="L424" s="250"/>
      <c r="M424" s="251" t="s">
        <v>1</v>
      </c>
      <c r="N424" s="252" t="s">
        <v>38</v>
      </c>
      <c r="O424" s="92"/>
      <c r="P424" s="238">
        <f>O424*H424</f>
        <v>0</v>
      </c>
      <c r="Q424" s="238">
        <v>1.8700000000000001</v>
      </c>
      <c r="R424" s="238">
        <f>Q424*H424</f>
        <v>50.490000000000002</v>
      </c>
      <c r="S424" s="238">
        <v>0</v>
      </c>
      <c r="T424" s="23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158</v>
      </c>
      <c r="AT424" s="240" t="s">
        <v>155</v>
      </c>
      <c r="AU424" s="240" t="s">
        <v>83</v>
      </c>
      <c r="AY424" s="18" t="s">
        <v>146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81</v>
      </c>
      <c r="BK424" s="241">
        <f>ROUND(I424*H424,2)</f>
        <v>0</v>
      </c>
      <c r="BL424" s="18" t="s">
        <v>153</v>
      </c>
      <c r="BM424" s="240" t="s">
        <v>1088</v>
      </c>
    </row>
    <row r="425" s="2" customFormat="1" ht="21.75" customHeight="1">
      <c r="A425" s="39"/>
      <c r="B425" s="40"/>
      <c r="C425" s="242" t="s">
        <v>1089</v>
      </c>
      <c r="D425" s="242" t="s">
        <v>155</v>
      </c>
      <c r="E425" s="243" t="s">
        <v>1090</v>
      </c>
      <c r="F425" s="244" t="s">
        <v>1091</v>
      </c>
      <c r="G425" s="245" t="s">
        <v>152</v>
      </c>
      <c r="H425" s="246">
        <v>6</v>
      </c>
      <c r="I425" s="247"/>
      <c r="J425" s="248">
        <f>ROUND(I425*H425,2)</f>
        <v>0</v>
      </c>
      <c r="K425" s="249"/>
      <c r="L425" s="250"/>
      <c r="M425" s="251" t="s">
        <v>1</v>
      </c>
      <c r="N425" s="252" t="s">
        <v>38</v>
      </c>
      <c r="O425" s="92"/>
      <c r="P425" s="238">
        <f>O425*H425</f>
        <v>0</v>
      </c>
      <c r="Q425" s="238">
        <v>0.002</v>
      </c>
      <c r="R425" s="238">
        <f>Q425*H425</f>
        <v>0.012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158</v>
      </c>
      <c r="AT425" s="240" t="s">
        <v>155</v>
      </c>
      <c r="AU425" s="240" t="s">
        <v>83</v>
      </c>
      <c r="AY425" s="18" t="s">
        <v>146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81</v>
      </c>
      <c r="BK425" s="241">
        <f>ROUND(I425*H425,2)</f>
        <v>0</v>
      </c>
      <c r="BL425" s="18" t="s">
        <v>153</v>
      </c>
      <c r="BM425" s="240" t="s">
        <v>1092</v>
      </c>
    </row>
    <row r="426" s="2" customFormat="1" ht="16.5" customHeight="1">
      <c r="A426" s="39"/>
      <c r="B426" s="40"/>
      <c r="C426" s="242" t="s">
        <v>1093</v>
      </c>
      <c r="D426" s="242" t="s">
        <v>155</v>
      </c>
      <c r="E426" s="243" t="s">
        <v>1094</v>
      </c>
      <c r="F426" s="244" t="s">
        <v>1095</v>
      </c>
      <c r="G426" s="245" t="s">
        <v>152</v>
      </c>
      <c r="H426" s="246">
        <v>3</v>
      </c>
      <c r="I426" s="247"/>
      <c r="J426" s="248">
        <f>ROUND(I426*H426,2)</f>
        <v>0</v>
      </c>
      <c r="K426" s="249"/>
      <c r="L426" s="250"/>
      <c r="M426" s="251" t="s">
        <v>1</v>
      </c>
      <c r="N426" s="252" t="s">
        <v>38</v>
      </c>
      <c r="O426" s="92"/>
      <c r="P426" s="238">
        <f>O426*H426</f>
        <v>0</v>
      </c>
      <c r="Q426" s="238">
        <v>0.62</v>
      </c>
      <c r="R426" s="238">
        <f>Q426*H426</f>
        <v>1.8599999999999999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158</v>
      </c>
      <c r="AT426" s="240" t="s">
        <v>155</v>
      </c>
      <c r="AU426" s="240" t="s">
        <v>83</v>
      </c>
      <c r="AY426" s="18" t="s">
        <v>146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81</v>
      </c>
      <c r="BK426" s="241">
        <f>ROUND(I426*H426,2)</f>
        <v>0</v>
      </c>
      <c r="BL426" s="18" t="s">
        <v>153</v>
      </c>
      <c r="BM426" s="240" t="s">
        <v>1096</v>
      </c>
    </row>
    <row r="427" s="2" customFormat="1" ht="16.5" customHeight="1">
      <c r="A427" s="39"/>
      <c r="B427" s="40"/>
      <c r="C427" s="242" t="s">
        <v>1097</v>
      </c>
      <c r="D427" s="242" t="s">
        <v>155</v>
      </c>
      <c r="E427" s="243" t="s">
        <v>1098</v>
      </c>
      <c r="F427" s="244" t="s">
        <v>1099</v>
      </c>
      <c r="G427" s="245" t="s">
        <v>152</v>
      </c>
      <c r="H427" s="246">
        <v>3</v>
      </c>
      <c r="I427" s="247"/>
      <c r="J427" s="248">
        <f>ROUND(I427*H427,2)</f>
        <v>0</v>
      </c>
      <c r="K427" s="249"/>
      <c r="L427" s="250"/>
      <c r="M427" s="251" t="s">
        <v>1</v>
      </c>
      <c r="N427" s="252" t="s">
        <v>38</v>
      </c>
      <c r="O427" s="92"/>
      <c r="P427" s="238">
        <f>O427*H427</f>
        <v>0</v>
      </c>
      <c r="Q427" s="238">
        <v>0.41999999999999998</v>
      </c>
      <c r="R427" s="238">
        <f>Q427*H427</f>
        <v>1.26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158</v>
      </c>
      <c r="AT427" s="240" t="s">
        <v>155</v>
      </c>
      <c r="AU427" s="240" t="s">
        <v>83</v>
      </c>
      <c r="AY427" s="18" t="s">
        <v>146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81</v>
      </c>
      <c r="BK427" s="241">
        <f>ROUND(I427*H427,2)</f>
        <v>0</v>
      </c>
      <c r="BL427" s="18" t="s">
        <v>153</v>
      </c>
      <c r="BM427" s="240" t="s">
        <v>1100</v>
      </c>
    </row>
    <row r="428" s="2" customFormat="1" ht="16.5" customHeight="1">
      <c r="A428" s="39"/>
      <c r="B428" s="40"/>
      <c r="C428" s="242" t="s">
        <v>1101</v>
      </c>
      <c r="D428" s="242" t="s">
        <v>155</v>
      </c>
      <c r="E428" s="243" t="s">
        <v>1102</v>
      </c>
      <c r="F428" s="244" t="s">
        <v>1103</v>
      </c>
      <c r="G428" s="245" t="s">
        <v>152</v>
      </c>
      <c r="H428" s="246">
        <v>7</v>
      </c>
      <c r="I428" s="247"/>
      <c r="J428" s="248">
        <f>ROUND(I428*H428,2)</f>
        <v>0</v>
      </c>
      <c r="K428" s="249"/>
      <c r="L428" s="250"/>
      <c r="M428" s="251" t="s">
        <v>1</v>
      </c>
      <c r="N428" s="252" t="s">
        <v>38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158</v>
      </c>
      <c r="AT428" s="240" t="s">
        <v>155</v>
      </c>
      <c r="AU428" s="240" t="s">
        <v>83</v>
      </c>
      <c r="AY428" s="18" t="s">
        <v>146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81</v>
      </c>
      <c r="BK428" s="241">
        <f>ROUND(I428*H428,2)</f>
        <v>0</v>
      </c>
      <c r="BL428" s="18" t="s">
        <v>153</v>
      </c>
      <c r="BM428" s="240" t="s">
        <v>1104</v>
      </c>
    </row>
    <row r="429" s="2" customFormat="1" ht="16.5" customHeight="1">
      <c r="A429" s="39"/>
      <c r="B429" s="40"/>
      <c r="C429" s="242" t="s">
        <v>1105</v>
      </c>
      <c r="D429" s="242" t="s">
        <v>155</v>
      </c>
      <c r="E429" s="243" t="s">
        <v>1106</v>
      </c>
      <c r="F429" s="244" t="s">
        <v>1107</v>
      </c>
      <c r="G429" s="245" t="s">
        <v>152</v>
      </c>
      <c r="H429" s="246">
        <v>14</v>
      </c>
      <c r="I429" s="247"/>
      <c r="J429" s="248">
        <f>ROUND(I429*H429,2)</f>
        <v>0</v>
      </c>
      <c r="K429" s="249"/>
      <c r="L429" s="250"/>
      <c r="M429" s="251" t="s">
        <v>1</v>
      </c>
      <c r="N429" s="252" t="s">
        <v>38</v>
      </c>
      <c r="O429" s="92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158</v>
      </c>
      <c r="AT429" s="240" t="s">
        <v>155</v>
      </c>
      <c r="AU429" s="240" t="s">
        <v>83</v>
      </c>
      <c r="AY429" s="18" t="s">
        <v>146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81</v>
      </c>
      <c r="BK429" s="241">
        <f>ROUND(I429*H429,2)</f>
        <v>0</v>
      </c>
      <c r="BL429" s="18" t="s">
        <v>153</v>
      </c>
      <c r="BM429" s="240" t="s">
        <v>1108</v>
      </c>
    </row>
    <row r="430" s="2" customFormat="1" ht="16.5" customHeight="1">
      <c r="A430" s="39"/>
      <c r="B430" s="40"/>
      <c r="C430" s="242" t="s">
        <v>1109</v>
      </c>
      <c r="D430" s="242" t="s">
        <v>155</v>
      </c>
      <c r="E430" s="243" t="s">
        <v>1110</v>
      </c>
      <c r="F430" s="244" t="s">
        <v>1111</v>
      </c>
      <c r="G430" s="245" t="s">
        <v>152</v>
      </c>
      <c r="H430" s="246">
        <v>7</v>
      </c>
      <c r="I430" s="247"/>
      <c r="J430" s="248">
        <f>ROUND(I430*H430,2)</f>
        <v>0</v>
      </c>
      <c r="K430" s="249"/>
      <c r="L430" s="250"/>
      <c r="M430" s="251" t="s">
        <v>1</v>
      </c>
      <c r="N430" s="252" t="s">
        <v>38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158</v>
      </c>
      <c r="AT430" s="240" t="s">
        <v>155</v>
      </c>
      <c r="AU430" s="240" t="s">
        <v>83</v>
      </c>
      <c r="AY430" s="18" t="s">
        <v>146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81</v>
      </c>
      <c r="BK430" s="241">
        <f>ROUND(I430*H430,2)</f>
        <v>0</v>
      </c>
      <c r="BL430" s="18" t="s">
        <v>153</v>
      </c>
      <c r="BM430" s="240" t="s">
        <v>1112</v>
      </c>
    </row>
    <row r="431" s="12" customFormat="1" ht="22.8" customHeight="1">
      <c r="A431" s="12"/>
      <c r="B431" s="212"/>
      <c r="C431" s="213"/>
      <c r="D431" s="214" t="s">
        <v>72</v>
      </c>
      <c r="E431" s="226" t="s">
        <v>147</v>
      </c>
      <c r="F431" s="226" t="s">
        <v>148</v>
      </c>
      <c r="G431" s="213"/>
      <c r="H431" s="213"/>
      <c r="I431" s="216"/>
      <c r="J431" s="227">
        <f>BK431</f>
        <v>0</v>
      </c>
      <c r="K431" s="213"/>
      <c r="L431" s="218"/>
      <c r="M431" s="219"/>
      <c r="N431" s="220"/>
      <c r="O431" s="220"/>
      <c r="P431" s="221">
        <f>P432+P440</f>
        <v>0</v>
      </c>
      <c r="Q431" s="220"/>
      <c r="R431" s="221">
        <f>R432+R440</f>
        <v>14.559820000000002</v>
      </c>
      <c r="S431" s="220"/>
      <c r="T431" s="222">
        <f>T432+T440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23" t="s">
        <v>81</v>
      </c>
      <c r="AT431" s="224" t="s">
        <v>72</v>
      </c>
      <c r="AU431" s="224" t="s">
        <v>81</v>
      </c>
      <c r="AY431" s="223" t="s">
        <v>146</v>
      </c>
      <c r="BK431" s="225">
        <f>BK432+BK440</f>
        <v>0</v>
      </c>
    </row>
    <row r="432" s="12" customFormat="1" ht="20.88" customHeight="1">
      <c r="A432" s="12"/>
      <c r="B432" s="212"/>
      <c r="C432" s="213"/>
      <c r="D432" s="214" t="s">
        <v>72</v>
      </c>
      <c r="E432" s="226" t="s">
        <v>1077</v>
      </c>
      <c r="F432" s="226" t="s">
        <v>1113</v>
      </c>
      <c r="G432" s="213"/>
      <c r="H432" s="213"/>
      <c r="I432" s="216"/>
      <c r="J432" s="227">
        <f>BK432</f>
        <v>0</v>
      </c>
      <c r="K432" s="213"/>
      <c r="L432" s="218"/>
      <c r="M432" s="219"/>
      <c r="N432" s="220"/>
      <c r="O432" s="220"/>
      <c r="P432" s="221">
        <f>SUM(P433:P439)</f>
        <v>0</v>
      </c>
      <c r="Q432" s="220"/>
      <c r="R432" s="221">
        <f>SUM(R433:R439)</f>
        <v>1.41412</v>
      </c>
      <c r="S432" s="220"/>
      <c r="T432" s="222">
        <f>SUM(T433:T439)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3" t="s">
        <v>81</v>
      </c>
      <c r="AT432" s="224" t="s">
        <v>72</v>
      </c>
      <c r="AU432" s="224" t="s">
        <v>83</v>
      </c>
      <c r="AY432" s="223" t="s">
        <v>146</v>
      </c>
      <c r="BK432" s="225">
        <f>SUM(BK433:BK439)</f>
        <v>0</v>
      </c>
    </row>
    <row r="433" s="2" customFormat="1" ht="44.25" customHeight="1">
      <c r="A433" s="39"/>
      <c r="B433" s="40"/>
      <c r="C433" s="228" t="s">
        <v>1114</v>
      </c>
      <c r="D433" s="228" t="s">
        <v>149</v>
      </c>
      <c r="E433" s="229" t="s">
        <v>1115</v>
      </c>
      <c r="F433" s="230" t="s">
        <v>1116</v>
      </c>
      <c r="G433" s="231" t="s">
        <v>210</v>
      </c>
      <c r="H433" s="232">
        <v>6</v>
      </c>
      <c r="I433" s="233"/>
      <c r="J433" s="234">
        <f>ROUND(I433*H433,2)</f>
        <v>0</v>
      </c>
      <c r="K433" s="235"/>
      <c r="L433" s="45"/>
      <c r="M433" s="236" t="s">
        <v>1</v>
      </c>
      <c r="N433" s="237" t="s">
        <v>38</v>
      </c>
      <c r="O433" s="92"/>
      <c r="P433" s="238">
        <f>O433*H433</f>
        <v>0</v>
      </c>
      <c r="Q433" s="238">
        <v>0.14321</v>
      </c>
      <c r="R433" s="238">
        <f>Q433*H433</f>
        <v>0.85926000000000002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153</v>
      </c>
      <c r="AT433" s="240" t="s">
        <v>149</v>
      </c>
      <c r="AU433" s="240" t="s">
        <v>160</v>
      </c>
      <c r="AY433" s="18" t="s">
        <v>146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81</v>
      </c>
      <c r="BK433" s="241">
        <f>ROUND(I433*H433,2)</f>
        <v>0</v>
      </c>
      <c r="BL433" s="18" t="s">
        <v>153</v>
      </c>
      <c r="BM433" s="240" t="s">
        <v>1117</v>
      </c>
    </row>
    <row r="434" s="2" customFormat="1" ht="16.5" customHeight="1">
      <c r="A434" s="39"/>
      <c r="B434" s="40"/>
      <c r="C434" s="242" t="s">
        <v>1118</v>
      </c>
      <c r="D434" s="242" t="s">
        <v>155</v>
      </c>
      <c r="E434" s="243" t="s">
        <v>1119</v>
      </c>
      <c r="F434" s="244" t="s">
        <v>1120</v>
      </c>
      <c r="G434" s="245" t="s">
        <v>210</v>
      </c>
      <c r="H434" s="246">
        <v>6</v>
      </c>
      <c r="I434" s="247"/>
      <c r="J434" s="248">
        <f>ROUND(I434*H434,2)</f>
        <v>0</v>
      </c>
      <c r="K434" s="249"/>
      <c r="L434" s="250"/>
      <c r="M434" s="251" t="s">
        <v>1</v>
      </c>
      <c r="N434" s="252" t="s">
        <v>38</v>
      </c>
      <c r="O434" s="92"/>
      <c r="P434" s="238">
        <f>O434*H434</f>
        <v>0</v>
      </c>
      <c r="Q434" s="238">
        <v>0.080000000000000002</v>
      </c>
      <c r="R434" s="238">
        <f>Q434*H434</f>
        <v>0.47999999999999998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158</v>
      </c>
      <c r="AT434" s="240" t="s">
        <v>155</v>
      </c>
      <c r="AU434" s="240" t="s">
        <v>160</v>
      </c>
      <c r="AY434" s="18" t="s">
        <v>146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81</v>
      </c>
      <c r="BK434" s="241">
        <f>ROUND(I434*H434,2)</f>
        <v>0</v>
      </c>
      <c r="BL434" s="18" t="s">
        <v>153</v>
      </c>
      <c r="BM434" s="240" t="s">
        <v>1121</v>
      </c>
    </row>
    <row r="435" s="2" customFormat="1" ht="55.5" customHeight="1">
      <c r="A435" s="39"/>
      <c r="B435" s="40"/>
      <c r="C435" s="228" t="s">
        <v>1122</v>
      </c>
      <c r="D435" s="228" t="s">
        <v>149</v>
      </c>
      <c r="E435" s="229" t="s">
        <v>1123</v>
      </c>
      <c r="F435" s="230" t="s">
        <v>1124</v>
      </c>
      <c r="G435" s="231" t="s">
        <v>210</v>
      </c>
      <c r="H435" s="232">
        <v>345.19999999999999</v>
      </c>
      <c r="I435" s="233"/>
      <c r="J435" s="234">
        <f>ROUND(I435*H435,2)</f>
        <v>0</v>
      </c>
      <c r="K435" s="235"/>
      <c r="L435" s="45"/>
      <c r="M435" s="236" t="s">
        <v>1</v>
      </c>
      <c r="N435" s="237" t="s">
        <v>38</v>
      </c>
      <c r="O435" s="92"/>
      <c r="P435" s="238">
        <f>O435*H435</f>
        <v>0</v>
      </c>
      <c r="Q435" s="238">
        <v>5.0000000000000002E-05</v>
      </c>
      <c r="R435" s="238">
        <f>Q435*H435</f>
        <v>0.017260000000000001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153</v>
      </c>
      <c r="AT435" s="240" t="s">
        <v>149</v>
      </c>
      <c r="AU435" s="240" t="s">
        <v>160</v>
      </c>
      <c r="AY435" s="18" t="s">
        <v>146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81</v>
      </c>
      <c r="BK435" s="241">
        <f>ROUND(I435*H435,2)</f>
        <v>0</v>
      </c>
      <c r="BL435" s="18" t="s">
        <v>153</v>
      </c>
      <c r="BM435" s="240" t="s">
        <v>1125</v>
      </c>
    </row>
    <row r="436" s="14" customFormat="1">
      <c r="A436" s="14"/>
      <c r="B436" s="274"/>
      <c r="C436" s="275"/>
      <c r="D436" s="259" t="s">
        <v>185</v>
      </c>
      <c r="E436" s="276" t="s">
        <v>1</v>
      </c>
      <c r="F436" s="277" t="s">
        <v>1126</v>
      </c>
      <c r="G436" s="275"/>
      <c r="H436" s="278">
        <v>345.19999999999999</v>
      </c>
      <c r="I436" s="279"/>
      <c r="J436" s="275"/>
      <c r="K436" s="275"/>
      <c r="L436" s="280"/>
      <c r="M436" s="281"/>
      <c r="N436" s="282"/>
      <c r="O436" s="282"/>
      <c r="P436" s="282"/>
      <c r="Q436" s="282"/>
      <c r="R436" s="282"/>
      <c r="S436" s="282"/>
      <c r="T436" s="28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4" t="s">
        <v>185</v>
      </c>
      <c r="AU436" s="284" t="s">
        <v>160</v>
      </c>
      <c r="AV436" s="14" t="s">
        <v>83</v>
      </c>
      <c r="AW436" s="14" t="s">
        <v>30</v>
      </c>
      <c r="AX436" s="14" t="s">
        <v>81</v>
      </c>
      <c r="AY436" s="284" t="s">
        <v>146</v>
      </c>
    </row>
    <row r="437" s="2" customFormat="1" ht="21.75" customHeight="1">
      <c r="A437" s="39"/>
      <c r="B437" s="40"/>
      <c r="C437" s="228" t="s">
        <v>1127</v>
      </c>
      <c r="D437" s="228" t="s">
        <v>149</v>
      </c>
      <c r="E437" s="229" t="s">
        <v>1128</v>
      </c>
      <c r="F437" s="230" t="s">
        <v>1129</v>
      </c>
      <c r="G437" s="231" t="s">
        <v>181</v>
      </c>
      <c r="H437" s="232">
        <v>160</v>
      </c>
      <c r="I437" s="233"/>
      <c r="J437" s="234">
        <f>ROUND(I437*H437,2)</f>
        <v>0</v>
      </c>
      <c r="K437" s="235"/>
      <c r="L437" s="45"/>
      <c r="M437" s="236" t="s">
        <v>1</v>
      </c>
      <c r="N437" s="237" t="s">
        <v>38</v>
      </c>
      <c r="O437" s="92"/>
      <c r="P437" s="238">
        <f>O437*H437</f>
        <v>0</v>
      </c>
      <c r="Q437" s="238">
        <v>0.00036000000000000002</v>
      </c>
      <c r="R437" s="238">
        <f>Q437*H437</f>
        <v>0.057600000000000005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153</v>
      </c>
      <c r="AT437" s="240" t="s">
        <v>149</v>
      </c>
      <c r="AU437" s="240" t="s">
        <v>160</v>
      </c>
      <c r="AY437" s="18" t="s">
        <v>146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81</v>
      </c>
      <c r="BK437" s="241">
        <f>ROUND(I437*H437,2)</f>
        <v>0</v>
      </c>
      <c r="BL437" s="18" t="s">
        <v>153</v>
      </c>
      <c r="BM437" s="240" t="s">
        <v>1130</v>
      </c>
    </row>
    <row r="438" s="2" customFormat="1" ht="21.75" customHeight="1">
      <c r="A438" s="39"/>
      <c r="B438" s="40"/>
      <c r="C438" s="228" t="s">
        <v>1131</v>
      </c>
      <c r="D438" s="228" t="s">
        <v>149</v>
      </c>
      <c r="E438" s="229" t="s">
        <v>1132</v>
      </c>
      <c r="F438" s="230" t="s">
        <v>1133</v>
      </c>
      <c r="G438" s="231" t="s">
        <v>210</v>
      </c>
      <c r="H438" s="232">
        <v>345.19999999999999</v>
      </c>
      <c r="I438" s="233"/>
      <c r="J438" s="234">
        <f>ROUND(I438*H438,2)</f>
        <v>0</v>
      </c>
      <c r="K438" s="235"/>
      <c r="L438" s="45"/>
      <c r="M438" s="236" t="s">
        <v>1</v>
      </c>
      <c r="N438" s="237" t="s">
        <v>38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153</v>
      </c>
      <c r="AT438" s="240" t="s">
        <v>149</v>
      </c>
      <c r="AU438" s="240" t="s">
        <v>160</v>
      </c>
      <c r="AY438" s="18" t="s">
        <v>146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81</v>
      </c>
      <c r="BK438" s="241">
        <f>ROUND(I438*H438,2)</f>
        <v>0</v>
      </c>
      <c r="BL438" s="18" t="s">
        <v>153</v>
      </c>
      <c r="BM438" s="240" t="s">
        <v>1134</v>
      </c>
    </row>
    <row r="439" s="14" customFormat="1">
      <c r="A439" s="14"/>
      <c r="B439" s="274"/>
      <c r="C439" s="275"/>
      <c r="D439" s="259" t="s">
        <v>185</v>
      </c>
      <c r="E439" s="276" t="s">
        <v>1</v>
      </c>
      <c r="F439" s="277" t="s">
        <v>1126</v>
      </c>
      <c r="G439" s="275"/>
      <c r="H439" s="278">
        <v>345.19999999999999</v>
      </c>
      <c r="I439" s="279"/>
      <c r="J439" s="275"/>
      <c r="K439" s="275"/>
      <c r="L439" s="280"/>
      <c r="M439" s="281"/>
      <c r="N439" s="282"/>
      <c r="O439" s="282"/>
      <c r="P439" s="282"/>
      <c r="Q439" s="282"/>
      <c r="R439" s="282"/>
      <c r="S439" s="282"/>
      <c r="T439" s="28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4" t="s">
        <v>185</v>
      </c>
      <c r="AU439" s="284" t="s">
        <v>160</v>
      </c>
      <c r="AV439" s="14" t="s">
        <v>83</v>
      </c>
      <c r="AW439" s="14" t="s">
        <v>30</v>
      </c>
      <c r="AX439" s="14" t="s">
        <v>81</v>
      </c>
      <c r="AY439" s="284" t="s">
        <v>146</v>
      </c>
    </row>
    <row r="440" s="12" customFormat="1" ht="20.88" customHeight="1">
      <c r="A440" s="12"/>
      <c r="B440" s="212"/>
      <c r="C440" s="213"/>
      <c r="D440" s="214" t="s">
        <v>72</v>
      </c>
      <c r="E440" s="226" t="s">
        <v>1085</v>
      </c>
      <c r="F440" s="226" t="s">
        <v>1135</v>
      </c>
      <c r="G440" s="213"/>
      <c r="H440" s="213"/>
      <c r="I440" s="216"/>
      <c r="J440" s="227">
        <f>BK440</f>
        <v>0</v>
      </c>
      <c r="K440" s="213"/>
      <c r="L440" s="218"/>
      <c r="M440" s="219"/>
      <c r="N440" s="220"/>
      <c r="O440" s="220"/>
      <c r="P440" s="221">
        <f>SUM(P441:P442)</f>
        <v>0</v>
      </c>
      <c r="Q440" s="220"/>
      <c r="R440" s="221">
        <f>SUM(R441:R442)</f>
        <v>13.145700000000002</v>
      </c>
      <c r="S440" s="220"/>
      <c r="T440" s="222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3" t="s">
        <v>81</v>
      </c>
      <c r="AT440" s="224" t="s">
        <v>72</v>
      </c>
      <c r="AU440" s="224" t="s">
        <v>83</v>
      </c>
      <c r="AY440" s="223" t="s">
        <v>146</v>
      </c>
      <c r="BK440" s="225">
        <f>SUM(BK441:BK442)</f>
        <v>0</v>
      </c>
    </row>
    <row r="441" s="2" customFormat="1" ht="21.75" customHeight="1">
      <c r="A441" s="39"/>
      <c r="B441" s="40"/>
      <c r="C441" s="228" t="s">
        <v>1136</v>
      </c>
      <c r="D441" s="228" t="s">
        <v>149</v>
      </c>
      <c r="E441" s="229" t="s">
        <v>1137</v>
      </c>
      <c r="F441" s="230" t="s">
        <v>1138</v>
      </c>
      <c r="G441" s="231" t="s">
        <v>210</v>
      </c>
      <c r="H441" s="232">
        <v>30</v>
      </c>
      <c r="I441" s="233"/>
      <c r="J441" s="234">
        <f>ROUND(I441*H441,2)</f>
        <v>0</v>
      </c>
      <c r="K441" s="235"/>
      <c r="L441" s="45"/>
      <c r="M441" s="236" t="s">
        <v>1</v>
      </c>
      <c r="N441" s="237" t="s">
        <v>38</v>
      </c>
      <c r="O441" s="92"/>
      <c r="P441" s="238">
        <f>O441*H441</f>
        <v>0</v>
      </c>
      <c r="Q441" s="238">
        <v>0.43819000000000002</v>
      </c>
      <c r="R441" s="238">
        <f>Q441*H441</f>
        <v>13.145700000000002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153</v>
      </c>
      <c r="AT441" s="240" t="s">
        <v>149</v>
      </c>
      <c r="AU441" s="240" t="s">
        <v>160</v>
      </c>
      <c r="AY441" s="18" t="s">
        <v>146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81</v>
      </c>
      <c r="BK441" s="241">
        <f>ROUND(I441*H441,2)</f>
        <v>0</v>
      </c>
      <c r="BL441" s="18" t="s">
        <v>153</v>
      </c>
      <c r="BM441" s="240" t="s">
        <v>1139</v>
      </c>
    </row>
    <row r="442" s="2" customFormat="1" ht="16.5" customHeight="1">
      <c r="A442" s="39"/>
      <c r="B442" s="40"/>
      <c r="C442" s="242" t="s">
        <v>1140</v>
      </c>
      <c r="D442" s="242" t="s">
        <v>155</v>
      </c>
      <c r="E442" s="243" t="s">
        <v>1141</v>
      </c>
      <c r="F442" s="244" t="s">
        <v>1142</v>
      </c>
      <c r="G442" s="245" t="s">
        <v>210</v>
      </c>
      <c r="H442" s="246">
        <v>30</v>
      </c>
      <c r="I442" s="247"/>
      <c r="J442" s="248">
        <f>ROUND(I442*H442,2)</f>
        <v>0</v>
      </c>
      <c r="K442" s="249"/>
      <c r="L442" s="250"/>
      <c r="M442" s="251" t="s">
        <v>1</v>
      </c>
      <c r="N442" s="252" t="s">
        <v>38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158</v>
      </c>
      <c r="AT442" s="240" t="s">
        <v>155</v>
      </c>
      <c r="AU442" s="240" t="s">
        <v>160</v>
      </c>
      <c r="AY442" s="18" t="s">
        <v>146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81</v>
      </c>
      <c r="BK442" s="241">
        <f>ROUND(I442*H442,2)</f>
        <v>0</v>
      </c>
      <c r="BL442" s="18" t="s">
        <v>153</v>
      </c>
      <c r="BM442" s="240" t="s">
        <v>1143</v>
      </c>
    </row>
    <row r="443" s="12" customFormat="1" ht="22.8" customHeight="1">
      <c r="A443" s="12"/>
      <c r="B443" s="212"/>
      <c r="C443" s="213"/>
      <c r="D443" s="214" t="s">
        <v>72</v>
      </c>
      <c r="E443" s="226" t="s">
        <v>529</v>
      </c>
      <c r="F443" s="226" t="s">
        <v>530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SUM(P444:P455)</f>
        <v>0</v>
      </c>
      <c r="Q443" s="220"/>
      <c r="R443" s="221">
        <f>SUM(R444:R455)</f>
        <v>0</v>
      </c>
      <c r="S443" s="220"/>
      <c r="T443" s="222">
        <f>SUM(T444:T455)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81</v>
      </c>
      <c r="AT443" s="224" t="s">
        <v>72</v>
      </c>
      <c r="AU443" s="224" t="s">
        <v>81</v>
      </c>
      <c r="AY443" s="223" t="s">
        <v>146</v>
      </c>
      <c r="BK443" s="225">
        <f>SUM(BK444:BK455)</f>
        <v>0</v>
      </c>
    </row>
    <row r="444" s="2" customFormat="1" ht="33" customHeight="1">
      <c r="A444" s="39"/>
      <c r="B444" s="40"/>
      <c r="C444" s="228" t="s">
        <v>1144</v>
      </c>
      <c r="D444" s="228" t="s">
        <v>149</v>
      </c>
      <c r="E444" s="229" t="s">
        <v>1145</v>
      </c>
      <c r="F444" s="230" t="s">
        <v>1146</v>
      </c>
      <c r="G444" s="231" t="s">
        <v>289</v>
      </c>
      <c r="H444" s="232">
        <v>180.946</v>
      </c>
      <c r="I444" s="233"/>
      <c r="J444" s="234">
        <f>ROUND(I444*H444,2)</f>
        <v>0</v>
      </c>
      <c r="K444" s="235"/>
      <c r="L444" s="45"/>
      <c r="M444" s="236" t="s">
        <v>1</v>
      </c>
      <c r="N444" s="237" t="s">
        <v>38</v>
      </c>
      <c r="O444" s="92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0" t="s">
        <v>153</v>
      </c>
      <c r="AT444" s="240" t="s">
        <v>149</v>
      </c>
      <c r="AU444" s="240" t="s">
        <v>83</v>
      </c>
      <c r="AY444" s="18" t="s">
        <v>146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81</v>
      </c>
      <c r="BK444" s="241">
        <f>ROUND(I444*H444,2)</f>
        <v>0</v>
      </c>
      <c r="BL444" s="18" t="s">
        <v>153</v>
      </c>
      <c r="BM444" s="240" t="s">
        <v>1147</v>
      </c>
    </row>
    <row r="445" s="14" customFormat="1">
      <c r="A445" s="14"/>
      <c r="B445" s="274"/>
      <c r="C445" s="275"/>
      <c r="D445" s="259" t="s">
        <v>185</v>
      </c>
      <c r="E445" s="276" t="s">
        <v>1</v>
      </c>
      <c r="F445" s="277" t="s">
        <v>1148</v>
      </c>
      <c r="G445" s="275"/>
      <c r="H445" s="278">
        <v>111.845</v>
      </c>
      <c r="I445" s="279"/>
      <c r="J445" s="275"/>
      <c r="K445" s="275"/>
      <c r="L445" s="280"/>
      <c r="M445" s="281"/>
      <c r="N445" s="282"/>
      <c r="O445" s="282"/>
      <c r="P445" s="282"/>
      <c r="Q445" s="282"/>
      <c r="R445" s="282"/>
      <c r="S445" s="282"/>
      <c r="T445" s="28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4" t="s">
        <v>185</v>
      </c>
      <c r="AU445" s="284" t="s">
        <v>83</v>
      </c>
      <c r="AV445" s="14" t="s">
        <v>83</v>
      </c>
      <c r="AW445" s="14" t="s">
        <v>30</v>
      </c>
      <c r="AX445" s="14" t="s">
        <v>73</v>
      </c>
      <c r="AY445" s="284" t="s">
        <v>146</v>
      </c>
    </row>
    <row r="446" s="14" customFormat="1">
      <c r="A446" s="14"/>
      <c r="B446" s="274"/>
      <c r="C446" s="275"/>
      <c r="D446" s="259" t="s">
        <v>185</v>
      </c>
      <c r="E446" s="276" t="s">
        <v>1</v>
      </c>
      <c r="F446" s="277" t="s">
        <v>1149</v>
      </c>
      <c r="G446" s="275"/>
      <c r="H446" s="278">
        <v>69.100999999999999</v>
      </c>
      <c r="I446" s="279"/>
      <c r="J446" s="275"/>
      <c r="K446" s="275"/>
      <c r="L446" s="280"/>
      <c r="M446" s="281"/>
      <c r="N446" s="282"/>
      <c r="O446" s="282"/>
      <c r="P446" s="282"/>
      <c r="Q446" s="282"/>
      <c r="R446" s="282"/>
      <c r="S446" s="282"/>
      <c r="T446" s="28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84" t="s">
        <v>185</v>
      </c>
      <c r="AU446" s="284" t="s">
        <v>83</v>
      </c>
      <c r="AV446" s="14" t="s">
        <v>83</v>
      </c>
      <c r="AW446" s="14" t="s">
        <v>30</v>
      </c>
      <c r="AX446" s="14" t="s">
        <v>73</v>
      </c>
      <c r="AY446" s="284" t="s">
        <v>146</v>
      </c>
    </row>
    <row r="447" s="16" customFormat="1">
      <c r="A447" s="16"/>
      <c r="B447" s="298"/>
      <c r="C447" s="299"/>
      <c r="D447" s="259" t="s">
        <v>185</v>
      </c>
      <c r="E447" s="300" t="s">
        <v>1</v>
      </c>
      <c r="F447" s="301" t="s">
        <v>682</v>
      </c>
      <c r="G447" s="299"/>
      <c r="H447" s="302">
        <v>180.946</v>
      </c>
      <c r="I447" s="303"/>
      <c r="J447" s="299"/>
      <c r="K447" s="299"/>
      <c r="L447" s="304"/>
      <c r="M447" s="305"/>
      <c r="N447" s="306"/>
      <c r="O447" s="306"/>
      <c r="P447" s="306"/>
      <c r="Q447" s="306"/>
      <c r="R447" s="306"/>
      <c r="S447" s="306"/>
      <c r="T447" s="30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308" t="s">
        <v>185</v>
      </c>
      <c r="AU447" s="308" t="s">
        <v>83</v>
      </c>
      <c r="AV447" s="16" t="s">
        <v>153</v>
      </c>
      <c r="AW447" s="16" t="s">
        <v>30</v>
      </c>
      <c r="AX447" s="16" t="s">
        <v>81</v>
      </c>
      <c r="AY447" s="308" t="s">
        <v>146</v>
      </c>
    </row>
    <row r="448" s="2" customFormat="1" ht="44.25" customHeight="1">
      <c r="A448" s="39"/>
      <c r="B448" s="40"/>
      <c r="C448" s="228" t="s">
        <v>1150</v>
      </c>
      <c r="D448" s="228" t="s">
        <v>149</v>
      </c>
      <c r="E448" s="229" t="s">
        <v>1151</v>
      </c>
      <c r="F448" s="230" t="s">
        <v>1152</v>
      </c>
      <c r="G448" s="231" t="s">
        <v>289</v>
      </c>
      <c r="H448" s="232">
        <v>3257.0279999999998</v>
      </c>
      <c r="I448" s="233"/>
      <c r="J448" s="234">
        <f>ROUND(I448*H448,2)</f>
        <v>0</v>
      </c>
      <c r="K448" s="235"/>
      <c r="L448" s="45"/>
      <c r="M448" s="236" t="s">
        <v>1</v>
      </c>
      <c r="N448" s="237" t="s">
        <v>38</v>
      </c>
      <c r="O448" s="92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153</v>
      </c>
      <c r="AT448" s="240" t="s">
        <v>149</v>
      </c>
      <c r="AU448" s="240" t="s">
        <v>83</v>
      </c>
      <c r="AY448" s="18" t="s">
        <v>146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81</v>
      </c>
      <c r="BK448" s="241">
        <f>ROUND(I448*H448,2)</f>
        <v>0</v>
      </c>
      <c r="BL448" s="18" t="s">
        <v>153</v>
      </c>
      <c r="BM448" s="240" t="s">
        <v>1153</v>
      </c>
    </row>
    <row r="449" s="14" customFormat="1">
      <c r="A449" s="14"/>
      <c r="B449" s="274"/>
      <c r="C449" s="275"/>
      <c r="D449" s="259" t="s">
        <v>185</v>
      </c>
      <c r="E449" s="276" t="s">
        <v>1</v>
      </c>
      <c r="F449" s="277" t="s">
        <v>1154</v>
      </c>
      <c r="G449" s="275"/>
      <c r="H449" s="278">
        <v>3257.0279999999998</v>
      </c>
      <c r="I449" s="279"/>
      <c r="J449" s="275"/>
      <c r="K449" s="275"/>
      <c r="L449" s="280"/>
      <c r="M449" s="281"/>
      <c r="N449" s="282"/>
      <c r="O449" s="282"/>
      <c r="P449" s="282"/>
      <c r="Q449" s="282"/>
      <c r="R449" s="282"/>
      <c r="S449" s="282"/>
      <c r="T449" s="28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4" t="s">
        <v>185</v>
      </c>
      <c r="AU449" s="284" t="s">
        <v>83</v>
      </c>
      <c r="AV449" s="14" t="s">
        <v>83</v>
      </c>
      <c r="AW449" s="14" t="s">
        <v>30</v>
      </c>
      <c r="AX449" s="14" t="s">
        <v>81</v>
      </c>
      <c r="AY449" s="284" t="s">
        <v>146</v>
      </c>
    </row>
    <row r="450" s="13" customFormat="1">
      <c r="A450" s="13"/>
      <c r="B450" s="264"/>
      <c r="C450" s="265"/>
      <c r="D450" s="259" t="s">
        <v>185</v>
      </c>
      <c r="E450" s="266" t="s">
        <v>1</v>
      </c>
      <c r="F450" s="267" t="s">
        <v>1155</v>
      </c>
      <c r="G450" s="265"/>
      <c r="H450" s="266" t="s">
        <v>1</v>
      </c>
      <c r="I450" s="268"/>
      <c r="J450" s="265"/>
      <c r="K450" s="265"/>
      <c r="L450" s="269"/>
      <c r="M450" s="270"/>
      <c r="N450" s="271"/>
      <c r="O450" s="271"/>
      <c r="P450" s="271"/>
      <c r="Q450" s="271"/>
      <c r="R450" s="271"/>
      <c r="S450" s="271"/>
      <c r="T450" s="27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73" t="s">
        <v>185</v>
      </c>
      <c r="AU450" s="273" t="s">
        <v>83</v>
      </c>
      <c r="AV450" s="13" t="s">
        <v>81</v>
      </c>
      <c r="AW450" s="13" t="s">
        <v>30</v>
      </c>
      <c r="AX450" s="13" t="s">
        <v>73</v>
      </c>
      <c r="AY450" s="273" t="s">
        <v>146</v>
      </c>
    </row>
    <row r="451" s="2" customFormat="1" ht="21.75" customHeight="1">
      <c r="A451" s="39"/>
      <c r="B451" s="40"/>
      <c r="C451" s="228" t="s">
        <v>1156</v>
      </c>
      <c r="D451" s="228" t="s">
        <v>149</v>
      </c>
      <c r="E451" s="229" t="s">
        <v>1157</v>
      </c>
      <c r="F451" s="230" t="s">
        <v>1158</v>
      </c>
      <c r="G451" s="231" t="s">
        <v>289</v>
      </c>
      <c r="H451" s="232">
        <v>180.946</v>
      </c>
      <c r="I451" s="233"/>
      <c r="J451" s="234">
        <f>ROUND(I451*H451,2)</f>
        <v>0</v>
      </c>
      <c r="K451" s="235"/>
      <c r="L451" s="45"/>
      <c r="M451" s="236" t="s">
        <v>1</v>
      </c>
      <c r="N451" s="237" t="s">
        <v>38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153</v>
      </c>
      <c r="AT451" s="240" t="s">
        <v>149</v>
      </c>
      <c r="AU451" s="240" t="s">
        <v>83</v>
      </c>
      <c r="AY451" s="18" t="s">
        <v>146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81</v>
      </c>
      <c r="BK451" s="241">
        <f>ROUND(I451*H451,2)</f>
        <v>0</v>
      </c>
      <c r="BL451" s="18" t="s">
        <v>153</v>
      </c>
      <c r="BM451" s="240" t="s">
        <v>1159</v>
      </c>
    </row>
    <row r="452" s="14" customFormat="1">
      <c r="A452" s="14"/>
      <c r="B452" s="274"/>
      <c r="C452" s="275"/>
      <c r="D452" s="259" t="s">
        <v>185</v>
      </c>
      <c r="E452" s="276" t="s">
        <v>1</v>
      </c>
      <c r="F452" s="277" t="s">
        <v>1160</v>
      </c>
      <c r="G452" s="275"/>
      <c r="H452" s="278">
        <v>180.946</v>
      </c>
      <c r="I452" s="279"/>
      <c r="J452" s="275"/>
      <c r="K452" s="275"/>
      <c r="L452" s="280"/>
      <c r="M452" s="281"/>
      <c r="N452" s="282"/>
      <c r="O452" s="282"/>
      <c r="P452" s="282"/>
      <c r="Q452" s="282"/>
      <c r="R452" s="282"/>
      <c r="S452" s="282"/>
      <c r="T452" s="28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4" t="s">
        <v>185</v>
      </c>
      <c r="AU452" s="284" t="s">
        <v>83</v>
      </c>
      <c r="AV452" s="14" t="s">
        <v>83</v>
      </c>
      <c r="AW452" s="14" t="s">
        <v>30</v>
      </c>
      <c r="AX452" s="14" t="s">
        <v>81</v>
      </c>
      <c r="AY452" s="284" t="s">
        <v>146</v>
      </c>
    </row>
    <row r="453" s="13" customFormat="1">
      <c r="A453" s="13"/>
      <c r="B453" s="264"/>
      <c r="C453" s="265"/>
      <c r="D453" s="259" t="s">
        <v>185</v>
      </c>
      <c r="E453" s="266" t="s">
        <v>1</v>
      </c>
      <c r="F453" s="267" t="s">
        <v>1161</v>
      </c>
      <c r="G453" s="265"/>
      <c r="H453" s="266" t="s">
        <v>1</v>
      </c>
      <c r="I453" s="268"/>
      <c r="J453" s="265"/>
      <c r="K453" s="265"/>
      <c r="L453" s="269"/>
      <c r="M453" s="270"/>
      <c r="N453" s="271"/>
      <c r="O453" s="271"/>
      <c r="P453" s="271"/>
      <c r="Q453" s="271"/>
      <c r="R453" s="271"/>
      <c r="S453" s="271"/>
      <c r="T453" s="27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3" t="s">
        <v>185</v>
      </c>
      <c r="AU453" s="273" t="s">
        <v>83</v>
      </c>
      <c r="AV453" s="13" t="s">
        <v>81</v>
      </c>
      <c r="AW453" s="13" t="s">
        <v>30</v>
      </c>
      <c r="AX453" s="13" t="s">
        <v>73</v>
      </c>
      <c r="AY453" s="273" t="s">
        <v>146</v>
      </c>
    </row>
    <row r="454" s="2" customFormat="1" ht="44.25" customHeight="1">
      <c r="A454" s="39"/>
      <c r="B454" s="40"/>
      <c r="C454" s="228" t="s">
        <v>1162</v>
      </c>
      <c r="D454" s="228" t="s">
        <v>149</v>
      </c>
      <c r="E454" s="229" t="s">
        <v>551</v>
      </c>
      <c r="F454" s="230" t="s">
        <v>552</v>
      </c>
      <c r="G454" s="231" t="s">
        <v>289</v>
      </c>
      <c r="H454" s="232">
        <v>111.845</v>
      </c>
      <c r="I454" s="233"/>
      <c r="J454" s="234">
        <f>ROUND(I454*H454,2)</f>
        <v>0</v>
      </c>
      <c r="K454" s="235"/>
      <c r="L454" s="45"/>
      <c r="M454" s="236" t="s">
        <v>1</v>
      </c>
      <c r="N454" s="237" t="s">
        <v>38</v>
      </c>
      <c r="O454" s="92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153</v>
      </c>
      <c r="AT454" s="240" t="s">
        <v>149</v>
      </c>
      <c r="AU454" s="240" t="s">
        <v>83</v>
      </c>
      <c r="AY454" s="18" t="s">
        <v>146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81</v>
      </c>
      <c r="BK454" s="241">
        <f>ROUND(I454*H454,2)</f>
        <v>0</v>
      </c>
      <c r="BL454" s="18" t="s">
        <v>153</v>
      </c>
      <c r="BM454" s="240" t="s">
        <v>1163</v>
      </c>
    </row>
    <row r="455" s="2" customFormat="1" ht="66.75" customHeight="1">
      <c r="A455" s="39"/>
      <c r="B455" s="40"/>
      <c r="C455" s="228" t="s">
        <v>1164</v>
      </c>
      <c r="D455" s="228" t="s">
        <v>149</v>
      </c>
      <c r="E455" s="229" t="s">
        <v>1165</v>
      </c>
      <c r="F455" s="230" t="s">
        <v>1166</v>
      </c>
      <c r="G455" s="231" t="s">
        <v>289</v>
      </c>
      <c r="H455" s="232">
        <v>63.341999999999999</v>
      </c>
      <c r="I455" s="233"/>
      <c r="J455" s="234">
        <f>ROUND(I455*H455,2)</f>
        <v>0</v>
      </c>
      <c r="K455" s="235"/>
      <c r="L455" s="45"/>
      <c r="M455" s="236" t="s">
        <v>1</v>
      </c>
      <c r="N455" s="237" t="s">
        <v>38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153</v>
      </c>
      <c r="AT455" s="240" t="s">
        <v>149</v>
      </c>
      <c r="AU455" s="240" t="s">
        <v>83</v>
      </c>
      <c r="AY455" s="18" t="s">
        <v>146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81</v>
      </c>
      <c r="BK455" s="241">
        <f>ROUND(I455*H455,2)</f>
        <v>0</v>
      </c>
      <c r="BL455" s="18" t="s">
        <v>153</v>
      </c>
      <c r="BM455" s="240" t="s">
        <v>1167</v>
      </c>
    </row>
    <row r="456" s="12" customFormat="1" ht="22.8" customHeight="1">
      <c r="A456" s="12"/>
      <c r="B456" s="212"/>
      <c r="C456" s="213"/>
      <c r="D456" s="214" t="s">
        <v>72</v>
      </c>
      <c r="E456" s="226" t="s">
        <v>555</v>
      </c>
      <c r="F456" s="226" t="s">
        <v>556</v>
      </c>
      <c r="G456" s="213"/>
      <c r="H456" s="213"/>
      <c r="I456" s="216"/>
      <c r="J456" s="227">
        <f>BK456</f>
        <v>0</v>
      </c>
      <c r="K456" s="213"/>
      <c r="L456" s="218"/>
      <c r="M456" s="219"/>
      <c r="N456" s="220"/>
      <c r="O456" s="220"/>
      <c r="P456" s="221">
        <f>P457</f>
        <v>0</v>
      </c>
      <c r="Q456" s="220"/>
      <c r="R456" s="221">
        <f>R457</f>
        <v>0</v>
      </c>
      <c r="S456" s="220"/>
      <c r="T456" s="222">
        <f>T457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3" t="s">
        <v>81</v>
      </c>
      <c r="AT456" s="224" t="s">
        <v>72</v>
      </c>
      <c r="AU456" s="224" t="s">
        <v>81</v>
      </c>
      <c r="AY456" s="223" t="s">
        <v>146</v>
      </c>
      <c r="BK456" s="225">
        <f>BK457</f>
        <v>0</v>
      </c>
    </row>
    <row r="457" s="2" customFormat="1" ht="44.25" customHeight="1">
      <c r="A457" s="39"/>
      <c r="B457" s="40"/>
      <c r="C457" s="228" t="s">
        <v>1168</v>
      </c>
      <c r="D457" s="228" t="s">
        <v>149</v>
      </c>
      <c r="E457" s="229" t="s">
        <v>1169</v>
      </c>
      <c r="F457" s="230" t="s">
        <v>1170</v>
      </c>
      <c r="G457" s="231" t="s">
        <v>289</v>
      </c>
      <c r="H457" s="232">
        <v>5.7999999999999998</v>
      </c>
      <c r="I457" s="233"/>
      <c r="J457" s="234">
        <f>ROUND(I457*H457,2)</f>
        <v>0</v>
      </c>
      <c r="K457" s="235"/>
      <c r="L457" s="45"/>
      <c r="M457" s="296" t="s">
        <v>1</v>
      </c>
      <c r="N457" s="297" t="s">
        <v>38</v>
      </c>
      <c r="O457" s="255"/>
      <c r="P457" s="256">
        <f>O457*H457</f>
        <v>0</v>
      </c>
      <c r="Q457" s="256">
        <v>0</v>
      </c>
      <c r="R457" s="256">
        <f>Q457*H457</f>
        <v>0</v>
      </c>
      <c r="S457" s="256">
        <v>0</v>
      </c>
      <c r="T457" s="25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153</v>
      </c>
      <c r="AT457" s="240" t="s">
        <v>149</v>
      </c>
      <c r="AU457" s="240" t="s">
        <v>83</v>
      </c>
      <c r="AY457" s="18" t="s">
        <v>146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81</v>
      </c>
      <c r="BK457" s="241">
        <f>ROUND(I457*H457,2)</f>
        <v>0</v>
      </c>
      <c r="BL457" s="18" t="s">
        <v>153</v>
      </c>
      <c r="BM457" s="240" t="s">
        <v>1171</v>
      </c>
    </row>
    <row r="458" s="2" customFormat="1" ht="6.96" customHeight="1">
      <c r="A458" s="39"/>
      <c r="B458" s="67"/>
      <c r="C458" s="68"/>
      <c r="D458" s="68"/>
      <c r="E458" s="68"/>
      <c r="F458" s="68"/>
      <c r="G458" s="68"/>
      <c r="H458" s="68"/>
      <c r="I458" s="68"/>
      <c r="J458" s="68"/>
      <c r="K458" s="68"/>
      <c r="L458" s="45"/>
      <c r="M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</sheetData>
  <sheetProtection sheet="1" autoFilter="0" formatColumns="0" formatRows="0" objects="1" scenarios="1" spinCount="100000" saltValue="7oz4Vjj3Fa8LkNESw6R+w1U7UfS8h1XT961ewA+aZn1O+0R8nfzQz4/ySnzTwZZWpSOxuiGeeE1CBemC9+Qfyw==" hashValue="oEUB+XZCc/0IFjvk04/SeQ88ny8xkPNAjIya0xEwmBTu2K495+hTD6QwFCt6OhTCreiMDYN3abE0P6CxC7m66A==" algorithmName="SHA-512" password="CC35"/>
  <autoFilter ref="C130:K4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258" t="s">
        <v>667</v>
      </c>
      <c r="BA2" s="258" t="s">
        <v>1</v>
      </c>
      <c r="BB2" s="258" t="s">
        <v>1</v>
      </c>
      <c r="BC2" s="258" t="s">
        <v>1172</v>
      </c>
      <c r="BD2" s="258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  <c r="AZ3" s="258" t="s">
        <v>669</v>
      </c>
      <c r="BA3" s="258" t="s">
        <v>1</v>
      </c>
      <c r="BB3" s="258" t="s">
        <v>1</v>
      </c>
      <c r="BC3" s="258" t="s">
        <v>1173</v>
      </c>
      <c r="BD3" s="25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671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672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11. 11. 2020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ROUND((SUM(BE129:BE326)),  2)</f>
        <v>0</v>
      </c>
      <c r="G35" s="39"/>
      <c r="H35" s="39"/>
      <c r="I35" s="165">
        <v>0.20999999999999999</v>
      </c>
      <c r="J35" s="164">
        <f>ROUND(((SUM(BE129:BE326))*I35),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ROUND((SUM(BF129:BF326)),  2)</f>
        <v>0</v>
      </c>
      <c r="G36" s="39"/>
      <c r="H36" s="39"/>
      <c r="I36" s="165">
        <v>0.14999999999999999</v>
      </c>
      <c r="J36" s="164">
        <f>ROUND(((SUM(BF129:BF326))*I36),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ROUND((SUM(BG129:BG326)),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ROUND((SUM(BH129:BH326)),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ROUND((SUM(BI129:BI326)),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671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672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400-2 - Kanalizační přípojky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11. 11. 2020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125</v>
      </c>
      <c r="D96" s="186"/>
      <c r="E96" s="186"/>
      <c r="F96" s="186"/>
      <c r="G96" s="186"/>
      <c r="H96" s="186"/>
      <c r="I96" s="186"/>
      <c r="J96" s="187" t="s">
        <v>126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127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128</v>
      </c>
    </row>
    <row r="99" s="9" customFormat="1" ht="24.96" customHeight="1">
      <c r="A99" s="9"/>
      <c r="B99" s="189"/>
      <c r="C99" s="190"/>
      <c r="D99" s="191" t="s">
        <v>129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171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173</v>
      </c>
      <c r="E101" s="197"/>
      <c r="F101" s="197"/>
      <c r="G101" s="197"/>
      <c r="H101" s="197"/>
      <c r="I101" s="197"/>
      <c r="J101" s="198">
        <f>J252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174</v>
      </c>
      <c r="E102" s="197"/>
      <c r="F102" s="197"/>
      <c r="G102" s="197"/>
      <c r="H102" s="197"/>
      <c r="I102" s="197"/>
      <c r="J102" s="198">
        <f>J255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175</v>
      </c>
      <c r="E103" s="197"/>
      <c r="F103" s="197"/>
      <c r="G103" s="197"/>
      <c r="H103" s="197"/>
      <c r="I103" s="197"/>
      <c r="J103" s="198">
        <f>J287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130</v>
      </c>
      <c r="E104" s="197"/>
      <c r="F104" s="197"/>
      <c r="G104" s="197"/>
      <c r="H104" s="197"/>
      <c r="I104" s="197"/>
      <c r="J104" s="198">
        <f>J306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674</v>
      </c>
      <c r="E105" s="197"/>
      <c r="F105" s="197"/>
      <c r="G105" s="197"/>
      <c r="H105" s="197"/>
      <c r="I105" s="197"/>
      <c r="J105" s="198">
        <f>J307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176</v>
      </c>
      <c r="E106" s="197"/>
      <c r="F106" s="197"/>
      <c r="G106" s="197"/>
      <c r="H106" s="197"/>
      <c r="I106" s="197"/>
      <c r="J106" s="198">
        <f>J314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177</v>
      </c>
      <c r="E107" s="197"/>
      <c r="F107" s="197"/>
      <c r="G107" s="197"/>
      <c r="H107" s="197"/>
      <c r="I107" s="197"/>
      <c r="J107" s="198">
        <f>J325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Základní technická vybavenost Loreta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671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672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400-2 - Kanalizační přípojky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11. 11. 2020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29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IF(E20="","",E20)</f>
        <v>Vyplň údaj</v>
      </c>
      <c r="G126" s="41"/>
      <c r="H126" s="41"/>
      <c r="I126" s="33" t="s">
        <v>31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132</v>
      </c>
      <c r="D128" s="203" t="s">
        <v>58</v>
      </c>
      <c r="E128" s="203" t="s">
        <v>54</v>
      </c>
      <c r="F128" s="203" t="s">
        <v>55</v>
      </c>
      <c r="G128" s="203" t="s">
        <v>133</v>
      </c>
      <c r="H128" s="203" t="s">
        <v>134</v>
      </c>
      <c r="I128" s="203" t="s">
        <v>135</v>
      </c>
      <c r="J128" s="204" t="s">
        <v>126</v>
      </c>
      <c r="K128" s="205" t="s">
        <v>136</v>
      </c>
      <c r="L128" s="206"/>
      <c r="M128" s="101" t="s">
        <v>1</v>
      </c>
      <c r="N128" s="102" t="s">
        <v>37</v>
      </c>
      <c r="O128" s="102" t="s">
        <v>137</v>
      </c>
      <c r="P128" s="102" t="s">
        <v>138</v>
      </c>
      <c r="Q128" s="102" t="s">
        <v>139</v>
      </c>
      <c r="R128" s="102" t="s">
        <v>140</v>
      </c>
      <c r="S128" s="102" t="s">
        <v>141</v>
      </c>
      <c r="T128" s="103" t="s">
        <v>142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143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725.50247557</v>
      </c>
      <c r="S129" s="105"/>
      <c r="T129" s="210">
        <f>T130</f>
        <v>15.6264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128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72</v>
      </c>
      <c r="E130" s="215" t="s">
        <v>144</v>
      </c>
      <c r="F130" s="215" t="s">
        <v>145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P131+P252+P255+P287+P306+P314+P325</f>
        <v>0</v>
      </c>
      <c r="Q130" s="220"/>
      <c r="R130" s="221">
        <f>R131+R252+R255+R287+R306+R314+R325</f>
        <v>725.50247557</v>
      </c>
      <c r="S130" s="220"/>
      <c r="T130" s="222">
        <f>T131+T252+T255+T287+T306+T314+T325</f>
        <v>15.6264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81</v>
      </c>
      <c r="AT130" s="224" t="s">
        <v>72</v>
      </c>
      <c r="AU130" s="224" t="s">
        <v>73</v>
      </c>
      <c r="AY130" s="223" t="s">
        <v>146</v>
      </c>
      <c r="BK130" s="225">
        <f>BK131+BK252+BK255+BK287+BK306+BK314+BK325</f>
        <v>0</v>
      </c>
    </row>
    <row r="131" s="12" customFormat="1" ht="22.8" customHeight="1">
      <c r="A131" s="12"/>
      <c r="B131" s="212"/>
      <c r="C131" s="213"/>
      <c r="D131" s="214" t="s">
        <v>72</v>
      </c>
      <c r="E131" s="226" t="s">
        <v>81</v>
      </c>
      <c r="F131" s="226" t="s">
        <v>178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SUM(P132:P251)</f>
        <v>0</v>
      </c>
      <c r="Q131" s="220"/>
      <c r="R131" s="221">
        <f>SUM(R132:R251)</f>
        <v>710.65653175</v>
      </c>
      <c r="S131" s="220"/>
      <c r="T131" s="222">
        <f>SUM(T132:T251)</f>
        <v>15.6264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81</v>
      </c>
      <c r="AT131" s="224" t="s">
        <v>72</v>
      </c>
      <c r="AU131" s="224" t="s">
        <v>81</v>
      </c>
      <c r="AY131" s="223" t="s">
        <v>146</v>
      </c>
      <c r="BK131" s="225">
        <f>SUM(BK132:BK251)</f>
        <v>0</v>
      </c>
    </row>
    <row r="132" s="2" customFormat="1" ht="66.75" customHeight="1">
      <c r="A132" s="39"/>
      <c r="B132" s="40"/>
      <c r="C132" s="228" t="s">
        <v>81</v>
      </c>
      <c r="D132" s="228" t="s">
        <v>149</v>
      </c>
      <c r="E132" s="229" t="s">
        <v>676</v>
      </c>
      <c r="F132" s="230" t="s">
        <v>677</v>
      </c>
      <c r="G132" s="231" t="s">
        <v>181</v>
      </c>
      <c r="H132" s="232">
        <v>20.039999999999999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38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0.44</v>
      </c>
      <c r="T132" s="239">
        <f>S132*H132</f>
        <v>8.8176000000000005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153</v>
      </c>
      <c r="AT132" s="240" t="s">
        <v>149</v>
      </c>
      <c r="AU132" s="240" t="s">
        <v>83</v>
      </c>
      <c r="AY132" s="18" t="s">
        <v>146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81</v>
      </c>
      <c r="BK132" s="241">
        <f>ROUND(I132*H132,2)</f>
        <v>0</v>
      </c>
      <c r="BL132" s="18" t="s">
        <v>153</v>
      </c>
      <c r="BM132" s="240" t="s">
        <v>1175</v>
      </c>
    </row>
    <row r="133" s="14" customFormat="1">
      <c r="A133" s="14"/>
      <c r="B133" s="274"/>
      <c r="C133" s="275"/>
      <c r="D133" s="259" t="s">
        <v>185</v>
      </c>
      <c r="E133" s="276" t="s">
        <v>1</v>
      </c>
      <c r="F133" s="277" t="s">
        <v>1176</v>
      </c>
      <c r="G133" s="275"/>
      <c r="H133" s="278">
        <v>7.2000000000000002</v>
      </c>
      <c r="I133" s="279"/>
      <c r="J133" s="275"/>
      <c r="K133" s="275"/>
      <c r="L133" s="280"/>
      <c r="M133" s="281"/>
      <c r="N133" s="282"/>
      <c r="O133" s="282"/>
      <c r="P133" s="282"/>
      <c r="Q133" s="282"/>
      <c r="R133" s="282"/>
      <c r="S133" s="282"/>
      <c r="T133" s="28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4" t="s">
        <v>185</v>
      </c>
      <c r="AU133" s="284" t="s">
        <v>83</v>
      </c>
      <c r="AV133" s="14" t="s">
        <v>83</v>
      </c>
      <c r="AW133" s="14" t="s">
        <v>30</v>
      </c>
      <c r="AX133" s="14" t="s">
        <v>73</v>
      </c>
      <c r="AY133" s="284" t="s">
        <v>146</v>
      </c>
    </row>
    <row r="134" s="14" customFormat="1">
      <c r="A134" s="14"/>
      <c r="B134" s="274"/>
      <c r="C134" s="275"/>
      <c r="D134" s="259" t="s">
        <v>185</v>
      </c>
      <c r="E134" s="276" t="s">
        <v>1</v>
      </c>
      <c r="F134" s="277" t="s">
        <v>1177</v>
      </c>
      <c r="G134" s="275"/>
      <c r="H134" s="278">
        <v>5.6399999999999997</v>
      </c>
      <c r="I134" s="279"/>
      <c r="J134" s="275"/>
      <c r="K134" s="275"/>
      <c r="L134" s="280"/>
      <c r="M134" s="281"/>
      <c r="N134" s="282"/>
      <c r="O134" s="282"/>
      <c r="P134" s="282"/>
      <c r="Q134" s="282"/>
      <c r="R134" s="282"/>
      <c r="S134" s="282"/>
      <c r="T134" s="28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4" t="s">
        <v>185</v>
      </c>
      <c r="AU134" s="284" t="s">
        <v>83</v>
      </c>
      <c r="AV134" s="14" t="s">
        <v>83</v>
      </c>
      <c r="AW134" s="14" t="s">
        <v>30</v>
      </c>
      <c r="AX134" s="14" t="s">
        <v>73</v>
      </c>
      <c r="AY134" s="284" t="s">
        <v>146</v>
      </c>
    </row>
    <row r="135" s="14" customFormat="1">
      <c r="A135" s="14"/>
      <c r="B135" s="274"/>
      <c r="C135" s="275"/>
      <c r="D135" s="259" t="s">
        <v>185</v>
      </c>
      <c r="E135" s="276" t="s">
        <v>1</v>
      </c>
      <c r="F135" s="277" t="s">
        <v>686</v>
      </c>
      <c r="G135" s="275"/>
      <c r="H135" s="278">
        <v>7.2000000000000002</v>
      </c>
      <c r="I135" s="279"/>
      <c r="J135" s="275"/>
      <c r="K135" s="275"/>
      <c r="L135" s="280"/>
      <c r="M135" s="281"/>
      <c r="N135" s="282"/>
      <c r="O135" s="282"/>
      <c r="P135" s="282"/>
      <c r="Q135" s="282"/>
      <c r="R135" s="282"/>
      <c r="S135" s="282"/>
      <c r="T135" s="28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4" t="s">
        <v>185</v>
      </c>
      <c r="AU135" s="284" t="s">
        <v>83</v>
      </c>
      <c r="AV135" s="14" t="s">
        <v>83</v>
      </c>
      <c r="AW135" s="14" t="s">
        <v>30</v>
      </c>
      <c r="AX135" s="14" t="s">
        <v>73</v>
      </c>
      <c r="AY135" s="284" t="s">
        <v>146</v>
      </c>
    </row>
    <row r="136" s="16" customFormat="1">
      <c r="A136" s="16"/>
      <c r="B136" s="298"/>
      <c r="C136" s="299"/>
      <c r="D136" s="259" t="s">
        <v>185</v>
      </c>
      <c r="E136" s="300" t="s">
        <v>1</v>
      </c>
      <c r="F136" s="301" t="s">
        <v>682</v>
      </c>
      <c r="G136" s="299"/>
      <c r="H136" s="302">
        <v>20.039999999999999</v>
      </c>
      <c r="I136" s="303"/>
      <c r="J136" s="299"/>
      <c r="K136" s="299"/>
      <c r="L136" s="304"/>
      <c r="M136" s="305"/>
      <c r="N136" s="306"/>
      <c r="O136" s="306"/>
      <c r="P136" s="306"/>
      <c r="Q136" s="306"/>
      <c r="R136" s="306"/>
      <c r="S136" s="306"/>
      <c r="T136" s="307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8" t="s">
        <v>185</v>
      </c>
      <c r="AU136" s="308" t="s">
        <v>83</v>
      </c>
      <c r="AV136" s="16" t="s">
        <v>153</v>
      </c>
      <c r="AW136" s="16" t="s">
        <v>30</v>
      </c>
      <c r="AX136" s="16" t="s">
        <v>81</v>
      </c>
      <c r="AY136" s="308" t="s">
        <v>146</v>
      </c>
    </row>
    <row r="137" s="2" customFormat="1" ht="66.75" customHeight="1">
      <c r="A137" s="39"/>
      <c r="B137" s="40"/>
      <c r="C137" s="228" t="s">
        <v>83</v>
      </c>
      <c r="D137" s="228" t="s">
        <v>149</v>
      </c>
      <c r="E137" s="229" t="s">
        <v>683</v>
      </c>
      <c r="F137" s="230" t="s">
        <v>684</v>
      </c>
      <c r="G137" s="231" t="s">
        <v>181</v>
      </c>
      <c r="H137" s="232">
        <v>23.039999999999999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38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0.22</v>
      </c>
      <c r="T137" s="239">
        <f>S137*H137</f>
        <v>5.0687999999999995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153</v>
      </c>
      <c r="AT137" s="240" t="s">
        <v>149</v>
      </c>
      <c r="AU137" s="240" t="s">
        <v>83</v>
      </c>
      <c r="AY137" s="18" t="s">
        <v>146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81</v>
      </c>
      <c r="BK137" s="241">
        <f>ROUND(I137*H137,2)</f>
        <v>0</v>
      </c>
      <c r="BL137" s="18" t="s">
        <v>153</v>
      </c>
      <c r="BM137" s="240" t="s">
        <v>1178</v>
      </c>
    </row>
    <row r="138" s="14" customFormat="1">
      <c r="A138" s="14"/>
      <c r="B138" s="274"/>
      <c r="C138" s="275"/>
      <c r="D138" s="259" t="s">
        <v>185</v>
      </c>
      <c r="E138" s="276" t="s">
        <v>1</v>
      </c>
      <c r="F138" s="277" t="s">
        <v>1179</v>
      </c>
      <c r="G138" s="275"/>
      <c r="H138" s="278">
        <v>10.199999999999999</v>
      </c>
      <c r="I138" s="279"/>
      <c r="J138" s="275"/>
      <c r="K138" s="275"/>
      <c r="L138" s="280"/>
      <c r="M138" s="281"/>
      <c r="N138" s="282"/>
      <c r="O138" s="282"/>
      <c r="P138" s="282"/>
      <c r="Q138" s="282"/>
      <c r="R138" s="282"/>
      <c r="S138" s="282"/>
      <c r="T138" s="28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4" t="s">
        <v>185</v>
      </c>
      <c r="AU138" s="284" t="s">
        <v>83</v>
      </c>
      <c r="AV138" s="14" t="s">
        <v>83</v>
      </c>
      <c r="AW138" s="14" t="s">
        <v>30</v>
      </c>
      <c r="AX138" s="14" t="s">
        <v>73</v>
      </c>
      <c r="AY138" s="284" t="s">
        <v>146</v>
      </c>
    </row>
    <row r="139" s="14" customFormat="1">
      <c r="A139" s="14"/>
      <c r="B139" s="274"/>
      <c r="C139" s="275"/>
      <c r="D139" s="259" t="s">
        <v>185</v>
      </c>
      <c r="E139" s="276" t="s">
        <v>1</v>
      </c>
      <c r="F139" s="277" t="s">
        <v>1177</v>
      </c>
      <c r="G139" s="275"/>
      <c r="H139" s="278">
        <v>5.6399999999999997</v>
      </c>
      <c r="I139" s="279"/>
      <c r="J139" s="275"/>
      <c r="K139" s="275"/>
      <c r="L139" s="280"/>
      <c r="M139" s="281"/>
      <c r="N139" s="282"/>
      <c r="O139" s="282"/>
      <c r="P139" s="282"/>
      <c r="Q139" s="282"/>
      <c r="R139" s="282"/>
      <c r="S139" s="282"/>
      <c r="T139" s="28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4" t="s">
        <v>185</v>
      </c>
      <c r="AU139" s="284" t="s">
        <v>83</v>
      </c>
      <c r="AV139" s="14" t="s">
        <v>83</v>
      </c>
      <c r="AW139" s="14" t="s">
        <v>30</v>
      </c>
      <c r="AX139" s="14" t="s">
        <v>73</v>
      </c>
      <c r="AY139" s="284" t="s">
        <v>146</v>
      </c>
    </row>
    <row r="140" s="14" customFormat="1">
      <c r="A140" s="14"/>
      <c r="B140" s="274"/>
      <c r="C140" s="275"/>
      <c r="D140" s="259" t="s">
        <v>185</v>
      </c>
      <c r="E140" s="276" t="s">
        <v>1</v>
      </c>
      <c r="F140" s="277" t="s">
        <v>686</v>
      </c>
      <c r="G140" s="275"/>
      <c r="H140" s="278">
        <v>7.2000000000000002</v>
      </c>
      <c r="I140" s="279"/>
      <c r="J140" s="275"/>
      <c r="K140" s="275"/>
      <c r="L140" s="280"/>
      <c r="M140" s="281"/>
      <c r="N140" s="282"/>
      <c r="O140" s="282"/>
      <c r="P140" s="282"/>
      <c r="Q140" s="282"/>
      <c r="R140" s="282"/>
      <c r="S140" s="282"/>
      <c r="T140" s="28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4" t="s">
        <v>185</v>
      </c>
      <c r="AU140" s="284" t="s">
        <v>83</v>
      </c>
      <c r="AV140" s="14" t="s">
        <v>83</v>
      </c>
      <c r="AW140" s="14" t="s">
        <v>30</v>
      </c>
      <c r="AX140" s="14" t="s">
        <v>73</v>
      </c>
      <c r="AY140" s="284" t="s">
        <v>146</v>
      </c>
    </row>
    <row r="141" s="16" customFormat="1">
      <c r="A141" s="16"/>
      <c r="B141" s="298"/>
      <c r="C141" s="299"/>
      <c r="D141" s="259" t="s">
        <v>185</v>
      </c>
      <c r="E141" s="300" t="s">
        <v>1</v>
      </c>
      <c r="F141" s="301" t="s">
        <v>682</v>
      </c>
      <c r="G141" s="299"/>
      <c r="H141" s="302">
        <v>23.039999999999999</v>
      </c>
      <c r="I141" s="303"/>
      <c r="J141" s="299"/>
      <c r="K141" s="299"/>
      <c r="L141" s="304"/>
      <c r="M141" s="305"/>
      <c r="N141" s="306"/>
      <c r="O141" s="306"/>
      <c r="P141" s="306"/>
      <c r="Q141" s="306"/>
      <c r="R141" s="306"/>
      <c r="S141" s="306"/>
      <c r="T141" s="307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308" t="s">
        <v>185</v>
      </c>
      <c r="AU141" s="308" t="s">
        <v>83</v>
      </c>
      <c r="AV141" s="16" t="s">
        <v>153</v>
      </c>
      <c r="AW141" s="16" t="s">
        <v>30</v>
      </c>
      <c r="AX141" s="16" t="s">
        <v>81</v>
      </c>
      <c r="AY141" s="308" t="s">
        <v>146</v>
      </c>
    </row>
    <row r="142" s="2" customFormat="1" ht="44.25" customHeight="1">
      <c r="A142" s="39"/>
      <c r="B142" s="40"/>
      <c r="C142" s="228" t="s">
        <v>160</v>
      </c>
      <c r="D142" s="228" t="s">
        <v>149</v>
      </c>
      <c r="E142" s="229" t="s">
        <v>688</v>
      </c>
      <c r="F142" s="230" t="s">
        <v>689</v>
      </c>
      <c r="G142" s="231" t="s">
        <v>210</v>
      </c>
      <c r="H142" s="232">
        <v>6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38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0.28999999999999998</v>
      </c>
      <c r="T142" s="239">
        <f>S142*H142</f>
        <v>1.7399999999999998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153</v>
      </c>
      <c r="AT142" s="240" t="s">
        <v>149</v>
      </c>
      <c r="AU142" s="240" t="s">
        <v>83</v>
      </c>
      <c r="AY142" s="18" t="s">
        <v>146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81</v>
      </c>
      <c r="BK142" s="241">
        <f>ROUND(I142*H142,2)</f>
        <v>0</v>
      </c>
      <c r="BL142" s="18" t="s">
        <v>153</v>
      </c>
      <c r="BM142" s="240" t="s">
        <v>1180</v>
      </c>
    </row>
    <row r="143" s="2" customFormat="1" ht="21.75" customHeight="1">
      <c r="A143" s="39"/>
      <c r="B143" s="40"/>
      <c r="C143" s="228" t="s">
        <v>153</v>
      </c>
      <c r="D143" s="228" t="s">
        <v>149</v>
      </c>
      <c r="E143" s="229" t="s">
        <v>691</v>
      </c>
      <c r="F143" s="230" t="s">
        <v>692</v>
      </c>
      <c r="G143" s="231" t="s">
        <v>693</v>
      </c>
      <c r="H143" s="232">
        <v>64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38</v>
      </c>
      <c r="O143" s="92"/>
      <c r="P143" s="238">
        <f>O143*H143</f>
        <v>0</v>
      </c>
      <c r="Q143" s="238">
        <v>3.0000000000000001E-05</v>
      </c>
      <c r="R143" s="238">
        <f>Q143*H143</f>
        <v>0.0019200000000000001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153</v>
      </c>
      <c r="AT143" s="240" t="s">
        <v>149</v>
      </c>
      <c r="AU143" s="240" t="s">
        <v>83</v>
      </c>
      <c r="AY143" s="18" t="s">
        <v>146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81</v>
      </c>
      <c r="BK143" s="241">
        <f>ROUND(I143*H143,2)</f>
        <v>0</v>
      </c>
      <c r="BL143" s="18" t="s">
        <v>153</v>
      </c>
      <c r="BM143" s="240" t="s">
        <v>1181</v>
      </c>
    </row>
    <row r="144" s="14" customFormat="1">
      <c r="A144" s="14"/>
      <c r="B144" s="274"/>
      <c r="C144" s="275"/>
      <c r="D144" s="259" t="s">
        <v>185</v>
      </c>
      <c r="E144" s="276" t="s">
        <v>1</v>
      </c>
      <c r="F144" s="277" t="s">
        <v>1182</v>
      </c>
      <c r="G144" s="275"/>
      <c r="H144" s="278">
        <v>64</v>
      </c>
      <c r="I144" s="279"/>
      <c r="J144" s="275"/>
      <c r="K144" s="275"/>
      <c r="L144" s="280"/>
      <c r="M144" s="281"/>
      <c r="N144" s="282"/>
      <c r="O144" s="282"/>
      <c r="P144" s="282"/>
      <c r="Q144" s="282"/>
      <c r="R144" s="282"/>
      <c r="S144" s="282"/>
      <c r="T144" s="28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4" t="s">
        <v>185</v>
      </c>
      <c r="AU144" s="284" t="s">
        <v>83</v>
      </c>
      <c r="AV144" s="14" t="s">
        <v>83</v>
      </c>
      <c r="AW144" s="14" t="s">
        <v>30</v>
      </c>
      <c r="AX144" s="14" t="s">
        <v>81</v>
      </c>
      <c r="AY144" s="284" t="s">
        <v>146</v>
      </c>
    </row>
    <row r="145" s="2" customFormat="1" ht="33" customHeight="1">
      <c r="A145" s="39"/>
      <c r="B145" s="40"/>
      <c r="C145" s="228" t="s">
        <v>207</v>
      </c>
      <c r="D145" s="228" t="s">
        <v>149</v>
      </c>
      <c r="E145" s="229" t="s">
        <v>696</v>
      </c>
      <c r="F145" s="230" t="s">
        <v>697</v>
      </c>
      <c r="G145" s="231" t="s">
        <v>698</v>
      </c>
      <c r="H145" s="232">
        <v>16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38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153</v>
      </c>
      <c r="AT145" s="240" t="s">
        <v>149</v>
      </c>
      <c r="AU145" s="240" t="s">
        <v>83</v>
      </c>
      <c r="AY145" s="18" t="s">
        <v>146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81</v>
      </c>
      <c r="BK145" s="241">
        <f>ROUND(I145*H145,2)</f>
        <v>0</v>
      </c>
      <c r="BL145" s="18" t="s">
        <v>153</v>
      </c>
      <c r="BM145" s="240" t="s">
        <v>1183</v>
      </c>
    </row>
    <row r="146" s="14" customFormat="1">
      <c r="A146" s="14"/>
      <c r="B146" s="274"/>
      <c r="C146" s="275"/>
      <c r="D146" s="259" t="s">
        <v>185</v>
      </c>
      <c r="E146" s="276" t="s">
        <v>1</v>
      </c>
      <c r="F146" s="277" t="s">
        <v>1184</v>
      </c>
      <c r="G146" s="275"/>
      <c r="H146" s="278">
        <v>16</v>
      </c>
      <c r="I146" s="279"/>
      <c r="J146" s="275"/>
      <c r="K146" s="275"/>
      <c r="L146" s="280"/>
      <c r="M146" s="281"/>
      <c r="N146" s="282"/>
      <c r="O146" s="282"/>
      <c r="P146" s="282"/>
      <c r="Q146" s="282"/>
      <c r="R146" s="282"/>
      <c r="S146" s="282"/>
      <c r="T146" s="28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4" t="s">
        <v>185</v>
      </c>
      <c r="AU146" s="284" t="s">
        <v>83</v>
      </c>
      <c r="AV146" s="14" t="s">
        <v>83</v>
      </c>
      <c r="AW146" s="14" t="s">
        <v>30</v>
      </c>
      <c r="AX146" s="14" t="s">
        <v>81</v>
      </c>
      <c r="AY146" s="284" t="s">
        <v>146</v>
      </c>
    </row>
    <row r="147" s="2" customFormat="1" ht="89.25" customHeight="1">
      <c r="A147" s="39"/>
      <c r="B147" s="40"/>
      <c r="C147" s="228" t="s">
        <v>217</v>
      </c>
      <c r="D147" s="228" t="s">
        <v>149</v>
      </c>
      <c r="E147" s="229" t="s">
        <v>700</v>
      </c>
      <c r="F147" s="230" t="s">
        <v>701</v>
      </c>
      <c r="G147" s="231" t="s">
        <v>210</v>
      </c>
      <c r="H147" s="232">
        <v>2.3999999999999999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38</v>
      </c>
      <c r="O147" s="92"/>
      <c r="P147" s="238">
        <f>O147*H147</f>
        <v>0</v>
      </c>
      <c r="Q147" s="238">
        <v>0.01269</v>
      </c>
      <c r="R147" s="238">
        <f>Q147*H147</f>
        <v>0.030455999999999997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153</v>
      </c>
      <c r="AT147" s="240" t="s">
        <v>149</v>
      </c>
      <c r="AU147" s="240" t="s">
        <v>83</v>
      </c>
      <c r="AY147" s="18" t="s">
        <v>146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81</v>
      </c>
      <c r="BK147" s="241">
        <f>ROUND(I147*H147,2)</f>
        <v>0</v>
      </c>
      <c r="BL147" s="18" t="s">
        <v>153</v>
      </c>
      <c r="BM147" s="240" t="s">
        <v>1185</v>
      </c>
    </row>
    <row r="148" s="14" customFormat="1">
      <c r="A148" s="14"/>
      <c r="B148" s="274"/>
      <c r="C148" s="275"/>
      <c r="D148" s="259" t="s">
        <v>185</v>
      </c>
      <c r="E148" s="276" t="s">
        <v>1</v>
      </c>
      <c r="F148" s="277" t="s">
        <v>1186</v>
      </c>
      <c r="G148" s="275"/>
      <c r="H148" s="278">
        <v>2.3999999999999999</v>
      </c>
      <c r="I148" s="279"/>
      <c r="J148" s="275"/>
      <c r="K148" s="275"/>
      <c r="L148" s="280"/>
      <c r="M148" s="281"/>
      <c r="N148" s="282"/>
      <c r="O148" s="282"/>
      <c r="P148" s="282"/>
      <c r="Q148" s="282"/>
      <c r="R148" s="282"/>
      <c r="S148" s="282"/>
      <c r="T148" s="28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4" t="s">
        <v>185</v>
      </c>
      <c r="AU148" s="284" t="s">
        <v>83</v>
      </c>
      <c r="AV148" s="14" t="s">
        <v>83</v>
      </c>
      <c r="AW148" s="14" t="s">
        <v>30</v>
      </c>
      <c r="AX148" s="14" t="s">
        <v>81</v>
      </c>
      <c r="AY148" s="284" t="s">
        <v>146</v>
      </c>
    </row>
    <row r="149" s="2" customFormat="1" ht="89.25" customHeight="1">
      <c r="A149" s="39"/>
      <c r="B149" s="40"/>
      <c r="C149" s="228" t="s">
        <v>222</v>
      </c>
      <c r="D149" s="228" t="s">
        <v>149</v>
      </c>
      <c r="E149" s="229" t="s">
        <v>704</v>
      </c>
      <c r="F149" s="230" t="s">
        <v>705</v>
      </c>
      <c r="G149" s="231" t="s">
        <v>210</v>
      </c>
      <c r="H149" s="232">
        <v>3.6000000000000001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38</v>
      </c>
      <c r="O149" s="92"/>
      <c r="P149" s="238">
        <f>O149*H149</f>
        <v>0</v>
      </c>
      <c r="Q149" s="238">
        <v>0.036900000000000002</v>
      </c>
      <c r="R149" s="238">
        <f>Q149*H149</f>
        <v>0.13284000000000001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153</v>
      </c>
      <c r="AT149" s="240" t="s">
        <v>149</v>
      </c>
      <c r="AU149" s="240" t="s">
        <v>83</v>
      </c>
      <c r="AY149" s="18" t="s">
        <v>146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81</v>
      </c>
      <c r="BK149" s="241">
        <f>ROUND(I149*H149,2)</f>
        <v>0</v>
      </c>
      <c r="BL149" s="18" t="s">
        <v>153</v>
      </c>
      <c r="BM149" s="240" t="s">
        <v>1187</v>
      </c>
    </row>
    <row r="150" s="14" customFormat="1">
      <c r="A150" s="14"/>
      <c r="B150" s="274"/>
      <c r="C150" s="275"/>
      <c r="D150" s="259" t="s">
        <v>185</v>
      </c>
      <c r="E150" s="276" t="s">
        <v>1</v>
      </c>
      <c r="F150" s="277" t="s">
        <v>1188</v>
      </c>
      <c r="G150" s="275"/>
      <c r="H150" s="278">
        <v>3.6000000000000001</v>
      </c>
      <c r="I150" s="279"/>
      <c r="J150" s="275"/>
      <c r="K150" s="275"/>
      <c r="L150" s="280"/>
      <c r="M150" s="281"/>
      <c r="N150" s="282"/>
      <c r="O150" s="282"/>
      <c r="P150" s="282"/>
      <c r="Q150" s="282"/>
      <c r="R150" s="282"/>
      <c r="S150" s="282"/>
      <c r="T150" s="28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4" t="s">
        <v>185</v>
      </c>
      <c r="AU150" s="284" t="s">
        <v>83</v>
      </c>
      <c r="AV150" s="14" t="s">
        <v>83</v>
      </c>
      <c r="AW150" s="14" t="s">
        <v>30</v>
      </c>
      <c r="AX150" s="14" t="s">
        <v>81</v>
      </c>
      <c r="AY150" s="284" t="s">
        <v>146</v>
      </c>
    </row>
    <row r="151" s="2" customFormat="1" ht="100.5" customHeight="1">
      <c r="A151" s="39"/>
      <c r="B151" s="40"/>
      <c r="C151" s="228" t="s">
        <v>158</v>
      </c>
      <c r="D151" s="228" t="s">
        <v>149</v>
      </c>
      <c r="E151" s="229" t="s">
        <v>708</v>
      </c>
      <c r="F151" s="230" t="s">
        <v>709</v>
      </c>
      <c r="G151" s="231" t="s">
        <v>210</v>
      </c>
      <c r="H151" s="232">
        <v>3.6000000000000001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38</v>
      </c>
      <c r="O151" s="92"/>
      <c r="P151" s="238">
        <f>O151*H151</f>
        <v>0</v>
      </c>
      <c r="Q151" s="238">
        <v>0.01269</v>
      </c>
      <c r="R151" s="238">
        <f>Q151*H151</f>
        <v>0.045684000000000002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153</v>
      </c>
      <c r="AT151" s="240" t="s">
        <v>149</v>
      </c>
      <c r="AU151" s="240" t="s">
        <v>83</v>
      </c>
      <c r="AY151" s="18" t="s">
        <v>146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81</v>
      </c>
      <c r="BK151" s="241">
        <f>ROUND(I151*H151,2)</f>
        <v>0</v>
      </c>
      <c r="BL151" s="18" t="s">
        <v>153</v>
      </c>
      <c r="BM151" s="240" t="s">
        <v>1189</v>
      </c>
    </row>
    <row r="152" s="14" customFormat="1">
      <c r="A152" s="14"/>
      <c r="B152" s="274"/>
      <c r="C152" s="275"/>
      <c r="D152" s="259" t="s">
        <v>185</v>
      </c>
      <c r="E152" s="276" t="s">
        <v>1</v>
      </c>
      <c r="F152" s="277" t="s">
        <v>1188</v>
      </c>
      <c r="G152" s="275"/>
      <c r="H152" s="278">
        <v>3.6000000000000001</v>
      </c>
      <c r="I152" s="279"/>
      <c r="J152" s="275"/>
      <c r="K152" s="275"/>
      <c r="L152" s="280"/>
      <c r="M152" s="281"/>
      <c r="N152" s="282"/>
      <c r="O152" s="282"/>
      <c r="P152" s="282"/>
      <c r="Q152" s="282"/>
      <c r="R152" s="282"/>
      <c r="S152" s="282"/>
      <c r="T152" s="28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4" t="s">
        <v>185</v>
      </c>
      <c r="AU152" s="284" t="s">
        <v>83</v>
      </c>
      <c r="AV152" s="14" t="s">
        <v>83</v>
      </c>
      <c r="AW152" s="14" t="s">
        <v>30</v>
      </c>
      <c r="AX152" s="14" t="s">
        <v>81</v>
      </c>
      <c r="AY152" s="284" t="s">
        <v>146</v>
      </c>
    </row>
    <row r="153" s="2" customFormat="1" ht="89.25" customHeight="1">
      <c r="A153" s="39"/>
      <c r="B153" s="40"/>
      <c r="C153" s="228" t="s">
        <v>147</v>
      </c>
      <c r="D153" s="228" t="s">
        <v>149</v>
      </c>
      <c r="E153" s="229" t="s">
        <v>712</v>
      </c>
      <c r="F153" s="230" t="s">
        <v>713</v>
      </c>
      <c r="G153" s="231" t="s">
        <v>210</v>
      </c>
      <c r="H153" s="232">
        <v>7.2000000000000002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38</v>
      </c>
      <c r="O153" s="92"/>
      <c r="P153" s="238">
        <f>O153*H153</f>
        <v>0</v>
      </c>
      <c r="Q153" s="238">
        <v>0.036900000000000002</v>
      </c>
      <c r="R153" s="238">
        <f>Q153*H153</f>
        <v>0.26568000000000003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153</v>
      </c>
      <c r="AT153" s="240" t="s">
        <v>149</v>
      </c>
      <c r="AU153" s="240" t="s">
        <v>83</v>
      </c>
      <c r="AY153" s="18" t="s">
        <v>146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81</v>
      </c>
      <c r="BK153" s="241">
        <f>ROUND(I153*H153,2)</f>
        <v>0</v>
      </c>
      <c r="BL153" s="18" t="s">
        <v>153</v>
      </c>
      <c r="BM153" s="240" t="s">
        <v>1190</v>
      </c>
    </row>
    <row r="154" s="14" customFormat="1">
      <c r="A154" s="14"/>
      <c r="B154" s="274"/>
      <c r="C154" s="275"/>
      <c r="D154" s="259" t="s">
        <v>185</v>
      </c>
      <c r="E154" s="276" t="s">
        <v>1</v>
      </c>
      <c r="F154" s="277" t="s">
        <v>703</v>
      </c>
      <c r="G154" s="275"/>
      <c r="H154" s="278">
        <v>7.2000000000000002</v>
      </c>
      <c r="I154" s="279"/>
      <c r="J154" s="275"/>
      <c r="K154" s="275"/>
      <c r="L154" s="280"/>
      <c r="M154" s="281"/>
      <c r="N154" s="282"/>
      <c r="O154" s="282"/>
      <c r="P154" s="282"/>
      <c r="Q154" s="282"/>
      <c r="R154" s="282"/>
      <c r="S154" s="282"/>
      <c r="T154" s="28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4" t="s">
        <v>185</v>
      </c>
      <c r="AU154" s="284" t="s">
        <v>83</v>
      </c>
      <c r="AV154" s="14" t="s">
        <v>83</v>
      </c>
      <c r="AW154" s="14" t="s">
        <v>30</v>
      </c>
      <c r="AX154" s="14" t="s">
        <v>81</v>
      </c>
      <c r="AY154" s="284" t="s">
        <v>146</v>
      </c>
    </row>
    <row r="155" s="2" customFormat="1" ht="21.75" customHeight="1">
      <c r="A155" s="39"/>
      <c r="B155" s="40"/>
      <c r="C155" s="228" t="s">
        <v>239</v>
      </c>
      <c r="D155" s="228" t="s">
        <v>149</v>
      </c>
      <c r="E155" s="229" t="s">
        <v>223</v>
      </c>
      <c r="F155" s="230" t="s">
        <v>224</v>
      </c>
      <c r="G155" s="231" t="s">
        <v>181</v>
      </c>
      <c r="H155" s="232">
        <v>180.36000000000001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38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153</v>
      </c>
      <c r="AT155" s="240" t="s">
        <v>149</v>
      </c>
      <c r="AU155" s="240" t="s">
        <v>83</v>
      </c>
      <c r="AY155" s="18" t="s">
        <v>146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81</v>
      </c>
      <c r="BK155" s="241">
        <f>ROUND(I155*H155,2)</f>
        <v>0</v>
      </c>
      <c r="BL155" s="18" t="s">
        <v>153</v>
      </c>
      <c r="BM155" s="240" t="s">
        <v>1191</v>
      </c>
    </row>
    <row r="156" s="14" customFormat="1">
      <c r="A156" s="14"/>
      <c r="B156" s="274"/>
      <c r="C156" s="275"/>
      <c r="D156" s="259" t="s">
        <v>185</v>
      </c>
      <c r="E156" s="276" t="s">
        <v>1</v>
      </c>
      <c r="F156" s="277" t="s">
        <v>1192</v>
      </c>
      <c r="G156" s="275"/>
      <c r="H156" s="278">
        <v>180.36000000000001</v>
      </c>
      <c r="I156" s="279"/>
      <c r="J156" s="275"/>
      <c r="K156" s="275"/>
      <c r="L156" s="280"/>
      <c r="M156" s="281"/>
      <c r="N156" s="282"/>
      <c r="O156" s="282"/>
      <c r="P156" s="282"/>
      <c r="Q156" s="282"/>
      <c r="R156" s="282"/>
      <c r="S156" s="282"/>
      <c r="T156" s="28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4" t="s">
        <v>185</v>
      </c>
      <c r="AU156" s="284" t="s">
        <v>83</v>
      </c>
      <c r="AV156" s="14" t="s">
        <v>83</v>
      </c>
      <c r="AW156" s="14" t="s">
        <v>30</v>
      </c>
      <c r="AX156" s="14" t="s">
        <v>81</v>
      </c>
      <c r="AY156" s="284" t="s">
        <v>146</v>
      </c>
    </row>
    <row r="157" s="2" customFormat="1" ht="44.25" customHeight="1">
      <c r="A157" s="39"/>
      <c r="B157" s="40"/>
      <c r="C157" s="228" t="s">
        <v>243</v>
      </c>
      <c r="D157" s="228" t="s">
        <v>149</v>
      </c>
      <c r="E157" s="229" t="s">
        <v>1193</v>
      </c>
      <c r="F157" s="230" t="s">
        <v>1194</v>
      </c>
      <c r="G157" s="231" t="s">
        <v>229</v>
      </c>
      <c r="H157" s="232">
        <v>97.891000000000005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38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153</v>
      </c>
      <c r="AT157" s="240" t="s">
        <v>149</v>
      </c>
      <c r="AU157" s="240" t="s">
        <v>83</v>
      </c>
      <c r="AY157" s="18" t="s">
        <v>146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81</v>
      </c>
      <c r="BK157" s="241">
        <f>ROUND(I157*H157,2)</f>
        <v>0</v>
      </c>
      <c r="BL157" s="18" t="s">
        <v>153</v>
      </c>
      <c r="BM157" s="240" t="s">
        <v>1195</v>
      </c>
    </row>
    <row r="158" s="14" customFormat="1">
      <c r="A158" s="14"/>
      <c r="B158" s="274"/>
      <c r="C158" s="275"/>
      <c r="D158" s="259" t="s">
        <v>185</v>
      </c>
      <c r="E158" s="276" t="s">
        <v>1</v>
      </c>
      <c r="F158" s="277" t="s">
        <v>1196</v>
      </c>
      <c r="G158" s="275"/>
      <c r="H158" s="278">
        <v>10.243</v>
      </c>
      <c r="I158" s="279"/>
      <c r="J158" s="275"/>
      <c r="K158" s="275"/>
      <c r="L158" s="280"/>
      <c r="M158" s="281"/>
      <c r="N158" s="282"/>
      <c r="O158" s="282"/>
      <c r="P158" s="282"/>
      <c r="Q158" s="282"/>
      <c r="R158" s="282"/>
      <c r="S158" s="282"/>
      <c r="T158" s="28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4" t="s">
        <v>185</v>
      </c>
      <c r="AU158" s="284" t="s">
        <v>83</v>
      </c>
      <c r="AV158" s="14" t="s">
        <v>83</v>
      </c>
      <c r="AW158" s="14" t="s">
        <v>30</v>
      </c>
      <c r="AX158" s="14" t="s">
        <v>73</v>
      </c>
      <c r="AY158" s="284" t="s">
        <v>146</v>
      </c>
    </row>
    <row r="159" s="14" customFormat="1">
      <c r="A159" s="14"/>
      <c r="B159" s="274"/>
      <c r="C159" s="275"/>
      <c r="D159" s="259" t="s">
        <v>185</v>
      </c>
      <c r="E159" s="276" t="s">
        <v>1</v>
      </c>
      <c r="F159" s="277" t="s">
        <v>1197</v>
      </c>
      <c r="G159" s="275"/>
      <c r="H159" s="278">
        <v>30.715</v>
      </c>
      <c r="I159" s="279"/>
      <c r="J159" s="275"/>
      <c r="K159" s="275"/>
      <c r="L159" s="280"/>
      <c r="M159" s="281"/>
      <c r="N159" s="282"/>
      <c r="O159" s="282"/>
      <c r="P159" s="282"/>
      <c r="Q159" s="282"/>
      <c r="R159" s="282"/>
      <c r="S159" s="282"/>
      <c r="T159" s="28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4" t="s">
        <v>185</v>
      </c>
      <c r="AU159" s="284" t="s">
        <v>83</v>
      </c>
      <c r="AV159" s="14" t="s">
        <v>83</v>
      </c>
      <c r="AW159" s="14" t="s">
        <v>30</v>
      </c>
      <c r="AX159" s="14" t="s">
        <v>73</v>
      </c>
      <c r="AY159" s="284" t="s">
        <v>146</v>
      </c>
    </row>
    <row r="160" s="14" customFormat="1">
      <c r="A160" s="14"/>
      <c r="B160" s="274"/>
      <c r="C160" s="275"/>
      <c r="D160" s="259" t="s">
        <v>185</v>
      </c>
      <c r="E160" s="276" t="s">
        <v>1</v>
      </c>
      <c r="F160" s="277" t="s">
        <v>1198</v>
      </c>
      <c r="G160" s="275"/>
      <c r="H160" s="278">
        <v>8.1170000000000009</v>
      </c>
      <c r="I160" s="279"/>
      <c r="J160" s="275"/>
      <c r="K160" s="275"/>
      <c r="L160" s="280"/>
      <c r="M160" s="281"/>
      <c r="N160" s="282"/>
      <c r="O160" s="282"/>
      <c r="P160" s="282"/>
      <c r="Q160" s="282"/>
      <c r="R160" s="282"/>
      <c r="S160" s="282"/>
      <c r="T160" s="28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4" t="s">
        <v>185</v>
      </c>
      <c r="AU160" s="284" t="s">
        <v>83</v>
      </c>
      <c r="AV160" s="14" t="s">
        <v>83</v>
      </c>
      <c r="AW160" s="14" t="s">
        <v>30</v>
      </c>
      <c r="AX160" s="14" t="s">
        <v>73</v>
      </c>
      <c r="AY160" s="284" t="s">
        <v>146</v>
      </c>
    </row>
    <row r="161" s="14" customFormat="1">
      <c r="A161" s="14"/>
      <c r="B161" s="274"/>
      <c r="C161" s="275"/>
      <c r="D161" s="259" t="s">
        <v>185</v>
      </c>
      <c r="E161" s="276" t="s">
        <v>1</v>
      </c>
      <c r="F161" s="277" t="s">
        <v>1199</v>
      </c>
      <c r="G161" s="275"/>
      <c r="H161" s="278">
        <v>8.0779999999999994</v>
      </c>
      <c r="I161" s="279"/>
      <c r="J161" s="275"/>
      <c r="K161" s="275"/>
      <c r="L161" s="280"/>
      <c r="M161" s="281"/>
      <c r="N161" s="282"/>
      <c r="O161" s="282"/>
      <c r="P161" s="282"/>
      <c r="Q161" s="282"/>
      <c r="R161" s="282"/>
      <c r="S161" s="282"/>
      <c r="T161" s="28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4" t="s">
        <v>185</v>
      </c>
      <c r="AU161" s="284" t="s">
        <v>83</v>
      </c>
      <c r="AV161" s="14" t="s">
        <v>83</v>
      </c>
      <c r="AW161" s="14" t="s">
        <v>30</v>
      </c>
      <c r="AX161" s="14" t="s">
        <v>73</v>
      </c>
      <c r="AY161" s="284" t="s">
        <v>146</v>
      </c>
    </row>
    <row r="162" s="14" customFormat="1">
      <c r="A162" s="14"/>
      <c r="B162" s="274"/>
      <c r="C162" s="275"/>
      <c r="D162" s="259" t="s">
        <v>185</v>
      </c>
      <c r="E162" s="276" t="s">
        <v>1</v>
      </c>
      <c r="F162" s="277" t="s">
        <v>1200</v>
      </c>
      <c r="G162" s="275"/>
      <c r="H162" s="278">
        <v>9.4830000000000005</v>
      </c>
      <c r="I162" s="279"/>
      <c r="J162" s="275"/>
      <c r="K162" s="275"/>
      <c r="L162" s="280"/>
      <c r="M162" s="281"/>
      <c r="N162" s="282"/>
      <c r="O162" s="282"/>
      <c r="P162" s="282"/>
      <c r="Q162" s="282"/>
      <c r="R162" s="282"/>
      <c r="S162" s="282"/>
      <c r="T162" s="28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4" t="s">
        <v>185</v>
      </c>
      <c r="AU162" s="284" t="s">
        <v>83</v>
      </c>
      <c r="AV162" s="14" t="s">
        <v>83</v>
      </c>
      <c r="AW162" s="14" t="s">
        <v>30</v>
      </c>
      <c r="AX162" s="14" t="s">
        <v>73</v>
      </c>
      <c r="AY162" s="284" t="s">
        <v>146</v>
      </c>
    </row>
    <row r="163" s="14" customFormat="1">
      <c r="A163" s="14"/>
      <c r="B163" s="274"/>
      <c r="C163" s="275"/>
      <c r="D163" s="259" t="s">
        <v>185</v>
      </c>
      <c r="E163" s="276" t="s">
        <v>1</v>
      </c>
      <c r="F163" s="277" t="s">
        <v>1201</v>
      </c>
      <c r="G163" s="275"/>
      <c r="H163" s="278">
        <v>1.966</v>
      </c>
      <c r="I163" s="279"/>
      <c r="J163" s="275"/>
      <c r="K163" s="275"/>
      <c r="L163" s="280"/>
      <c r="M163" s="281"/>
      <c r="N163" s="282"/>
      <c r="O163" s="282"/>
      <c r="P163" s="282"/>
      <c r="Q163" s="282"/>
      <c r="R163" s="282"/>
      <c r="S163" s="282"/>
      <c r="T163" s="28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4" t="s">
        <v>185</v>
      </c>
      <c r="AU163" s="284" t="s">
        <v>83</v>
      </c>
      <c r="AV163" s="14" t="s">
        <v>83</v>
      </c>
      <c r="AW163" s="14" t="s">
        <v>30</v>
      </c>
      <c r="AX163" s="14" t="s">
        <v>73</v>
      </c>
      <c r="AY163" s="284" t="s">
        <v>146</v>
      </c>
    </row>
    <row r="164" s="14" customFormat="1">
      <c r="A164" s="14"/>
      <c r="B164" s="274"/>
      <c r="C164" s="275"/>
      <c r="D164" s="259" t="s">
        <v>185</v>
      </c>
      <c r="E164" s="276" t="s">
        <v>1</v>
      </c>
      <c r="F164" s="277" t="s">
        <v>1202</v>
      </c>
      <c r="G164" s="275"/>
      <c r="H164" s="278">
        <v>29.289000000000001</v>
      </c>
      <c r="I164" s="279"/>
      <c r="J164" s="275"/>
      <c r="K164" s="275"/>
      <c r="L164" s="280"/>
      <c r="M164" s="281"/>
      <c r="N164" s="282"/>
      <c r="O164" s="282"/>
      <c r="P164" s="282"/>
      <c r="Q164" s="282"/>
      <c r="R164" s="282"/>
      <c r="S164" s="282"/>
      <c r="T164" s="28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4" t="s">
        <v>185</v>
      </c>
      <c r="AU164" s="284" t="s">
        <v>83</v>
      </c>
      <c r="AV164" s="14" t="s">
        <v>83</v>
      </c>
      <c r="AW164" s="14" t="s">
        <v>30</v>
      </c>
      <c r="AX164" s="14" t="s">
        <v>73</v>
      </c>
      <c r="AY164" s="284" t="s">
        <v>146</v>
      </c>
    </row>
    <row r="165" s="13" customFormat="1">
      <c r="A165" s="13"/>
      <c r="B165" s="264"/>
      <c r="C165" s="265"/>
      <c r="D165" s="259" t="s">
        <v>185</v>
      </c>
      <c r="E165" s="266" t="s">
        <v>1</v>
      </c>
      <c r="F165" s="267" t="s">
        <v>1203</v>
      </c>
      <c r="G165" s="265"/>
      <c r="H165" s="266" t="s">
        <v>1</v>
      </c>
      <c r="I165" s="268"/>
      <c r="J165" s="265"/>
      <c r="K165" s="265"/>
      <c r="L165" s="269"/>
      <c r="M165" s="270"/>
      <c r="N165" s="271"/>
      <c r="O165" s="271"/>
      <c r="P165" s="271"/>
      <c r="Q165" s="271"/>
      <c r="R165" s="271"/>
      <c r="S165" s="271"/>
      <c r="T165" s="27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3" t="s">
        <v>185</v>
      </c>
      <c r="AU165" s="273" t="s">
        <v>83</v>
      </c>
      <c r="AV165" s="13" t="s">
        <v>81</v>
      </c>
      <c r="AW165" s="13" t="s">
        <v>30</v>
      </c>
      <c r="AX165" s="13" t="s">
        <v>73</v>
      </c>
      <c r="AY165" s="273" t="s">
        <v>146</v>
      </c>
    </row>
    <row r="166" s="13" customFormat="1">
      <c r="A166" s="13"/>
      <c r="B166" s="264"/>
      <c r="C166" s="265"/>
      <c r="D166" s="259" t="s">
        <v>185</v>
      </c>
      <c r="E166" s="266" t="s">
        <v>1</v>
      </c>
      <c r="F166" s="267" t="s">
        <v>1204</v>
      </c>
      <c r="G166" s="265"/>
      <c r="H166" s="266" t="s">
        <v>1</v>
      </c>
      <c r="I166" s="268"/>
      <c r="J166" s="265"/>
      <c r="K166" s="265"/>
      <c r="L166" s="269"/>
      <c r="M166" s="270"/>
      <c r="N166" s="271"/>
      <c r="O166" s="271"/>
      <c r="P166" s="271"/>
      <c r="Q166" s="271"/>
      <c r="R166" s="271"/>
      <c r="S166" s="271"/>
      <c r="T166" s="27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3" t="s">
        <v>185</v>
      </c>
      <c r="AU166" s="273" t="s">
        <v>83</v>
      </c>
      <c r="AV166" s="13" t="s">
        <v>81</v>
      </c>
      <c r="AW166" s="13" t="s">
        <v>30</v>
      </c>
      <c r="AX166" s="13" t="s">
        <v>73</v>
      </c>
      <c r="AY166" s="273" t="s">
        <v>146</v>
      </c>
    </row>
    <row r="167" s="16" customFormat="1">
      <c r="A167" s="16"/>
      <c r="B167" s="298"/>
      <c r="C167" s="299"/>
      <c r="D167" s="259" t="s">
        <v>185</v>
      </c>
      <c r="E167" s="300" t="s">
        <v>1</v>
      </c>
      <c r="F167" s="301" t="s">
        <v>682</v>
      </c>
      <c r="G167" s="299"/>
      <c r="H167" s="302">
        <v>97.891000000000005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185</v>
      </c>
      <c r="AU167" s="308" t="s">
        <v>83</v>
      </c>
      <c r="AV167" s="16" t="s">
        <v>153</v>
      </c>
      <c r="AW167" s="16" t="s">
        <v>30</v>
      </c>
      <c r="AX167" s="16" t="s">
        <v>81</v>
      </c>
      <c r="AY167" s="308" t="s">
        <v>146</v>
      </c>
    </row>
    <row r="168" s="2" customFormat="1" ht="44.25" customHeight="1">
      <c r="A168" s="39"/>
      <c r="B168" s="40"/>
      <c r="C168" s="228" t="s">
        <v>248</v>
      </c>
      <c r="D168" s="228" t="s">
        <v>149</v>
      </c>
      <c r="E168" s="229" t="s">
        <v>1205</v>
      </c>
      <c r="F168" s="230" t="s">
        <v>1206</v>
      </c>
      <c r="G168" s="231" t="s">
        <v>229</v>
      </c>
      <c r="H168" s="232">
        <v>63.308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38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153</v>
      </c>
      <c r="AT168" s="240" t="s">
        <v>149</v>
      </c>
      <c r="AU168" s="240" t="s">
        <v>83</v>
      </c>
      <c r="AY168" s="18" t="s">
        <v>146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81</v>
      </c>
      <c r="BK168" s="241">
        <f>ROUND(I168*H168,2)</f>
        <v>0</v>
      </c>
      <c r="BL168" s="18" t="s">
        <v>153</v>
      </c>
      <c r="BM168" s="240" t="s">
        <v>1207</v>
      </c>
    </row>
    <row r="169" s="14" customFormat="1">
      <c r="A169" s="14"/>
      <c r="B169" s="274"/>
      <c r="C169" s="275"/>
      <c r="D169" s="259" t="s">
        <v>185</v>
      </c>
      <c r="E169" s="276" t="s">
        <v>1</v>
      </c>
      <c r="F169" s="277" t="s">
        <v>1208</v>
      </c>
      <c r="G169" s="275"/>
      <c r="H169" s="278">
        <v>45.734999999999999</v>
      </c>
      <c r="I169" s="279"/>
      <c r="J169" s="275"/>
      <c r="K169" s="275"/>
      <c r="L169" s="280"/>
      <c r="M169" s="281"/>
      <c r="N169" s="282"/>
      <c r="O169" s="282"/>
      <c r="P169" s="282"/>
      <c r="Q169" s="282"/>
      <c r="R169" s="282"/>
      <c r="S169" s="282"/>
      <c r="T169" s="28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4" t="s">
        <v>185</v>
      </c>
      <c r="AU169" s="284" t="s">
        <v>83</v>
      </c>
      <c r="AV169" s="14" t="s">
        <v>83</v>
      </c>
      <c r="AW169" s="14" t="s">
        <v>30</v>
      </c>
      <c r="AX169" s="14" t="s">
        <v>73</v>
      </c>
      <c r="AY169" s="284" t="s">
        <v>146</v>
      </c>
    </row>
    <row r="170" s="14" customFormat="1">
      <c r="A170" s="14"/>
      <c r="B170" s="274"/>
      <c r="C170" s="275"/>
      <c r="D170" s="259" t="s">
        <v>185</v>
      </c>
      <c r="E170" s="276" t="s">
        <v>1</v>
      </c>
      <c r="F170" s="277" t="s">
        <v>1209</v>
      </c>
      <c r="G170" s="275"/>
      <c r="H170" s="278">
        <v>17.573</v>
      </c>
      <c r="I170" s="279"/>
      <c r="J170" s="275"/>
      <c r="K170" s="275"/>
      <c r="L170" s="280"/>
      <c r="M170" s="281"/>
      <c r="N170" s="282"/>
      <c r="O170" s="282"/>
      <c r="P170" s="282"/>
      <c r="Q170" s="282"/>
      <c r="R170" s="282"/>
      <c r="S170" s="282"/>
      <c r="T170" s="28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4" t="s">
        <v>185</v>
      </c>
      <c r="AU170" s="284" t="s">
        <v>83</v>
      </c>
      <c r="AV170" s="14" t="s">
        <v>83</v>
      </c>
      <c r="AW170" s="14" t="s">
        <v>30</v>
      </c>
      <c r="AX170" s="14" t="s">
        <v>73</v>
      </c>
      <c r="AY170" s="284" t="s">
        <v>146</v>
      </c>
    </row>
    <row r="171" s="13" customFormat="1">
      <c r="A171" s="13"/>
      <c r="B171" s="264"/>
      <c r="C171" s="265"/>
      <c r="D171" s="259" t="s">
        <v>185</v>
      </c>
      <c r="E171" s="266" t="s">
        <v>1</v>
      </c>
      <c r="F171" s="267" t="s">
        <v>1210</v>
      </c>
      <c r="G171" s="265"/>
      <c r="H171" s="266" t="s">
        <v>1</v>
      </c>
      <c r="I171" s="268"/>
      <c r="J171" s="265"/>
      <c r="K171" s="265"/>
      <c r="L171" s="269"/>
      <c r="M171" s="270"/>
      <c r="N171" s="271"/>
      <c r="O171" s="271"/>
      <c r="P171" s="271"/>
      <c r="Q171" s="271"/>
      <c r="R171" s="271"/>
      <c r="S171" s="271"/>
      <c r="T171" s="27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3" t="s">
        <v>185</v>
      </c>
      <c r="AU171" s="273" t="s">
        <v>83</v>
      </c>
      <c r="AV171" s="13" t="s">
        <v>81</v>
      </c>
      <c r="AW171" s="13" t="s">
        <v>30</v>
      </c>
      <c r="AX171" s="13" t="s">
        <v>73</v>
      </c>
      <c r="AY171" s="273" t="s">
        <v>146</v>
      </c>
    </row>
    <row r="172" s="13" customFormat="1">
      <c r="A172" s="13"/>
      <c r="B172" s="264"/>
      <c r="C172" s="265"/>
      <c r="D172" s="259" t="s">
        <v>185</v>
      </c>
      <c r="E172" s="266" t="s">
        <v>1</v>
      </c>
      <c r="F172" s="267" t="s">
        <v>1211</v>
      </c>
      <c r="G172" s="265"/>
      <c r="H172" s="266" t="s">
        <v>1</v>
      </c>
      <c r="I172" s="268"/>
      <c r="J172" s="265"/>
      <c r="K172" s="265"/>
      <c r="L172" s="269"/>
      <c r="M172" s="270"/>
      <c r="N172" s="271"/>
      <c r="O172" s="271"/>
      <c r="P172" s="271"/>
      <c r="Q172" s="271"/>
      <c r="R172" s="271"/>
      <c r="S172" s="271"/>
      <c r="T172" s="27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3" t="s">
        <v>185</v>
      </c>
      <c r="AU172" s="273" t="s">
        <v>83</v>
      </c>
      <c r="AV172" s="13" t="s">
        <v>81</v>
      </c>
      <c r="AW172" s="13" t="s">
        <v>30</v>
      </c>
      <c r="AX172" s="13" t="s">
        <v>73</v>
      </c>
      <c r="AY172" s="273" t="s">
        <v>146</v>
      </c>
    </row>
    <row r="173" s="16" customFormat="1">
      <c r="A173" s="16"/>
      <c r="B173" s="298"/>
      <c r="C173" s="299"/>
      <c r="D173" s="259" t="s">
        <v>185</v>
      </c>
      <c r="E173" s="300" t="s">
        <v>1</v>
      </c>
      <c r="F173" s="301" t="s">
        <v>682</v>
      </c>
      <c r="G173" s="299"/>
      <c r="H173" s="302">
        <v>63.308</v>
      </c>
      <c r="I173" s="303"/>
      <c r="J173" s="299"/>
      <c r="K173" s="299"/>
      <c r="L173" s="304"/>
      <c r="M173" s="305"/>
      <c r="N173" s="306"/>
      <c r="O173" s="306"/>
      <c r="P173" s="306"/>
      <c r="Q173" s="306"/>
      <c r="R173" s="306"/>
      <c r="S173" s="306"/>
      <c r="T173" s="307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08" t="s">
        <v>185</v>
      </c>
      <c r="AU173" s="308" t="s">
        <v>83</v>
      </c>
      <c r="AV173" s="16" t="s">
        <v>153</v>
      </c>
      <c r="AW173" s="16" t="s">
        <v>30</v>
      </c>
      <c r="AX173" s="16" t="s">
        <v>81</v>
      </c>
      <c r="AY173" s="308" t="s">
        <v>146</v>
      </c>
    </row>
    <row r="174" s="2" customFormat="1" ht="44.25" customHeight="1">
      <c r="A174" s="39"/>
      <c r="B174" s="40"/>
      <c r="C174" s="228" t="s">
        <v>252</v>
      </c>
      <c r="D174" s="228" t="s">
        <v>149</v>
      </c>
      <c r="E174" s="229" t="s">
        <v>1212</v>
      </c>
      <c r="F174" s="230" t="s">
        <v>1213</v>
      </c>
      <c r="G174" s="231" t="s">
        <v>229</v>
      </c>
      <c r="H174" s="232">
        <v>167.05699999999999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38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153</v>
      </c>
      <c r="AT174" s="240" t="s">
        <v>149</v>
      </c>
      <c r="AU174" s="240" t="s">
        <v>83</v>
      </c>
      <c r="AY174" s="18" t="s">
        <v>146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81</v>
      </c>
      <c r="BK174" s="241">
        <f>ROUND(I174*H174,2)</f>
        <v>0</v>
      </c>
      <c r="BL174" s="18" t="s">
        <v>153</v>
      </c>
      <c r="BM174" s="240" t="s">
        <v>1214</v>
      </c>
    </row>
    <row r="175" s="14" customFormat="1">
      <c r="A175" s="14"/>
      <c r="B175" s="274"/>
      <c r="C175" s="275"/>
      <c r="D175" s="259" t="s">
        <v>185</v>
      </c>
      <c r="E175" s="276" t="s">
        <v>1</v>
      </c>
      <c r="F175" s="277" t="s">
        <v>1215</v>
      </c>
      <c r="G175" s="275"/>
      <c r="H175" s="278">
        <v>114.337</v>
      </c>
      <c r="I175" s="279"/>
      <c r="J175" s="275"/>
      <c r="K175" s="275"/>
      <c r="L175" s="280"/>
      <c r="M175" s="281"/>
      <c r="N175" s="282"/>
      <c r="O175" s="282"/>
      <c r="P175" s="282"/>
      <c r="Q175" s="282"/>
      <c r="R175" s="282"/>
      <c r="S175" s="282"/>
      <c r="T175" s="28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4" t="s">
        <v>185</v>
      </c>
      <c r="AU175" s="284" t="s">
        <v>83</v>
      </c>
      <c r="AV175" s="14" t="s">
        <v>83</v>
      </c>
      <c r="AW175" s="14" t="s">
        <v>30</v>
      </c>
      <c r="AX175" s="14" t="s">
        <v>73</v>
      </c>
      <c r="AY175" s="284" t="s">
        <v>146</v>
      </c>
    </row>
    <row r="176" s="14" customFormat="1">
      <c r="A176" s="14"/>
      <c r="B176" s="274"/>
      <c r="C176" s="275"/>
      <c r="D176" s="259" t="s">
        <v>185</v>
      </c>
      <c r="E176" s="276" t="s">
        <v>1</v>
      </c>
      <c r="F176" s="277" t="s">
        <v>1216</v>
      </c>
      <c r="G176" s="275"/>
      <c r="H176" s="278">
        <v>52.719999999999999</v>
      </c>
      <c r="I176" s="279"/>
      <c r="J176" s="275"/>
      <c r="K176" s="275"/>
      <c r="L176" s="280"/>
      <c r="M176" s="281"/>
      <c r="N176" s="282"/>
      <c r="O176" s="282"/>
      <c r="P176" s="282"/>
      <c r="Q176" s="282"/>
      <c r="R176" s="282"/>
      <c r="S176" s="282"/>
      <c r="T176" s="28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4" t="s">
        <v>185</v>
      </c>
      <c r="AU176" s="284" t="s">
        <v>83</v>
      </c>
      <c r="AV176" s="14" t="s">
        <v>83</v>
      </c>
      <c r="AW176" s="14" t="s">
        <v>30</v>
      </c>
      <c r="AX176" s="14" t="s">
        <v>73</v>
      </c>
      <c r="AY176" s="284" t="s">
        <v>146</v>
      </c>
    </row>
    <row r="177" s="13" customFormat="1">
      <c r="A177" s="13"/>
      <c r="B177" s="264"/>
      <c r="C177" s="265"/>
      <c r="D177" s="259" t="s">
        <v>185</v>
      </c>
      <c r="E177" s="266" t="s">
        <v>1</v>
      </c>
      <c r="F177" s="267" t="s">
        <v>1217</v>
      </c>
      <c r="G177" s="265"/>
      <c r="H177" s="266" t="s">
        <v>1</v>
      </c>
      <c r="I177" s="268"/>
      <c r="J177" s="265"/>
      <c r="K177" s="265"/>
      <c r="L177" s="269"/>
      <c r="M177" s="270"/>
      <c r="N177" s="271"/>
      <c r="O177" s="271"/>
      <c r="P177" s="271"/>
      <c r="Q177" s="271"/>
      <c r="R177" s="271"/>
      <c r="S177" s="271"/>
      <c r="T177" s="27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3" t="s">
        <v>185</v>
      </c>
      <c r="AU177" s="273" t="s">
        <v>83</v>
      </c>
      <c r="AV177" s="13" t="s">
        <v>81</v>
      </c>
      <c r="AW177" s="13" t="s">
        <v>30</v>
      </c>
      <c r="AX177" s="13" t="s">
        <v>73</v>
      </c>
      <c r="AY177" s="273" t="s">
        <v>146</v>
      </c>
    </row>
    <row r="178" s="13" customFormat="1">
      <c r="A178" s="13"/>
      <c r="B178" s="264"/>
      <c r="C178" s="265"/>
      <c r="D178" s="259" t="s">
        <v>185</v>
      </c>
      <c r="E178" s="266" t="s">
        <v>1</v>
      </c>
      <c r="F178" s="267" t="s">
        <v>1218</v>
      </c>
      <c r="G178" s="265"/>
      <c r="H178" s="266" t="s">
        <v>1</v>
      </c>
      <c r="I178" s="268"/>
      <c r="J178" s="265"/>
      <c r="K178" s="265"/>
      <c r="L178" s="269"/>
      <c r="M178" s="270"/>
      <c r="N178" s="271"/>
      <c r="O178" s="271"/>
      <c r="P178" s="271"/>
      <c r="Q178" s="271"/>
      <c r="R178" s="271"/>
      <c r="S178" s="271"/>
      <c r="T178" s="27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3" t="s">
        <v>185</v>
      </c>
      <c r="AU178" s="273" t="s">
        <v>83</v>
      </c>
      <c r="AV178" s="13" t="s">
        <v>81</v>
      </c>
      <c r="AW178" s="13" t="s">
        <v>30</v>
      </c>
      <c r="AX178" s="13" t="s">
        <v>73</v>
      </c>
      <c r="AY178" s="273" t="s">
        <v>146</v>
      </c>
    </row>
    <row r="179" s="16" customFormat="1">
      <c r="A179" s="16"/>
      <c r="B179" s="298"/>
      <c r="C179" s="299"/>
      <c r="D179" s="259" t="s">
        <v>185</v>
      </c>
      <c r="E179" s="300" t="s">
        <v>1</v>
      </c>
      <c r="F179" s="301" t="s">
        <v>682</v>
      </c>
      <c r="G179" s="299"/>
      <c r="H179" s="302">
        <v>167.05699999999999</v>
      </c>
      <c r="I179" s="303"/>
      <c r="J179" s="299"/>
      <c r="K179" s="299"/>
      <c r="L179" s="304"/>
      <c r="M179" s="305"/>
      <c r="N179" s="306"/>
      <c r="O179" s="306"/>
      <c r="P179" s="306"/>
      <c r="Q179" s="306"/>
      <c r="R179" s="306"/>
      <c r="S179" s="306"/>
      <c r="T179" s="30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8" t="s">
        <v>185</v>
      </c>
      <c r="AU179" s="308" t="s">
        <v>83</v>
      </c>
      <c r="AV179" s="16" t="s">
        <v>153</v>
      </c>
      <c r="AW179" s="16" t="s">
        <v>30</v>
      </c>
      <c r="AX179" s="16" t="s">
        <v>81</v>
      </c>
      <c r="AY179" s="308" t="s">
        <v>146</v>
      </c>
    </row>
    <row r="180" s="2" customFormat="1" ht="55.5" customHeight="1">
      <c r="A180" s="39"/>
      <c r="B180" s="40"/>
      <c r="C180" s="228" t="s">
        <v>257</v>
      </c>
      <c r="D180" s="228" t="s">
        <v>149</v>
      </c>
      <c r="E180" s="229" t="s">
        <v>1219</v>
      </c>
      <c r="F180" s="230" t="s">
        <v>1220</v>
      </c>
      <c r="G180" s="231" t="s">
        <v>229</v>
      </c>
      <c r="H180" s="232">
        <v>360.58300000000003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38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153</v>
      </c>
      <c r="AT180" s="240" t="s">
        <v>149</v>
      </c>
      <c r="AU180" s="240" t="s">
        <v>83</v>
      </c>
      <c r="AY180" s="18" t="s">
        <v>146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81</v>
      </c>
      <c r="BK180" s="241">
        <f>ROUND(I180*H180,2)</f>
        <v>0</v>
      </c>
      <c r="BL180" s="18" t="s">
        <v>153</v>
      </c>
      <c r="BM180" s="240" t="s">
        <v>1221</v>
      </c>
    </row>
    <row r="181" s="14" customFormat="1">
      <c r="A181" s="14"/>
      <c r="B181" s="274"/>
      <c r="C181" s="275"/>
      <c r="D181" s="259" t="s">
        <v>185</v>
      </c>
      <c r="E181" s="276" t="s">
        <v>1</v>
      </c>
      <c r="F181" s="277" t="s">
        <v>1222</v>
      </c>
      <c r="G181" s="275"/>
      <c r="H181" s="278">
        <v>343.00999999999999</v>
      </c>
      <c r="I181" s="279"/>
      <c r="J181" s="275"/>
      <c r="K181" s="275"/>
      <c r="L181" s="280"/>
      <c r="M181" s="281"/>
      <c r="N181" s="282"/>
      <c r="O181" s="282"/>
      <c r="P181" s="282"/>
      <c r="Q181" s="282"/>
      <c r="R181" s="282"/>
      <c r="S181" s="282"/>
      <c r="T181" s="28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4" t="s">
        <v>185</v>
      </c>
      <c r="AU181" s="284" t="s">
        <v>83</v>
      </c>
      <c r="AV181" s="14" t="s">
        <v>83</v>
      </c>
      <c r="AW181" s="14" t="s">
        <v>30</v>
      </c>
      <c r="AX181" s="14" t="s">
        <v>73</v>
      </c>
      <c r="AY181" s="284" t="s">
        <v>146</v>
      </c>
    </row>
    <row r="182" s="14" customFormat="1">
      <c r="A182" s="14"/>
      <c r="B182" s="274"/>
      <c r="C182" s="275"/>
      <c r="D182" s="259" t="s">
        <v>185</v>
      </c>
      <c r="E182" s="276" t="s">
        <v>1</v>
      </c>
      <c r="F182" s="277" t="s">
        <v>1223</v>
      </c>
      <c r="G182" s="275"/>
      <c r="H182" s="278">
        <v>17.573</v>
      </c>
      <c r="I182" s="279"/>
      <c r="J182" s="275"/>
      <c r="K182" s="275"/>
      <c r="L182" s="280"/>
      <c r="M182" s="281"/>
      <c r="N182" s="282"/>
      <c r="O182" s="282"/>
      <c r="P182" s="282"/>
      <c r="Q182" s="282"/>
      <c r="R182" s="282"/>
      <c r="S182" s="282"/>
      <c r="T182" s="28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4" t="s">
        <v>185</v>
      </c>
      <c r="AU182" s="284" t="s">
        <v>83</v>
      </c>
      <c r="AV182" s="14" t="s">
        <v>83</v>
      </c>
      <c r="AW182" s="14" t="s">
        <v>30</v>
      </c>
      <c r="AX182" s="14" t="s">
        <v>73</v>
      </c>
      <c r="AY182" s="284" t="s">
        <v>146</v>
      </c>
    </row>
    <row r="183" s="13" customFormat="1">
      <c r="A183" s="13"/>
      <c r="B183" s="264"/>
      <c r="C183" s="265"/>
      <c r="D183" s="259" t="s">
        <v>185</v>
      </c>
      <c r="E183" s="266" t="s">
        <v>1</v>
      </c>
      <c r="F183" s="267" t="s">
        <v>1224</v>
      </c>
      <c r="G183" s="265"/>
      <c r="H183" s="266" t="s">
        <v>1</v>
      </c>
      <c r="I183" s="268"/>
      <c r="J183" s="265"/>
      <c r="K183" s="265"/>
      <c r="L183" s="269"/>
      <c r="M183" s="270"/>
      <c r="N183" s="271"/>
      <c r="O183" s="271"/>
      <c r="P183" s="271"/>
      <c r="Q183" s="271"/>
      <c r="R183" s="271"/>
      <c r="S183" s="271"/>
      <c r="T183" s="27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3" t="s">
        <v>185</v>
      </c>
      <c r="AU183" s="273" t="s">
        <v>83</v>
      </c>
      <c r="AV183" s="13" t="s">
        <v>81</v>
      </c>
      <c r="AW183" s="13" t="s">
        <v>30</v>
      </c>
      <c r="AX183" s="13" t="s">
        <v>73</v>
      </c>
      <c r="AY183" s="273" t="s">
        <v>146</v>
      </c>
    </row>
    <row r="184" s="13" customFormat="1">
      <c r="A184" s="13"/>
      <c r="B184" s="264"/>
      <c r="C184" s="265"/>
      <c r="D184" s="259" t="s">
        <v>185</v>
      </c>
      <c r="E184" s="266" t="s">
        <v>1</v>
      </c>
      <c r="F184" s="267" t="s">
        <v>1225</v>
      </c>
      <c r="G184" s="265"/>
      <c r="H184" s="266" t="s">
        <v>1</v>
      </c>
      <c r="I184" s="268"/>
      <c r="J184" s="265"/>
      <c r="K184" s="265"/>
      <c r="L184" s="269"/>
      <c r="M184" s="270"/>
      <c r="N184" s="271"/>
      <c r="O184" s="271"/>
      <c r="P184" s="271"/>
      <c r="Q184" s="271"/>
      <c r="R184" s="271"/>
      <c r="S184" s="271"/>
      <c r="T184" s="27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3" t="s">
        <v>185</v>
      </c>
      <c r="AU184" s="273" t="s">
        <v>83</v>
      </c>
      <c r="AV184" s="13" t="s">
        <v>81</v>
      </c>
      <c r="AW184" s="13" t="s">
        <v>30</v>
      </c>
      <c r="AX184" s="13" t="s">
        <v>73</v>
      </c>
      <c r="AY184" s="273" t="s">
        <v>146</v>
      </c>
    </row>
    <row r="185" s="16" customFormat="1">
      <c r="A185" s="16"/>
      <c r="B185" s="298"/>
      <c r="C185" s="299"/>
      <c r="D185" s="259" t="s">
        <v>185</v>
      </c>
      <c r="E185" s="300" t="s">
        <v>1</v>
      </c>
      <c r="F185" s="301" t="s">
        <v>682</v>
      </c>
      <c r="G185" s="299"/>
      <c r="H185" s="302">
        <v>360.58300000000003</v>
      </c>
      <c r="I185" s="303"/>
      <c r="J185" s="299"/>
      <c r="K185" s="299"/>
      <c r="L185" s="304"/>
      <c r="M185" s="305"/>
      <c r="N185" s="306"/>
      <c r="O185" s="306"/>
      <c r="P185" s="306"/>
      <c r="Q185" s="306"/>
      <c r="R185" s="306"/>
      <c r="S185" s="306"/>
      <c r="T185" s="30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308" t="s">
        <v>185</v>
      </c>
      <c r="AU185" s="308" t="s">
        <v>83</v>
      </c>
      <c r="AV185" s="16" t="s">
        <v>153</v>
      </c>
      <c r="AW185" s="16" t="s">
        <v>30</v>
      </c>
      <c r="AX185" s="16" t="s">
        <v>81</v>
      </c>
      <c r="AY185" s="308" t="s">
        <v>146</v>
      </c>
    </row>
    <row r="186" s="2" customFormat="1" ht="33" customHeight="1">
      <c r="A186" s="39"/>
      <c r="B186" s="40"/>
      <c r="C186" s="228" t="s">
        <v>8</v>
      </c>
      <c r="D186" s="228" t="s">
        <v>149</v>
      </c>
      <c r="E186" s="229" t="s">
        <v>781</v>
      </c>
      <c r="F186" s="230" t="s">
        <v>782</v>
      </c>
      <c r="G186" s="231" t="s">
        <v>229</v>
      </c>
      <c r="H186" s="232">
        <v>47.039999999999999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38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153</v>
      </c>
      <c r="AT186" s="240" t="s">
        <v>149</v>
      </c>
      <c r="AU186" s="240" t="s">
        <v>83</v>
      </c>
      <c r="AY186" s="18" t="s">
        <v>146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81</v>
      </c>
      <c r="BK186" s="241">
        <f>ROUND(I186*H186,2)</f>
        <v>0</v>
      </c>
      <c r="BL186" s="18" t="s">
        <v>153</v>
      </c>
      <c r="BM186" s="240" t="s">
        <v>1226</v>
      </c>
    </row>
    <row r="187" s="14" customFormat="1">
      <c r="A187" s="14"/>
      <c r="B187" s="274"/>
      <c r="C187" s="275"/>
      <c r="D187" s="259" t="s">
        <v>185</v>
      </c>
      <c r="E187" s="276" t="s">
        <v>1</v>
      </c>
      <c r="F187" s="277" t="s">
        <v>1227</v>
      </c>
      <c r="G187" s="275"/>
      <c r="H187" s="278">
        <v>47.039999999999999</v>
      </c>
      <c r="I187" s="279"/>
      <c r="J187" s="275"/>
      <c r="K187" s="275"/>
      <c r="L187" s="280"/>
      <c r="M187" s="281"/>
      <c r="N187" s="282"/>
      <c r="O187" s="282"/>
      <c r="P187" s="282"/>
      <c r="Q187" s="282"/>
      <c r="R187" s="282"/>
      <c r="S187" s="282"/>
      <c r="T187" s="28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4" t="s">
        <v>185</v>
      </c>
      <c r="AU187" s="284" t="s">
        <v>83</v>
      </c>
      <c r="AV187" s="14" t="s">
        <v>83</v>
      </c>
      <c r="AW187" s="14" t="s">
        <v>30</v>
      </c>
      <c r="AX187" s="14" t="s">
        <v>81</v>
      </c>
      <c r="AY187" s="284" t="s">
        <v>146</v>
      </c>
    </row>
    <row r="188" s="2" customFormat="1" ht="33" customHeight="1">
      <c r="A188" s="39"/>
      <c r="B188" s="40"/>
      <c r="C188" s="228" t="s">
        <v>266</v>
      </c>
      <c r="D188" s="228" t="s">
        <v>149</v>
      </c>
      <c r="E188" s="229" t="s">
        <v>785</v>
      </c>
      <c r="F188" s="230" t="s">
        <v>786</v>
      </c>
      <c r="G188" s="231" t="s">
        <v>181</v>
      </c>
      <c r="H188" s="232">
        <v>97.629999999999995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38</v>
      </c>
      <c r="O188" s="92"/>
      <c r="P188" s="238">
        <f>O188*H188</f>
        <v>0</v>
      </c>
      <c r="Q188" s="238">
        <v>0.00084000000000000003</v>
      </c>
      <c r="R188" s="238">
        <f>Q188*H188</f>
        <v>0.082009200000000004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153</v>
      </c>
      <c r="AT188" s="240" t="s">
        <v>149</v>
      </c>
      <c r="AU188" s="240" t="s">
        <v>83</v>
      </c>
      <c r="AY188" s="18" t="s">
        <v>146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81</v>
      </c>
      <c r="BK188" s="241">
        <f>ROUND(I188*H188,2)</f>
        <v>0</v>
      </c>
      <c r="BL188" s="18" t="s">
        <v>153</v>
      </c>
      <c r="BM188" s="240" t="s">
        <v>1228</v>
      </c>
    </row>
    <row r="189" s="14" customFormat="1">
      <c r="A189" s="14"/>
      <c r="B189" s="274"/>
      <c r="C189" s="275"/>
      <c r="D189" s="259" t="s">
        <v>185</v>
      </c>
      <c r="E189" s="276" t="s">
        <v>667</v>
      </c>
      <c r="F189" s="277" t="s">
        <v>1229</v>
      </c>
      <c r="G189" s="275"/>
      <c r="H189" s="278">
        <v>195.25999999999999</v>
      </c>
      <c r="I189" s="279"/>
      <c r="J189" s="275"/>
      <c r="K189" s="275"/>
      <c r="L189" s="280"/>
      <c r="M189" s="281"/>
      <c r="N189" s="282"/>
      <c r="O189" s="282"/>
      <c r="P189" s="282"/>
      <c r="Q189" s="282"/>
      <c r="R189" s="282"/>
      <c r="S189" s="282"/>
      <c r="T189" s="28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4" t="s">
        <v>185</v>
      </c>
      <c r="AU189" s="284" t="s">
        <v>83</v>
      </c>
      <c r="AV189" s="14" t="s">
        <v>83</v>
      </c>
      <c r="AW189" s="14" t="s">
        <v>30</v>
      </c>
      <c r="AX189" s="14" t="s">
        <v>73</v>
      </c>
      <c r="AY189" s="284" t="s">
        <v>146</v>
      </c>
    </row>
    <row r="190" s="14" customFormat="1">
      <c r="A190" s="14"/>
      <c r="B190" s="274"/>
      <c r="C190" s="275"/>
      <c r="D190" s="259" t="s">
        <v>185</v>
      </c>
      <c r="E190" s="276" t="s">
        <v>1</v>
      </c>
      <c r="F190" s="277" t="s">
        <v>790</v>
      </c>
      <c r="G190" s="275"/>
      <c r="H190" s="278">
        <v>97.629999999999995</v>
      </c>
      <c r="I190" s="279"/>
      <c r="J190" s="275"/>
      <c r="K190" s="275"/>
      <c r="L190" s="280"/>
      <c r="M190" s="281"/>
      <c r="N190" s="282"/>
      <c r="O190" s="282"/>
      <c r="P190" s="282"/>
      <c r="Q190" s="282"/>
      <c r="R190" s="282"/>
      <c r="S190" s="282"/>
      <c r="T190" s="28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4" t="s">
        <v>185</v>
      </c>
      <c r="AU190" s="284" t="s">
        <v>83</v>
      </c>
      <c r="AV190" s="14" t="s">
        <v>83</v>
      </c>
      <c r="AW190" s="14" t="s">
        <v>30</v>
      </c>
      <c r="AX190" s="14" t="s">
        <v>81</v>
      </c>
      <c r="AY190" s="284" t="s">
        <v>146</v>
      </c>
    </row>
    <row r="191" s="2" customFormat="1" ht="33" customHeight="1">
      <c r="A191" s="39"/>
      <c r="B191" s="40"/>
      <c r="C191" s="228" t="s">
        <v>272</v>
      </c>
      <c r="D191" s="228" t="s">
        <v>149</v>
      </c>
      <c r="E191" s="229" t="s">
        <v>791</v>
      </c>
      <c r="F191" s="230" t="s">
        <v>792</v>
      </c>
      <c r="G191" s="231" t="s">
        <v>181</v>
      </c>
      <c r="H191" s="232">
        <v>476.40300000000002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38</v>
      </c>
      <c r="O191" s="92"/>
      <c r="P191" s="238">
        <f>O191*H191</f>
        <v>0</v>
      </c>
      <c r="Q191" s="238">
        <v>0.00084999999999999995</v>
      </c>
      <c r="R191" s="238">
        <f>Q191*H191</f>
        <v>0.40494255000000001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153</v>
      </c>
      <c r="AT191" s="240" t="s">
        <v>149</v>
      </c>
      <c r="AU191" s="240" t="s">
        <v>83</v>
      </c>
      <c r="AY191" s="18" t="s">
        <v>146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81</v>
      </c>
      <c r="BK191" s="241">
        <f>ROUND(I191*H191,2)</f>
        <v>0</v>
      </c>
      <c r="BL191" s="18" t="s">
        <v>153</v>
      </c>
      <c r="BM191" s="240" t="s">
        <v>1230</v>
      </c>
    </row>
    <row r="192" s="14" customFormat="1">
      <c r="A192" s="14"/>
      <c r="B192" s="274"/>
      <c r="C192" s="275"/>
      <c r="D192" s="259" t="s">
        <v>185</v>
      </c>
      <c r="E192" s="276" t="s">
        <v>1</v>
      </c>
      <c r="F192" s="277" t="s">
        <v>1231</v>
      </c>
      <c r="G192" s="275"/>
      <c r="H192" s="278">
        <v>142.27000000000001</v>
      </c>
      <c r="I192" s="279"/>
      <c r="J192" s="275"/>
      <c r="K192" s="275"/>
      <c r="L192" s="280"/>
      <c r="M192" s="281"/>
      <c r="N192" s="282"/>
      <c r="O192" s="282"/>
      <c r="P192" s="282"/>
      <c r="Q192" s="282"/>
      <c r="R192" s="282"/>
      <c r="S192" s="282"/>
      <c r="T192" s="28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4" t="s">
        <v>185</v>
      </c>
      <c r="AU192" s="284" t="s">
        <v>83</v>
      </c>
      <c r="AV192" s="14" t="s">
        <v>83</v>
      </c>
      <c r="AW192" s="14" t="s">
        <v>30</v>
      </c>
      <c r="AX192" s="14" t="s">
        <v>73</v>
      </c>
      <c r="AY192" s="284" t="s">
        <v>146</v>
      </c>
    </row>
    <row r="193" s="14" customFormat="1">
      <c r="A193" s="14"/>
      <c r="B193" s="274"/>
      <c r="C193" s="275"/>
      <c r="D193" s="259" t="s">
        <v>185</v>
      </c>
      <c r="E193" s="276" t="s">
        <v>1</v>
      </c>
      <c r="F193" s="277" t="s">
        <v>1232</v>
      </c>
      <c r="G193" s="275"/>
      <c r="H193" s="278">
        <v>426.60000000000002</v>
      </c>
      <c r="I193" s="279"/>
      <c r="J193" s="275"/>
      <c r="K193" s="275"/>
      <c r="L193" s="280"/>
      <c r="M193" s="281"/>
      <c r="N193" s="282"/>
      <c r="O193" s="282"/>
      <c r="P193" s="282"/>
      <c r="Q193" s="282"/>
      <c r="R193" s="282"/>
      <c r="S193" s="282"/>
      <c r="T193" s="28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4" t="s">
        <v>185</v>
      </c>
      <c r="AU193" s="284" t="s">
        <v>83</v>
      </c>
      <c r="AV193" s="14" t="s">
        <v>83</v>
      </c>
      <c r="AW193" s="14" t="s">
        <v>30</v>
      </c>
      <c r="AX193" s="14" t="s">
        <v>73</v>
      </c>
      <c r="AY193" s="284" t="s">
        <v>146</v>
      </c>
    </row>
    <row r="194" s="14" customFormat="1">
      <c r="A194" s="14"/>
      <c r="B194" s="274"/>
      <c r="C194" s="275"/>
      <c r="D194" s="259" t="s">
        <v>185</v>
      </c>
      <c r="E194" s="276" t="s">
        <v>1</v>
      </c>
      <c r="F194" s="277" t="s">
        <v>1233</v>
      </c>
      <c r="G194" s="275"/>
      <c r="H194" s="278">
        <v>112.736</v>
      </c>
      <c r="I194" s="279"/>
      <c r="J194" s="275"/>
      <c r="K194" s="275"/>
      <c r="L194" s="280"/>
      <c r="M194" s="281"/>
      <c r="N194" s="282"/>
      <c r="O194" s="282"/>
      <c r="P194" s="282"/>
      <c r="Q194" s="282"/>
      <c r="R194" s="282"/>
      <c r="S194" s="282"/>
      <c r="T194" s="28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4" t="s">
        <v>185</v>
      </c>
      <c r="AU194" s="284" t="s">
        <v>83</v>
      </c>
      <c r="AV194" s="14" t="s">
        <v>83</v>
      </c>
      <c r="AW194" s="14" t="s">
        <v>30</v>
      </c>
      <c r="AX194" s="14" t="s">
        <v>73</v>
      </c>
      <c r="AY194" s="284" t="s">
        <v>146</v>
      </c>
    </row>
    <row r="195" s="14" customFormat="1">
      <c r="A195" s="14"/>
      <c r="B195" s="274"/>
      <c r="C195" s="275"/>
      <c r="D195" s="259" t="s">
        <v>185</v>
      </c>
      <c r="E195" s="276" t="s">
        <v>1</v>
      </c>
      <c r="F195" s="277" t="s">
        <v>1234</v>
      </c>
      <c r="G195" s="275"/>
      <c r="H195" s="278">
        <v>112.194</v>
      </c>
      <c r="I195" s="279"/>
      <c r="J195" s="275"/>
      <c r="K195" s="275"/>
      <c r="L195" s="280"/>
      <c r="M195" s="281"/>
      <c r="N195" s="282"/>
      <c r="O195" s="282"/>
      <c r="P195" s="282"/>
      <c r="Q195" s="282"/>
      <c r="R195" s="282"/>
      <c r="S195" s="282"/>
      <c r="T195" s="28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4" t="s">
        <v>185</v>
      </c>
      <c r="AU195" s="284" t="s">
        <v>83</v>
      </c>
      <c r="AV195" s="14" t="s">
        <v>83</v>
      </c>
      <c r="AW195" s="14" t="s">
        <v>30</v>
      </c>
      <c r="AX195" s="14" t="s">
        <v>73</v>
      </c>
      <c r="AY195" s="284" t="s">
        <v>146</v>
      </c>
    </row>
    <row r="196" s="14" customFormat="1">
      <c r="A196" s="14"/>
      <c r="B196" s="274"/>
      <c r="C196" s="275"/>
      <c r="D196" s="259" t="s">
        <v>185</v>
      </c>
      <c r="E196" s="276" t="s">
        <v>1</v>
      </c>
      <c r="F196" s="277" t="s">
        <v>1235</v>
      </c>
      <c r="G196" s="275"/>
      <c r="H196" s="278">
        <v>131.70599999999999</v>
      </c>
      <c r="I196" s="279"/>
      <c r="J196" s="275"/>
      <c r="K196" s="275"/>
      <c r="L196" s="280"/>
      <c r="M196" s="281"/>
      <c r="N196" s="282"/>
      <c r="O196" s="282"/>
      <c r="P196" s="282"/>
      <c r="Q196" s="282"/>
      <c r="R196" s="282"/>
      <c r="S196" s="282"/>
      <c r="T196" s="28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4" t="s">
        <v>185</v>
      </c>
      <c r="AU196" s="284" t="s">
        <v>83</v>
      </c>
      <c r="AV196" s="14" t="s">
        <v>83</v>
      </c>
      <c r="AW196" s="14" t="s">
        <v>30</v>
      </c>
      <c r="AX196" s="14" t="s">
        <v>73</v>
      </c>
      <c r="AY196" s="284" t="s">
        <v>146</v>
      </c>
    </row>
    <row r="197" s="14" customFormat="1">
      <c r="A197" s="14"/>
      <c r="B197" s="274"/>
      <c r="C197" s="275"/>
      <c r="D197" s="259" t="s">
        <v>185</v>
      </c>
      <c r="E197" s="276" t="s">
        <v>1</v>
      </c>
      <c r="F197" s="277" t="s">
        <v>1236</v>
      </c>
      <c r="G197" s="275"/>
      <c r="H197" s="278">
        <v>27.300000000000001</v>
      </c>
      <c r="I197" s="279"/>
      <c r="J197" s="275"/>
      <c r="K197" s="275"/>
      <c r="L197" s="280"/>
      <c r="M197" s="281"/>
      <c r="N197" s="282"/>
      <c r="O197" s="282"/>
      <c r="P197" s="282"/>
      <c r="Q197" s="282"/>
      <c r="R197" s="282"/>
      <c r="S197" s="282"/>
      <c r="T197" s="28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4" t="s">
        <v>185</v>
      </c>
      <c r="AU197" s="284" t="s">
        <v>83</v>
      </c>
      <c r="AV197" s="14" t="s">
        <v>83</v>
      </c>
      <c r="AW197" s="14" t="s">
        <v>30</v>
      </c>
      <c r="AX197" s="14" t="s">
        <v>73</v>
      </c>
      <c r="AY197" s="284" t="s">
        <v>146</v>
      </c>
    </row>
    <row r="198" s="16" customFormat="1">
      <c r="A198" s="16"/>
      <c r="B198" s="298"/>
      <c r="C198" s="299"/>
      <c r="D198" s="259" t="s">
        <v>185</v>
      </c>
      <c r="E198" s="300" t="s">
        <v>669</v>
      </c>
      <c r="F198" s="301" t="s">
        <v>682</v>
      </c>
      <c r="G198" s="299"/>
      <c r="H198" s="302">
        <v>952.80599999999993</v>
      </c>
      <c r="I198" s="303"/>
      <c r="J198" s="299"/>
      <c r="K198" s="299"/>
      <c r="L198" s="304"/>
      <c r="M198" s="305"/>
      <c r="N198" s="306"/>
      <c r="O198" s="306"/>
      <c r="P198" s="306"/>
      <c r="Q198" s="306"/>
      <c r="R198" s="306"/>
      <c r="S198" s="306"/>
      <c r="T198" s="30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8" t="s">
        <v>185</v>
      </c>
      <c r="AU198" s="308" t="s">
        <v>83</v>
      </c>
      <c r="AV198" s="16" t="s">
        <v>153</v>
      </c>
      <c r="AW198" s="16" t="s">
        <v>30</v>
      </c>
      <c r="AX198" s="16" t="s">
        <v>73</v>
      </c>
      <c r="AY198" s="308" t="s">
        <v>146</v>
      </c>
    </row>
    <row r="199" s="14" customFormat="1">
      <c r="A199" s="14"/>
      <c r="B199" s="274"/>
      <c r="C199" s="275"/>
      <c r="D199" s="259" t="s">
        <v>185</v>
      </c>
      <c r="E199" s="276" t="s">
        <v>1</v>
      </c>
      <c r="F199" s="277" t="s">
        <v>803</v>
      </c>
      <c r="G199" s="275"/>
      <c r="H199" s="278">
        <v>476.40300000000002</v>
      </c>
      <c r="I199" s="279"/>
      <c r="J199" s="275"/>
      <c r="K199" s="275"/>
      <c r="L199" s="280"/>
      <c r="M199" s="281"/>
      <c r="N199" s="282"/>
      <c r="O199" s="282"/>
      <c r="P199" s="282"/>
      <c r="Q199" s="282"/>
      <c r="R199" s="282"/>
      <c r="S199" s="282"/>
      <c r="T199" s="28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4" t="s">
        <v>185</v>
      </c>
      <c r="AU199" s="284" t="s">
        <v>83</v>
      </c>
      <c r="AV199" s="14" t="s">
        <v>83</v>
      </c>
      <c r="AW199" s="14" t="s">
        <v>30</v>
      </c>
      <c r="AX199" s="14" t="s">
        <v>81</v>
      </c>
      <c r="AY199" s="284" t="s">
        <v>146</v>
      </c>
    </row>
    <row r="200" s="2" customFormat="1" ht="44.25" customHeight="1">
      <c r="A200" s="39"/>
      <c r="B200" s="40"/>
      <c r="C200" s="228" t="s">
        <v>277</v>
      </c>
      <c r="D200" s="228" t="s">
        <v>149</v>
      </c>
      <c r="E200" s="229" t="s">
        <v>804</v>
      </c>
      <c r="F200" s="230" t="s">
        <v>805</v>
      </c>
      <c r="G200" s="231" t="s">
        <v>181</v>
      </c>
      <c r="H200" s="232">
        <v>97.629999999999995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38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153</v>
      </c>
      <c r="AT200" s="240" t="s">
        <v>149</v>
      </c>
      <c r="AU200" s="240" t="s">
        <v>83</v>
      </c>
      <c r="AY200" s="18" t="s">
        <v>146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81</v>
      </c>
      <c r="BK200" s="241">
        <f>ROUND(I200*H200,2)</f>
        <v>0</v>
      </c>
      <c r="BL200" s="18" t="s">
        <v>153</v>
      </c>
      <c r="BM200" s="240" t="s">
        <v>1237</v>
      </c>
    </row>
    <row r="201" s="14" customFormat="1">
      <c r="A201" s="14"/>
      <c r="B201" s="274"/>
      <c r="C201" s="275"/>
      <c r="D201" s="259" t="s">
        <v>185</v>
      </c>
      <c r="E201" s="276" t="s">
        <v>1</v>
      </c>
      <c r="F201" s="277" t="s">
        <v>790</v>
      </c>
      <c r="G201" s="275"/>
      <c r="H201" s="278">
        <v>97.629999999999995</v>
      </c>
      <c r="I201" s="279"/>
      <c r="J201" s="275"/>
      <c r="K201" s="275"/>
      <c r="L201" s="280"/>
      <c r="M201" s="281"/>
      <c r="N201" s="282"/>
      <c r="O201" s="282"/>
      <c r="P201" s="282"/>
      <c r="Q201" s="282"/>
      <c r="R201" s="282"/>
      <c r="S201" s="282"/>
      <c r="T201" s="28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4" t="s">
        <v>185</v>
      </c>
      <c r="AU201" s="284" t="s">
        <v>83</v>
      </c>
      <c r="AV201" s="14" t="s">
        <v>83</v>
      </c>
      <c r="AW201" s="14" t="s">
        <v>30</v>
      </c>
      <c r="AX201" s="14" t="s">
        <v>81</v>
      </c>
      <c r="AY201" s="284" t="s">
        <v>146</v>
      </c>
    </row>
    <row r="202" s="2" customFormat="1" ht="44.25" customHeight="1">
      <c r="A202" s="39"/>
      <c r="B202" s="40"/>
      <c r="C202" s="228" t="s">
        <v>281</v>
      </c>
      <c r="D202" s="228" t="s">
        <v>149</v>
      </c>
      <c r="E202" s="229" t="s">
        <v>807</v>
      </c>
      <c r="F202" s="230" t="s">
        <v>808</v>
      </c>
      <c r="G202" s="231" t="s">
        <v>181</v>
      </c>
      <c r="H202" s="232">
        <v>476.40300000000002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38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153</v>
      </c>
      <c r="AT202" s="240" t="s">
        <v>149</v>
      </c>
      <c r="AU202" s="240" t="s">
        <v>83</v>
      </c>
      <c r="AY202" s="18" t="s">
        <v>146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81</v>
      </c>
      <c r="BK202" s="241">
        <f>ROUND(I202*H202,2)</f>
        <v>0</v>
      </c>
      <c r="BL202" s="18" t="s">
        <v>153</v>
      </c>
      <c r="BM202" s="240" t="s">
        <v>1238</v>
      </c>
    </row>
    <row r="203" s="14" customFormat="1">
      <c r="A203" s="14"/>
      <c r="B203" s="274"/>
      <c r="C203" s="275"/>
      <c r="D203" s="259" t="s">
        <v>185</v>
      </c>
      <c r="E203" s="276" t="s">
        <v>1</v>
      </c>
      <c r="F203" s="277" t="s">
        <v>803</v>
      </c>
      <c r="G203" s="275"/>
      <c r="H203" s="278">
        <v>476.40300000000002</v>
      </c>
      <c r="I203" s="279"/>
      <c r="J203" s="275"/>
      <c r="K203" s="275"/>
      <c r="L203" s="280"/>
      <c r="M203" s="281"/>
      <c r="N203" s="282"/>
      <c r="O203" s="282"/>
      <c r="P203" s="282"/>
      <c r="Q203" s="282"/>
      <c r="R203" s="282"/>
      <c r="S203" s="282"/>
      <c r="T203" s="28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4" t="s">
        <v>185</v>
      </c>
      <c r="AU203" s="284" t="s">
        <v>83</v>
      </c>
      <c r="AV203" s="14" t="s">
        <v>83</v>
      </c>
      <c r="AW203" s="14" t="s">
        <v>30</v>
      </c>
      <c r="AX203" s="14" t="s">
        <v>81</v>
      </c>
      <c r="AY203" s="284" t="s">
        <v>146</v>
      </c>
    </row>
    <row r="204" s="2" customFormat="1" ht="55.5" customHeight="1">
      <c r="A204" s="39"/>
      <c r="B204" s="40"/>
      <c r="C204" s="228" t="s">
        <v>286</v>
      </c>
      <c r="D204" s="228" t="s">
        <v>149</v>
      </c>
      <c r="E204" s="229" t="s">
        <v>258</v>
      </c>
      <c r="F204" s="230" t="s">
        <v>810</v>
      </c>
      <c r="G204" s="231" t="s">
        <v>229</v>
      </c>
      <c r="H204" s="232">
        <v>195.78200000000001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38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153</v>
      </c>
      <c r="AT204" s="240" t="s">
        <v>149</v>
      </c>
      <c r="AU204" s="240" t="s">
        <v>83</v>
      </c>
      <c r="AY204" s="18" t="s">
        <v>146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81</v>
      </c>
      <c r="BK204" s="241">
        <f>ROUND(I204*H204,2)</f>
        <v>0</v>
      </c>
      <c r="BL204" s="18" t="s">
        <v>153</v>
      </c>
      <c r="BM204" s="240" t="s">
        <v>1239</v>
      </c>
    </row>
    <row r="205" s="14" customFormat="1">
      <c r="A205" s="14"/>
      <c r="B205" s="274"/>
      <c r="C205" s="275"/>
      <c r="D205" s="259" t="s">
        <v>185</v>
      </c>
      <c r="E205" s="276" t="s">
        <v>1</v>
      </c>
      <c r="F205" s="277" t="s">
        <v>1240</v>
      </c>
      <c r="G205" s="275"/>
      <c r="H205" s="278">
        <v>97.891000000000005</v>
      </c>
      <c r="I205" s="279"/>
      <c r="J205" s="275"/>
      <c r="K205" s="275"/>
      <c r="L205" s="280"/>
      <c r="M205" s="281"/>
      <c r="N205" s="282"/>
      <c r="O205" s="282"/>
      <c r="P205" s="282"/>
      <c r="Q205" s="282"/>
      <c r="R205" s="282"/>
      <c r="S205" s="282"/>
      <c r="T205" s="28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4" t="s">
        <v>185</v>
      </c>
      <c r="AU205" s="284" t="s">
        <v>83</v>
      </c>
      <c r="AV205" s="14" t="s">
        <v>83</v>
      </c>
      <c r="AW205" s="14" t="s">
        <v>30</v>
      </c>
      <c r="AX205" s="14" t="s">
        <v>73</v>
      </c>
      <c r="AY205" s="284" t="s">
        <v>146</v>
      </c>
    </row>
    <row r="206" s="14" customFormat="1">
      <c r="A206" s="14"/>
      <c r="B206" s="274"/>
      <c r="C206" s="275"/>
      <c r="D206" s="259" t="s">
        <v>185</v>
      </c>
      <c r="E206" s="276" t="s">
        <v>1</v>
      </c>
      <c r="F206" s="277" t="s">
        <v>1241</v>
      </c>
      <c r="G206" s="275"/>
      <c r="H206" s="278">
        <v>97.891000000000005</v>
      </c>
      <c r="I206" s="279"/>
      <c r="J206" s="275"/>
      <c r="K206" s="275"/>
      <c r="L206" s="280"/>
      <c r="M206" s="281"/>
      <c r="N206" s="282"/>
      <c r="O206" s="282"/>
      <c r="P206" s="282"/>
      <c r="Q206" s="282"/>
      <c r="R206" s="282"/>
      <c r="S206" s="282"/>
      <c r="T206" s="28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4" t="s">
        <v>185</v>
      </c>
      <c r="AU206" s="284" t="s">
        <v>83</v>
      </c>
      <c r="AV206" s="14" t="s">
        <v>83</v>
      </c>
      <c r="AW206" s="14" t="s">
        <v>30</v>
      </c>
      <c r="AX206" s="14" t="s">
        <v>73</v>
      </c>
      <c r="AY206" s="284" t="s">
        <v>146</v>
      </c>
    </row>
    <row r="207" s="16" customFormat="1">
      <c r="A207" s="16"/>
      <c r="B207" s="298"/>
      <c r="C207" s="299"/>
      <c r="D207" s="259" t="s">
        <v>185</v>
      </c>
      <c r="E207" s="300" t="s">
        <v>1</v>
      </c>
      <c r="F207" s="301" t="s">
        <v>682</v>
      </c>
      <c r="G207" s="299"/>
      <c r="H207" s="302">
        <v>195.78200000000001</v>
      </c>
      <c r="I207" s="303"/>
      <c r="J207" s="299"/>
      <c r="K207" s="299"/>
      <c r="L207" s="304"/>
      <c r="M207" s="305"/>
      <c r="N207" s="306"/>
      <c r="O207" s="306"/>
      <c r="P207" s="306"/>
      <c r="Q207" s="306"/>
      <c r="R207" s="306"/>
      <c r="S207" s="306"/>
      <c r="T207" s="30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8" t="s">
        <v>185</v>
      </c>
      <c r="AU207" s="308" t="s">
        <v>83</v>
      </c>
      <c r="AV207" s="16" t="s">
        <v>153</v>
      </c>
      <c r="AW207" s="16" t="s">
        <v>30</v>
      </c>
      <c r="AX207" s="16" t="s">
        <v>81</v>
      </c>
      <c r="AY207" s="308" t="s">
        <v>146</v>
      </c>
    </row>
    <row r="208" s="2" customFormat="1" ht="55.5" customHeight="1">
      <c r="A208" s="39"/>
      <c r="B208" s="40"/>
      <c r="C208" s="228" t="s">
        <v>7</v>
      </c>
      <c r="D208" s="228" t="s">
        <v>149</v>
      </c>
      <c r="E208" s="229" t="s">
        <v>815</v>
      </c>
      <c r="F208" s="230" t="s">
        <v>1242</v>
      </c>
      <c r="G208" s="231" t="s">
        <v>229</v>
      </c>
      <c r="H208" s="232">
        <v>384.30799999999999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38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153</v>
      </c>
      <c r="AT208" s="240" t="s">
        <v>149</v>
      </c>
      <c r="AU208" s="240" t="s">
        <v>83</v>
      </c>
      <c r="AY208" s="18" t="s">
        <v>146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81</v>
      </c>
      <c r="BK208" s="241">
        <f>ROUND(I208*H208,2)</f>
        <v>0</v>
      </c>
      <c r="BL208" s="18" t="s">
        <v>153</v>
      </c>
      <c r="BM208" s="240" t="s">
        <v>1243</v>
      </c>
    </row>
    <row r="209" s="14" customFormat="1">
      <c r="A209" s="14"/>
      <c r="B209" s="274"/>
      <c r="C209" s="275"/>
      <c r="D209" s="259" t="s">
        <v>185</v>
      </c>
      <c r="E209" s="276" t="s">
        <v>1</v>
      </c>
      <c r="F209" s="277" t="s">
        <v>1244</v>
      </c>
      <c r="G209" s="275"/>
      <c r="H209" s="278">
        <v>230.36500000000001</v>
      </c>
      <c r="I209" s="279"/>
      <c r="J209" s="275"/>
      <c r="K209" s="275"/>
      <c r="L209" s="280"/>
      <c r="M209" s="281"/>
      <c r="N209" s="282"/>
      <c r="O209" s="282"/>
      <c r="P209" s="282"/>
      <c r="Q209" s="282"/>
      <c r="R209" s="282"/>
      <c r="S209" s="282"/>
      <c r="T209" s="28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4" t="s">
        <v>185</v>
      </c>
      <c r="AU209" s="284" t="s">
        <v>83</v>
      </c>
      <c r="AV209" s="14" t="s">
        <v>83</v>
      </c>
      <c r="AW209" s="14" t="s">
        <v>30</v>
      </c>
      <c r="AX209" s="14" t="s">
        <v>73</v>
      </c>
      <c r="AY209" s="284" t="s">
        <v>146</v>
      </c>
    </row>
    <row r="210" s="14" customFormat="1">
      <c r="A210" s="14"/>
      <c r="B210" s="274"/>
      <c r="C210" s="275"/>
      <c r="D210" s="259" t="s">
        <v>185</v>
      </c>
      <c r="E210" s="276" t="s">
        <v>1</v>
      </c>
      <c r="F210" s="277" t="s">
        <v>1245</v>
      </c>
      <c r="G210" s="275"/>
      <c r="H210" s="278">
        <v>153.94300000000001</v>
      </c>
      <c r="I210" s="279"/>
      <c r="J210" s="275"/>
      <c r="K210" s="275"/>
      <c r="L210" s="280"/>
      <c r="M210" s="281"/>
      <c r="N210" s="282"/>
      <c r="O210" s="282"/>
      <c r="P210" s="282"/>
      <c r="Q210" s="282"/>
      <c r="R210" s="282"/>
      <c r="S210" s="282"/>
      <c r="T210" s="28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4" t="s">
        <v>185</v>
      </c>
      <c r="AU210" s="284" t="s">
        <v>83</v>
      </c>
      <c r="AV210" s="14" t="s">
        <v>83</v>
      </c>
      <c r="AW210" s="14" t="s">
        <v>30</v>
      </c>
      <c r="AX210" s="14" t="s">
        <v>73</v>
      </c>
      <c r="AY210" s="284" t="s">
        <v>146</v>
      </c>
    </row>
    <row r="211" s="16" customFormat="1">
      <c r="A211" s="16"/>
      <c r="B211" s="298"/>
      <c r="C211" s="299"/>
      <c r="D211" s="259" t="s">
        <v>185</v>
      </c>
      <c r="E211" s="300" t="s">
        <v>1</v>
      </c>
      <c r="F211" s="301" t="s">
        <v>682</v>
      </c>
      <c r="G211" s="299"/>
      <c r="H211" s="302">
        <v>384.30799999999999</v>
      </c>
      <c r="I211" s="303"/>
      <c r="J211" s="299"/>
      <c r="K211" s="299"/>
      <c r="L211" s="304"/>
      <c r="M211" s="305"/>
      <c r="N211" s="306"/>
      <c r="O211" s="306"/>
      <c r="P211" s="306"/>
      <c r="Q211" s="306"/>
      <c r="R211" s="306"/>
      <c r="S211" s="306"/>
      <c r="T211" s="307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8" t="s">
        <v>185</v>
      </c>
      <c r="AU211" s="308" t="s">
        <v>83</v>
      </c>
      <c r="AV211" s="16" t="s">
        <v>153</v>
      </c>
      <c r="AW211" s="16" t="s">
        <v>30</v>
      </c>
      <c r="AX211" s="16" t="s">
        <v>81</v>
      </c>
      <c r="AY211" s="308" t="s">
        <v>146</v>
      </c>
    </row>
    <row r="212" s="2" customFormat="1" ht="55.5" customHeight="1">
      <c r="A212" s="39"/>
      <c r="B212" s="40"/>
      <c r="C212" s="228" t="s">
        <v>295</v>
      </c>
      <c r="D212" s="228" t="s">
        <v>149</v>
      </c>
      <c r="E212" s="229" t="s">
        <v>821</v>
      </c>
      <c r="F212" s="230" t="s">
        <v>1246</v>
      </c>
      <c r="G212" s="231" t="s">
        <v>229</v>
      </c>
      <c r="H212" s="232">
        <v>360.58300000000003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38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153</v>
      </c>
      <c r="AT212" s="240" t="s">
        <v>149</v>
      </c>
      <c r="AU212" s="240" t="s">
        <v>83</v>
      </c>
      <c r="AY212" s="18" t="s">
        <v>146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81</v>
      </c>
      <c r="BK212" s="241">
        <f>ROUND(I212*H212,2)</f>
        <v>0</v>
      </c>
      <c r="BL212" s="18" t="s">
        <v>153</v>
      </c>
      <c r="BM212" s="240" t="s">
        <v>1247</v>
      </c>
    </row>
    <row r="213" s="14" customFormat="1">
      <c r="A213" s="14"/>
      <c r="B213" s="274"/>
      <c r="C213" s="275"/>
      <c r="D213" s="259" t="s">
        <v>185</v>
      </c>
      <c r="E213" s="276" t="s">
        <v>1</v>
      </c>
      <c r="F213" s="277" t="s">
        <v>1248</v>
      </c>
      <c r="G213" s="275"/>
      <c r="H213" s="278">
        <v>360.58300000000003</v>
      </c>
      <c r="I213" s="279"/>
      <c r="J213" s="275"/>
      <c r="K213" s="275"/>
      <c r="L213" s="280"/>
      <c r="M213" s="281"/>
      <c r="N213" s="282"/>
      <c r="O213" s="282"/>
      <c r="P213" s="282"/>
      <c r="Q213" s="282"/>
      <c r="R213" s="282"/>
      <c r="S213" s="282"/>
      <c r="T213" s="28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4" t="s">
        <v>185</v>
      </c>
      <c r="AU213" s="284" t="s">
        <v>83</v>
      </c>
      <c r="AV213" s="14" t="s">
        <v>83</v>
      </c>
      <c r="AW213" s="14" t="s">
        <v>30</v>
      </c>
      <c r="AX213" s="14" t="s">
        <v>81</v>
      </c>
      <c r="AY213" s="284" t="s">
        <v>146</v>
      </c>
    </row>
    <row r="214" s="2" customFormat="1" ht="55.5" customHeight="1">
      <c r="A214" s="39"/>
      <c r="B214" s="40"/>
      <c r="C214" s="228" t="s">
        <v>300</v>
      </c>
      <c r="D214" s="228" t="s">
        <v>149</v>
      </c>
      <c r="E214" s="229" t="s">
        <v>826</v>
      </c>
      <c r="F214" s="230" t="s">
        <v>1249</v>
      </c>
      <c r="G214" s="231" t="s">
        <v>229</v>
      </c>
      <c r="H214" s="232">
        <v>76.423000000000002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38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153</v>
      </c>
      <c r="AT214" s="240" t="s">
        <v>149</v>
      </c>
      <c r="AU214" s="240" t="s">
        <v>83</v>
      </c>
      <c r="AY214" s="18" t="s">
        <v>146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81</v>
      </c>
      <c r="BK214" s="241">
        <f>ROUND(I214*H214,2)</f>
        <v>0</v>
      </c>
      <c r="BL214" s="18" t="s">
        <v>153</v>
      </c>
      <c r="BM214" s="240" t="s">
        <v>1250</v>
      </c>
    </row>
    <row r="215" s="14" customFormat="1">
      <c r="A215" s="14"/>
      <c r="B215" s="274"/>
      <c r="C215" s="275"/>
      <c r="D215" s="259" t="s">
        <v>185</v>
      </c>
      <c r="E215" s="276" t="s">
        <v>1</v>
      </c>
      <c r="F215" s="277" t="s">
        <v>1251</v>
      </c>
      <c r="G215" s="275"/>
      <c r="H215" s="278">
        <v>76.423000000000002</v>
      </c>
      <c r="I215" s="279"/>
      <c r="J215" s="275"/>
      <c r="K215" s="275"/>
      <c r="L215" s="280"/>
      <c r="M215" s="281"/>
      <c r="N215" s="282"/>
      <c r="O215" s="282"/>
      <c r="P215" s="282"/>
      <c r="Q215" s="282"/>
      <c r="R215" s="282"/>
      <c r="S215" s="282"/>
      <c r="T215" s="28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4" t="s">
        <v>185</v>
      </c>
      <c r="AU215" s="284" t="s">
        <v>83</v>
      </c>
      <c r="AV215" s="14" t="s">
        <v>83</v>
      </c>
      <c r="AW215" s="14" t="s">
        <v>30</v>
      </c>
      <c r="AX215" s="14" t="s">
        <v>81</v>
      </c>
      <c r="AY215" s="284" t="s">
        <v>146</v>
      </c>
    </row>
    <row r="216" s="13" customFormat="1">
      <c r="A216" s="13"/>
      <c r="B216" s="264"/>
      <c r="C216" s="265"/>
      <c r="D216" s="259" t="s">
        <v>185</v>
      </c>
      <c r="E216" s="266" t="s">
        <v>1</v>
      </c>
      <c r="F216" s="267" t="s">
        <v>1252</v>
      </c>
      <c r="G216" s="265"/>
      <c r="H216" s="266" t="s">
        <v>1</v>
      </c>
      <c r="I216" s="268"/>
      <c r="J216" s="265"/>
      <c r="K216" s="265"/>
      <c r="L216" s="269"/>
      <c r="M216" s="270"/>
      <c r="N216" s="271"/>
      <c r="O216" s="271"/>
      <c r="P216" s="271"/>
      <c r="Q216" s="271"/>
      <c r="R216" s="271"/>
      <c r="S216" s="271"/>
      <c r="T216" s="27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3" t="s">
        <v>185</v>
      </c>
      <c r="AU216" s="273" t="s">
        <v>83</v>
      </c>
      <c r="AV216" s="13" t="s">
        <v>81</v>
      </c>
      <c r="AW216" s="13" t="s">
        <v>30</v>
      </c>
      <c r="AX216" s="13" t="s">
        <v>73</v>
      </c>
      <c r="AY216" s="273" t="s">
        <v>146</v>
      </c>
    </row>
    <row r="217" s="2" customFormat="1" ht="66.75" customHeight="1">
      <c r="A217" s="39"/>
      <c r="B217" s="40"/>
      <c r="C217" s="228" t="s">
        <v>308</v>
      </c>
      <c r="D217" s="228" t="s">
        <v>149</v>
      </c>
      <c r="E217" s="229" t="s">
        <v>831</v>
      </c>
      <c r="F217" s="230" t="s">
        <v>1253</v>
      </c>
      <c r="G217" s="231" t="s">
        <v>229</v>
      </c>
      <c r="H217" s="232">
        <v>687.80700000000002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38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153</v>
      </c>
      <c r="AT217" s="240" t="s">
        <v>149</v>
      </c>
      <c r="AU217" s="240" t="s">
        <v>83</v>
      </c>
      <c r="AY217" s="18" t="s">
        <v>146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81</v>
      </c>
      <c r="BK217" s="241">
        <f>ROUND(I217*H217,2)</f>
        <v>0</v>
      </c>
      <c r="BL217" s="18" t="s">
        <v>153</v>
      </c>
      <c r="BM217" s="240" t="s">
        <v>1254</v>
      </c>
    </row>
    <row r="218" s="14" customFormat="1">
      <c r="A218" s="14"/>
      <c r="B218" s="274"/>
      <c r="C218" s="275"/>
      <c r="D218" s="259" t="s">
        <v>185</v>
      </c>
      <c r="E218" s="276" t="s">
        <v>1</v>
      </c>
      <c r="F218" s="277" t="s">
        <v>1255</v>
      </c>
      <c r="G218" s="275"/>
      <c r="H218" s="278">
        <v>687.80700000000002</v>
      </c>
      <c r="I218" s="279"/>
      <c r="J218" s="275"/>
      <c r="K218" s="275"/>
      <c r="L218" s="280"/>
      <c r="M218" s="281"/>
      <c r="N218" s="282"/>
      <c r="O218" s="282"/>
      <c r="P218" s="282"/>
      <c r="Q218" s="282"/>
      <c r="R218" s="282"/>
      <c r="S218" s="282"/>
      <c r="T218" s="28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4" t="s">
        <v>185</v>
      </c>
      <c r="AU218" s="284" t="s">
        <v>83</v>
      </c>
      <c r="AV218" s="14" t="s">
        <v>83</v>
      </c>
      <c r="AW218" s="14" t="s">
        <v>30</v>
      </c>
      <c r="AX218" s="14" t="s">
        <v>81</v>
      </c>
      <c r="AY218" s="284" t="s">
        <v>146</v>
      </c>
    </row>
    <row r="219" s="13" customFormat="1">
      <c r="A219" s="13"/>
      <c r="B219" s="264"/>
      <c r="C219" s="265"/>
      <c r="D219" s="259" t="s">
        <v>185</v>
      </c>
      <c r="E219" s="266" t="s">
        <v>1</v>
      </c>
      <c r="F219" s="267" t="s">
        <v>1256</v>
      </c>
      <c r="G219" s="265"/>
      <c r="H219" s="266" t="s">
        <v>1</v>
      </c>
      <c r="I219" s="268"/>
      <c r="J219" s="265"/>
      <c r="K219" s="265"/>
      <c r="L219" s="269"/>
      <c r="M219" s="270"/>
      <c r="N219" s="271"/>
      <c r="O219" s="271"/>
      <c r="P219" s="271"/>
      <c r="Q219" s="271"/>
      <c r="R219" s="271"/>
      <c r="S219" s="271"/>
      <c r="T219" s="27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3" t="s">
        <v>185</v>
      </c>
      <c r="AU219" s="273" t="s">
        <v>83</v>
      </c>
      <c r="AV219" s="13" t="s">
        <v>81</v>
      </c>
      <c r="AW219" s="13" t="s">
        <v>30</v>
      </c>
      <c r="AX219" s="13" t="s">
        <v>73</v>
      </c>
      <c r="AY219" s="273" t="s">
        <v>146</v>
      </c>
    </row>
    <row r="220" s="2" customFormat="1" ht="55.5" customHeight="1">
      <c r="A220" s="39"/>
      <c r="B220" s="40"/>
      <c r="C220" s="228" t="s">
        <v>316</v>
      </c>
      <c r="D220" s="228" t="s">
        <v>149</v>
      </c>
      <c r="E220" s="229" t="s">
        <v>836</v>
      </c>
      <c r="F220" s="230" t="s">
        <v>1257</v>
      </c>
      <c r="G220" s="231" t="s">
        <v>229</v>
      </c>
      <c r="H220" s="232">
        <v>360.58300000000003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38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153</v>
      </c>
      <c r="AT220" s="240" t="s">
        <v>149</v>
      </c>
      <c r="AU220" s="240" t="s">
        <v>83</v>
      </c>
      <c r="AY220" s="18" t="s">
        <v>146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81</v>
      </c>
      <c r="BK220" s="241">
        <f>ROUND(I220*H220,2)</f>
        <v>0</v>
      </c>
      <c r="BL220" s="18" t="s">
        <v>153</v>
      </c>
      <c r="BM220" s="240" t="s">
        <v>1258</v>
      </c>
    </row>
    <row r="221" s="14" customFormat="1">
      <c r="A221" s="14"/>
      <c r="B221" s="274"/>
      <c r="C221" s="275"/>
      <c r="D221" s="259" t="s">
        <v>185</v>
      </c>
      <c r="E221" s="276" t="s">
        <v>1</v>
      </c>
      <c r="F221" s="277" t="s">
        <v>1259</v>
      </c>
      <c r="G221" s="275"/>
      <c r="H221" s="278">
        <v>360.58300000000003</v>
      </c>
      <c r="I221" s="279"/>
      <c r="J221" s="275"/>
      <c r="K221" s="275"/>
      <c r="L221" s="280"/>
      <c r="M221" s="281"/>
      <c r="N221" s="282"/>
      <c r="O221" s="282"/>
      <c r="P221" s="282"/>
      <c r="Q221" s="282"/>
      <c r="R221" s="282"/>
      <c r="S221" s="282"/>
      <c r="T221" s="28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4" t="s">
        <v>185</v>
      </c>
      <c r="AU221" s="284" t="s">
        <v>83</v>
      </c>
      <c r="AV221" s="14" t="s">
        <v>83</v>
      </c>
      <c r="AW221" s="14" t="s">
        <v>30</v>
      </c>
      <c r="AX221" s="14" t="s">
        <v>81</v>
      </c>
      <c r="AY221" s="284" t="s">
        <v>146</v>
      </c>
    </row>
    <row r="222" s="13" customFormat="1">
      <c r="A222" s="13"/>
      <c r="B222" s="264"/>
      <c r="C222" s="265"/>
      <c r="D222" s="259" t="s">
        <v>185</v>
      </c>
      <c r="E222" s="266" t="s">
        <v>1</v>
      </c>
      <c r="F222" s="267" t="s">
        <v>1260</v>
      </c>
      <c r="G222" s="265"/>
      <c r="H222" s="266" t="s">
        <v>1</v>
      </c>
      <c r="I222" s="268"/>
      <c r="J222" s="265"/>
      <c r="K222" s="265"/>
      <c r="L222" s="269"/>
      <c r="M222" s="270"/>
      <c r="N222" s="271"/>
      <c r="O222" s="271"/>
      <c r="P222" s="271"/>
      <c r="Q222" s="271"/>
      <c r="R222" s="271"/>
      <c r="S222" s="271"/>
      <c r="T222" s="27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3" t="s">
        <v>185</v>
      </c>
      <c r="AU222" s="273" t="s">
        <v>83</v>
      </c>
      <c r="AV222" s="13" t="s">
        <v>81</v>
      </c>
      <c r="AW222" s="13" t="s">
        <v>30</v>
      </c>
      <c r="AX222" s="13" t="s">
        <v>73</v>
      </c>
      <c r="AY222" s="273" t="s">
        <v>146</v>
      </c>
    </row>
    <row r="223" s="2" customFormat="1" ht="66.75" customHeight="1">
      <c r="A223" s="39"/>
      <c r="B223" s="40"/>
      <c r="C223" s="228" t="s">
        <v>323</v>
      </c>
      <c r="D223" s="228" t="s">
        <v>149</v>
      </c>
      <c r="E223" s="229" t="s">
        <v>840</v>
      </c>
      <c r="F223" s="230" t="s">
        <v>1261</v>
      </c>
      <c r="G223" s="231" t="s">
        <v>229</v>
      </c>
      <c r="H223" s="232">
        <v>3245.2469999999998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38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153</v>
      </c>
      <c r="AT223" s="240" t="s">
        <v>149</v>
      </c>
      <c r="AU223" s="240" t="s">
        <v>83</v>
      </c>
      <c r="AY223" s="18" t="s">
        <v>146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81</v>
      </c>
      <c r="BK223" s="241">
        <f>ROUND(I223*H223,2)</f>
        <v>0</v>
      </c>
      <c r="BL223" s="18" t="s">
        <v>153</v>
      </c>
      <c r="BM223" s="240" t="s">
        <v>1262</v>
      </c>
    </row>
    <row r="224" s="14" customFormat="1">
      <c r="A224" s="14"/>
      <c r="B224" s="274"/>
      <c r="C224" s="275"/>
      <c r="D224" s="259" t="s">
        <v>185</v>
      </c>
      <c r="E224" s="276" t="s">
        <v>1</v>
      </c>
      <c r="F224" s="277" t="s">
        <v>1263</v>
      </c>
      <c r="G224" s="275"/>
      <c r="H224" s="278">
        <v>3245.2469999999998</v>
      </c>
      <c r="I224" s="279"/>
      <c r="J224" s="275"/>
      <c r="K224" s="275"/>
      <c r="L224" s="280"/>
      <c r="M224" s="281"/>
      <c r="N224" s="282"/>
      <c r="O224" s="282"/>
      <c r="P224" s="282"/>
      <c r="Q224" s="282"/>
      <c r="R224" s="282"/>
      <c r="S224" s="282"/>
      <c r="T224" s="28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4" t="s">
        <v>185</v>
      </c>
      <c r="AU224" s="284" t="s">
        <v>83</v>
      </c>
      <c r="AV224" s="14" t="s">
        <v>83</v>
      </c>
      <c r="AW224" s="14" t="s">
        <v>30</v>
      </c>
      <c r="AX224" s="14" t="s">
        <v>81</v>
      </c>
      <c r="AY224" s="284" t="s">
        <v>146</v>
      </c>
    </row>
    <row r="225" s="13" customFormat="1">
      <c r="A225" s="13"/>
      <c r="B225" s="264"/>
      <c r="C225" s="265"/>
      <c r="D225" s="259" t="s">
        <v>185</v>
      </c>
      <c r="E225" s="266" t="s">
        <v>1</v>
      </c>
      <c r="F225" s="267" t="s">
        <v>1155</v>
      </c>
      <c r="G225" s="265"/>
      <c r="H225" s="266" t="s">
        <v>1</v>
      </c>
      <c r="I225" s="268"/>
      <c r="J225" s="265"/>
      <c r="K225" s="265"/>
      <c r="L225" s="269"/>
      <c r="M225" s="270"/>
      <c r="N225" s="271"/>
      <c r="O225" s="271"/>
      <c r="P225" s="271"/>
      <c r="Q225" s="271"/>
      <c r="R225" s="271"/>
      <c r="S225" s="271"/>
      <c r="T225" s="27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3" t="s">
        <v>185</v>
      </c>
      <c r="AU225" s="273" t="s">
        <v>83</v>
      </c>
      <c r="AV225" s="13" t="s">
        <v>81</v>
      </c>
      <c r="AW225" s="13" t="s">
        <v>30</v>
      </c>
      <c r="AX225" s="13" t="s">
        <v>73</v>
      </c>
      <c r="AY225" s="273" t="s">
        <v>146</v>
      </c>
    </row>
    <row r="226" s="2" customFormat="1" ht="44.25" customHeight="1">
      <c r="A226" s="39"/>
      <c r="B226" s="40"/>
      <c r="C226" s="228" t="s">
        <v>328</v>
      </c>
      <c r="D226" s="228" t="s">
        <v>149</v>
      </c>
      <c r="E226" s="229" t="s">
        <v>273</v>
      </c>
      <c r="F226" s="230" t="s">
        <v>274</v>
      </c>
      <c r="G226" s="231" t="s">
        <v>229</v>
      </c>
      <c r="H226" s="232">
        <v>76.423000000000002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38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153</v>
      </c>
      <c r="AT226" s="240" t="s">
        <v>149</v>
      </c>
      <c r="AU226" s="240" t="s">
        <v>83</v>
      </c>
      <c r="AY226" s="18" t="s">
        <v>146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81</v>
      </c>
      <c r="BK226" s="241">
        <f>ROUND(I226*H226,2)</f>
        <v>0</v>
      </c>
      <c r="BL226" s="18" t="s">
        <v>153</v>
      </c>
      <c r="BM226" s="240" t="s">
        <v>1264</v>
      </c>
    </row>
    <row r="227" s="14" customFormat="1">
      <c r="A227" s="14"/>
      <c r="B227" s="274"/>
      <c r="C227" s="275"/>
      <c r="D227" s="259" t="s">
        <v>185</v>
      </c>
      <c r="E227" s="276" t="s">
        <v>1</v>
      </c>
      <c r="F227" s="277" t="s">
        <v>1265</v>
      </c>
      <c r="G227" s="275"/>
      <c r="H227" s="278">
        <v>76.423000000000002</v>
      </c>
      <c r="I227" s="279"/>
      <c r="J227" s="275"/>
      <c r="K227" s="275"/>
      <c r="L227" s="280"/>
      <c r="M227" s="281"/>
      <c r="N227" s="282"/>
      <c r="O227" s="282"/>
      <c r="P227" s="282"/>
      <c r="Q227" s="282"/>
      <c r="R227" s="282"/>
      <c r="S227" s="282"/>
      <c r="T227" s="28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4" t="s">
        <v>185</v>
      </c>
      <c r="AU227" s="284" t="s">
        <v>83</v>
      </c>
      <c r="AV227" s="14" t="s">
        <v>83</v>
      </c>
      <c r="AW227" s="14" t="s">
        <v>30</v>
      </c>
      <c r="AX227" s="14" t="s">
        <v>81</v>
      </c>
      <c r="AY227" s="284" t="s">
        <v>146</v>
      </c>
    </row>
    <row r="228" s="13" customFormat="1">
      <c r="A228" s="13"/>
      <c r="B228" s="264"/>
      <c r="C228" s="265"/>
      <c r="D228" s="259" t="s">
        <v>185</v>
      </c>
      <c r="E228" s="266" t="s">
        <v>1</v>
      </c>
      <c r="F228" s="267" t="s">
        <v>1266</v>
      </c>
      <c r="G228" s="265"/>
      <c r="H228" s="266" t="s">
        <v>1</v>
      </c>
      <c r="I228" s="268"/>
      <c r="J228" s="265"/>
      <c r="K228" s="265"/>
      <c r="L228" s="269"/>
      <c r="M228" s="270"/>
      <c r="N228" s="271"/>
      <c r="O228" s="271"/>
      <c r="P228" s="271"/>
      <c r="Q228" s="271"/>
      <c r="R228" s="271"/>
      <c r="S228" s="271"/>
      <c r="T228" s="27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3" t="s">
        <v>185</v>
      </c>
      <c r="AU228" s="273" t="s">
        <v>83</v>
      </c>
      <c r="AV228" s="13" t="s">
        <v>81</v>
      </c>
      <c r="AW228" s="13" t="s">
        <v>30</v>
      </c>
      <c r="AX228" s="13" t="s">
        <v>73</v>
      </c>
      <c r="AY228" s="273" t="s">
        <v>146</v>
      </c>
    </row>
    <row r="229" s="2" customFormat="1" ht="44.25" customHeight="1">
      <c r="A229" s="39"/>
      <c r="B229" s="40"/>
      <c r="C229" s="228" t="s">
        <v>334</v>
      </c>
      <c r="D229" s="228" t="s">
        <v>149</v>
      </c>
      <c r="E229" s="229" t="s">
        <v>845</v>
      </c>
      <c r="F229" s="230" t="s">
        <v>846</v>
      </c>
      <c r="G229" s="231" t="s">
        <v>229</v>
      </c>
      <c r="H229" s="232">
        <v>360.58300000000003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38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153</v>
      </c>
      <c r="AT229" s="240" t="s">
        <v>149</v>
      </c>
      <c r="AU229" s="240" t="s">
        <v>83</v>
      </c>
      <c r="AY229" s="18" t="s">
        <v>146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81</v>
      </c>
      <c r="BK229" s="241">
        <f>ROUND(I229*H229,2)</f>
        <v>0</v>
      </c>
      <c r="BL229" s="18" t="s">
        <v>153</v>
      </c>
      <c r="BM229" s="240" t="s">
        <v>1267</v>
      </c>
    </row>
    <row r="230" s="14" customFormat="1">
      <c r="A230" s="14"/>
      <c r="B230" s="274"/>
      <c r="C230" s="275"/>
      <c r="D230" s="259" t="s">
        <v>185</v>
      </c>
      <c r="E230" s="276" t="s">
        <v>1</v>
      </c>
      <c r="F230" s="277" t="s">
        <v>1259</v>
      </c>
      <c r="G230" s="275"/>
      <c r="H230" s="278">
        <v>360.58300000000003</v>
      </c>
      <c r="I230" s="279"/>
      <c r="J230" s="275"/>
      <c r="K230" s="275"/>
      <c r="L230" s="280"/>
      <c r="M230" s="281"/>
      <c r="N230" s="282"/>
      <c r="O230" s="282"/>
      <c r="P230" s="282"/>
      <c r="Q230" s="282"/>
      <c r="R230" s="282"/>
      <c r="S230" s="282"/>
      <c r="T230" s="28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4" t="s">
        <v>185</v>
      </c>
      <c r="AU230" s="284" t="s">
        <v>83</v>
      </c>
      <c r="AV230" s="14" t="s">
        <v>83</v>
      </c>
      <c r="AW230" s="14" t="s">
        <v>30</v>
      </c>
      <c r="AX230" s="14" t="s">
        <v>81</v>
      </c>
      <c r="AY230" s="284" t="s">
        <v>146</v>
      </c>
    </row>
    <row r="231" s="13" customFormat="1">
      <c r="A231" s="13"/>
      <c r="B231" s="264"/>
      <c r="C231" s="265"/>
      <c r="D231" s="259" t="s">
        <v>185</v>
      </c>
      <c r="E231" s="266" t="s">
        <v>1</v>
      </c>
      <c r="F231" s="267" t="s">
        <v>1268</v>
      </c>
      <c r="G231" s="265"/>
      <c r="H231" s="266" t="s">
        <v>1</v>
      </c>
      <c r="I231" s="268"/>
      <c r="J231" s="265"/>
      <c r="K231" s="265"/>
      <c r="L231" s="269"/>
      <c r="M231" s="270"/>
      <c r="N231" s="271"/>
      <c r="O231" s="271"/>
      <c r="P231" s="271"/>
      <c r="Q231" s="271"/>
      <c r="R231" s="271"/>
      <c r="S231" s="271"/>
      <c r="T231" s="27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3" t="s">
        <v>185</v>
      </c>
      <c r="AU231" s="273" t="s">
        <v>83</v>
      </c>
      <c r="AV231" s="13" t="s">
        <v>81</v>
      </c>
      <c r="AW231" s="13" t="s">
        <v>30</v>
      </c>
      <c r="AX231" s="13" t="s">
        <v>73</v>
      </c>
      <c r="AY231" s="273" t="s">
        <v>146</v>
      </c>
    </row>
    <row r="232" s="2" customFormat="1" ht="44.25" customHeight="1">
      <c r="A232" s="39"/>
      <c r="B232" s="40"/>
      <c r="C232" s="228" t="s">
        <v>339</v>
      </c>
      <c r="D232" s="228" t="s">
        <v>149</v>
      </c>
      <c r="E232" s="229" t="s">
        <v>287</v>
      </c>
      <c r="F232" s="230" t="s">
        <v>288</v>
      </c>
      <c r="G232" s="231" t="s">
        <v>289</v>
      </c>
      <c r="H232" s="232">
        <v>786.61099999999999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38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153</v>
      </c>
      <c r="AT232" s="240" t="s">
        <v>149</v>
      </c>
      <c r="AU232" s="240" t="s">
        <v>83</v>
      </c>
      <c r="AY232" s="18" t="s">
        <v>146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81</v>
      </c>
      <c r="BK232" s="241">
        <f>ROUND(I232*H232,2)</f>
        <v>0</v>
      </c>
      <c r="BL232" s="18" t="s">
        <v>153</v>
      </c>
      <c r="BM232" s="240" t="s">
        <v>1269</v>
      </c>
    </row>
    <row r="233" s="14" customFormat="1">
      <c r="A233" s="14"/>
      <c r="B233" s="274"/>
      <c r="C233" s="275"/>
      <c r="D233" s="259" t="s">
        <v>185</v>
      </c>
      <c r="E233" s="276" t="s">
        <v>1</v>
      </c>
      <c r="F233" s="277" t="s">
        <v>1270</v>
      </c>
      <c r="G233" s="275"/>
      <c r="H233" s="278">
        <v>786.61099999999999</v>
      </c>
      <c r="I233" s="279"/>
      <c r="J233" s="275"/>
      <c r="K233" s="275"/>
      <c r="L233" s="280"/>
      <c r="M233" s="281"/>
      <c r="N233" s="282"/>
      <c r="O233" s="282"/>
      <c r="P233" s="282"/>
      <c r="Q233" s="282"/>
      <c r="R233" s="282"/>
      <c r="S233" s="282"/>
      <c r="T233" s="28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4" t="s">
        <v>185</v>
      </c>
      <c r="AU233" s="284" t="s">
        <v>83</v>
      </c>
      <c r="AV233" s="14" t="s">
        <v>83</v>
      </c>
      <c r="AW233" s="14" t="s">
        <v>30</v>
      </c>
      <c r="AX233" s="14" t="s">
        <v>81</v>
      </c>
      <c r="AY233" s="284" t="s">
        <v>146</v>
      </c>
    </row>
    <row r="234" s="2" customFormat="1" ht="44.25" customHeight="1">
      <c r="A234" s="39"/>
      <c r="B234" s="40"/>
      <c r="C234" s="228" t="s">
        <v>347</v>
      </c>
      <c r="D234" s="228" t="s">
        <v>149</v>
      </c>
      <c r="E234" s="229" t="s">
        <v>856</v>
      </c>
      <c r="F234" s="230" t="s">
        <v>857</v>
      </c>
      <c r="G234" s="231" t="s">
        <v>229</v>
      </c>
      <c r="H234" s="232">
        <v>503.66800000000001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38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153</v>
      </c>
      <c r="AT234" s="240" t="s">
        <v>149</v>
      </c>
      <c r="AU234" s="240" t="s">
        <v>83</v>
      </c>
      <c r="AY234" s="18" t="s">
        <v>146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81</v>
      </c>
      <c r="BK234" s="241">
        <f>ROUND(I234*H234,2)</f>
        <v>0</v>
      </c>
      <c r="BL234" s="18" t="s">
        <v>153</v>
      </c>
      <c r="BM234" s="240" t="s">
        <v>1271</v>
      </c>
    </row>
    <row r="235" s="14" customFormat="1">
      <c r="A235" s="14"/>
      <c r="B235" s="274"/>
      <c r="C235" s="275"/>
      <c r="D235" s="259" t="s">
        <v>185</v>
      </c>
      <c r="E235" s="276" t="s">
        <v>1</v>
      </c>
      <c r="F235" s="277" t="s">
        <v>1272</v>
      </c>
      <c r="G235" s="275"/>
      <c r="H235" s="278">
        <v>69.372</v>
      </c>
      <c r="I235" s="279"/>
      <c r="J235" s="275"/>
      <c r="K235" s="275"/>
      <c r="L235" s="280"/>
      <c r="M235" s="281"/>
      <c r="N235" s="282"/>
      <c r="O235" s="282"/>
      <c r="P235" s="282"/>
      <c r="Q235" s="282"/>
      <c r="R235" s="282"/>
      <c r="S235" s="282"/>
      <c r="T235" s="28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4" t="s">
        <v>185</v>
      </c>
      <c r="AU235" s="284" t="s">
        <v>83</v>
      </c>
      <c r="AV235" s="14" t="s">
        <v>83</v>
      </c>
      <c r="AW235" s="14" t="s">
        <v>30</v>
      </c>
      <c r="AX235" s="14" t="s">
        <v>73</v>
      </c>
      <c r="AY235" s="284" t="s">
        <v>146</v>
      </c>
    </row>
    <row r="236" s="14" customFormat="1">
      <c r="A236" s="14"/>
      <c r="B236" s="274"/>
      <c r="C236" s="275"/>
      <c r="D236" s="259" t="s">
        <v>185</v>
      </c>
      <c r="E236" s="276" t="s">
        <v>1</v>
      </c>
      <c r="F236" s="277" t="s">
        <v>1273</v>
      </c>
      <c r="G236" s="275"/>
      <c r="H236" s="278">
        <v>213.84</v>
      </c>
      <c r="I236" s="279"/>
      <c r="J236" s="275"/>
      <c r="K236" s="275"/>
      <c r="L236" s="280"/>
      <c r="M236" s="281"/>
      <c r="N236" s="282"/>
      <c r="O236" s="282"/>
      <c r="P236" s="282"/>
      <c r="Q236" s="282"/>
      <c r="R236" s="282"/>
      <c r="S236" s="282"/>
      <c r="T236" s="28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4" t="s">
        <v>185</v>
      </c>
      <c r="AU236" s="284" t="s">
        <v>83</v>
      </c>
      <c r="AV236" s="14" t="s">
        <v>83</v>
      </c>
      <c r="AW236" s="14" t="s">
        <v>30</v>
      </c>
      <c r="AX236" s="14" t="s">
        <v>73</v>
      </c>
      <c r="AY236" s="284" t="s">
        <v>146</v>
      </c>
    </row>
    <row r="237" s="14" customFormat="1">
      <c r="A237" s="14"/>
      <c r="B237" s="274"/>
      <c r="C237" s="275"/>
      <c r="D237" s="259" t="s">
        <v>185</v>
      </c>
      <c r="E237" s="276" t="s">
        <v>1</v>
      </c>
      <c r="F237" s="277" t="s">
        <v>1274</v>
      </c>
      <c r="G237" s="275"/>
      <c r="H237" s="278">
        <v>46.503999999999998</v>
      </c>
      <c r="I237" s="279"/>
      <c r="J237" s="275"/>
      <c r="K237" s="275"/>
      <c r="L237" s="280"/>
      <c r="M237" s="281"/>
      <c r="N237" s="282"/>
      <c r="O237" s="282"/>
      <c r="P237" s="282"/>
      <c r="Q237" s="282"/>
      <c r="R237" s="282"/>
      <c r="S237" s="282"/>
      <c r="T237" s="28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4" t="s">
        <v>185</v>
      </c>
      <c r="AU237" s="284" t="s">
        <v>83</v>
      </c>
      <c r="AV237" s="14" t="s">
        <v>83</v>
      </c>
      <c r="AW237" s="14" t="s">
        <v>30</v>
      </c>
      <c r="AX237" s="14" t="s">
        <v>73</v>
      </c>
      <c r="AY237" s="284" t="s">
        <v>146</v>
      </c>
    </row>
    <row r="238" s="14" customFormat="1">
      <c r="A238" s="14"/>
      <c r="B238" s="274"/>
      <c r="C238" s="275"/>
      <c r="D238" s="259" t="s">
        <v>185</v>
      </c>
      <c r="E238" s="276" t="s">
        <v>1</v>
      </c>
      <c r="F238" s="277" t="s">
        <v>1275</v>
      </c>
      <c r="G238" s="275"/>
      <c r="H238" s="278">
        <v>46.177999999999997</v>
      </c>
      <c r="I238" s="279"/>
      <c r="J238" s="275"/>
      <c r="K238" s="275"/>
      <c r="L238" s="280"/>
      <c r="M238" s="281"/>
      <c r="N238" s="282"/>
      <c r="O238" s="282"/>
      <c r="P238" s="282"/>
      <c r="Q238" s="282"/>
      <c r="R238" s="282"/>
      <c r="S238" s="282"/>
      <c r="T238" s="28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4" t="s">
        <v>185</v>
      </c>
      <c r="AU238" s="284" t="s">
        <v>83</v>
      </c>
      <c r="AV238" s="14" t="s">
        <v>83</v>
      </c>
      <c r="AW238" s="14" t="s">
        <v>30</v>
      </c>
      <c r="AX238" s="14" t="s">
        <v>73</v>
      </c>
      <c r="AY238" s="284" t="s">
        <v>146</v>
      </c>
    </row>
    <row r="239" s="14" customFormat="1">
      <c r="A239" s="14"/>
      <c r="B239" s="274"/>
      <c r="C239" s="275"/>
      <c r="D239" s="259" t="s">
        <v>185</v>
      </c>
      <c r="E239" s="276" t="s">
        <v>1</v>
      </c>
      <c r="F239" s="277" t="s">
        <v>1276</v>
      </c>
      <c r="G239" s="275"/>
      <c r="H239" s="278">
        <v>57.886000000000003</v>
      </c>
      <c r="I239" s="279"/>
      <c r="J239" s="275"/>
      <c r="K239" s="275"/>
      <c r="L239" s="280"/>
      <c r="M239" s="281"/>
      <c r="N239" s="282"/>
      <c r="O239" s="282"/>
      <c r="P239" s="282"/>
      <c r="Q239" s="282"/>
      <c r="R239" s="282"/>
      <c r="S239" s="282"/>
      <c r="T239" s="28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4" t="s">
        <v>185</v>
      </c>
      <c r="AU239" s="284" t="s">
        <v>83</v>
      </c>
      <c r="AV239" s="14" t="s">
        <v>83</v>
      </c>
      <c r="AW239" s="14" t="s">
        <v>30</v>
      </c>
      <c r="AX239" s="14" t="s">
        <v>73</v>
      </c>
      <c r="AY239" s="284" t="s">
        <v>146</v>
      </c>
    </row>
    <row r="240" s="14" customFormat="1">
      <c r="A240" s="14"/>
      <c r="B240" s="274"/>
      <c r="C240" s="275"/>
      <c r="D240" s="259" t="s">
        <v>185</v>
      </c>
      <c r="E240" s="276" t="s">
        <v>1</v>
      </c>
      <c r="F240" s="277" t="s">
        <v>1277</v>
      </c>
      <c r="G240" s="275"/>
      <c r="H240" s="278">
        <v>11.310000000000001</v>
      </c>
      <c r="I240" s="279"/>
      <c r="J240" s="275"/>
      <c r="K240" s="275"/>
      <c r="L240" s="280"/>
      <c r="M240" s="281"/>
      <c r="N240" s="282"/>
      <c r="O240" s="282"/>
      <c r="P240" s="282"/>
      <c r="Q240" s="282"/>
      <c r="R240" s="282"/>
      <c r="S240" s="282"/>
      <c r="T240" s="28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4" t="s">
        <v>185</v>
      </c>
      <c r="AU240" s="284" t="s">
        <v>83</v>
      </c>
      <c r="AV240" s="14" t="s">
        <v>83</v>
      </c>
      <c r="AW240" s="14" t="s">
        <v>30</v>
      </c>
      <c r="AX240" s="14" t="s">
        <v>73</v>
      </c>
      <c r="AY240" s="284" t="s">
        <v>146</v>
      </c>
    </row>
    <row r="241" s="14" customFormat="1">
      <c r="A241" s="14"/>
      <c r="B241" s="274"/>
      <c r="C241" s="275"/>
      <c r="D241" s="259" t="s">
        <v>185</v>
      </c>
      <c r="E241" s="276" t="s">
        <v>1</v>
      </c>
      <c r="F241" s="277" t="s">
        <v>1278</v>
      </c>
      <c r="G241" s="275"/>
      <c r="H241" s="278">
        <v>58.578000000000003</v>
      </c>
      <c r="I241" s="279"/>
      <c r="J241" s="275"/>
      <c r="K241" s="275"/>
      <c r="L241" s="280"/>
      <c r="M241" s="281"/>
      <c r="N241" s="282"/>
      <c r="O241" s="282"/>
      <c r="P241" s="282"/>
      <c r="Q241" s="282"/>
      <c r="R241" s="282"/>
      <c r="S241" s="282"/>
      <c r="T241" s="28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4" t="s">
        <v>185</v>
      </c>
      <c r="AU241" s="284" t="s">
        <v>83</v>
      </c>
      <c r="AV241" s="14" t="s">
        <v>83</v>
      </c>
      <c r="AW241" s="14" t="s">
        <v>30</v>
      </c>
      <c r="AX241" s="14" t="s">
        <v>73</v>
      </c>
      <c r="AY241" s="284" t="s">
        <v>146</v>
      </c>
    </row>
    <row r="242" s="16" customFormat="1">
      <c r="A242" s="16"/>
      <c r="B242" s="298"/>
      <c r="C242" s="299"/>
      <c r="D242" s="259" t="s">
        <v>185</v>
      </c>
      <c r="E242" s="300" t="s">
        <v>1</v>
      </c>
      <c r="F242" s="301" t="s">
        <v>682</v>
      </c>
      <c r="G242" s="299"/>
      <c r="H242" s="302">
        <v>503.66800000000001</v>
      </c>
      <c r="I242" s="303"/>
      <c r="J242" s="299"/>
      <c r="K242" s="299"/>
      <c r="L242" s="304"/>
      <c r="M242" s="305"/>
      <c r="N242" s="306"/>
      <c r="O242" s="306"/>
      <c r="P242" s="306"/>
      <c r="Q242" s="306"/>
      <c r="R242" s="306"/>
      <c r="S242" s="306"/>
      <c r="T242" s="30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308" t="s">
        <v>185</v>
      </c>
      <c r="AU242" s="308" t="s">
        <v>83</v>
      </c>
      <c r="AV242" s="16" t="s">
        <v>153</v>
      </c>
      <c r="AW242" s="16" t="s">
        <v>30</v>
      </c>
      <c r="AX242" s="16" t="s">
        <v>81</v>
      </c>
      <c r="AY242" s="308" t="s">
        <v>146</v>
      </c>
    </row>
    <row r="243" s="2" customFormat="1" ht="16.5" customHeight="1">
      <c r="A243" s="39"/>
      <c r="B243" s="40"/>
      <c r="C243" s="242" t="s">
        <v>352</v>
      </c>
      <c r="D243" s="242" t="s">
        <v>155</v>
      </c>
      <c r="E243" s="243" t="s">
        <v>871</v>
      </c>
      <c r="F243" s="244" t="s">
        <v>872</v>
      </c>
      <c r="G243" s="245" t="s">
        <v>289</v>
      </c>
      <c r="H243" s="246">
        <v>453.30099999999999</v>
      </c>
      <c r="I243" s="247"/>
      <c r="J243" s="248">
        <f>ROUND(I243*H243,2)</f>
        <v>0</v>
      </c>
      <c r="K243" s="249"/>
      <c r="L243" s="250"/>
      <c r="M243" s="251" t="s">
        <v>1</v>
      </c>
      <c r="N243" s="252" t="s">
        <v>38</v>
      </c>
      <c r="O243" s="92"/>
      <c r="P243" s="238">
        <f>O243*H243</f>
        <v>0</v>
      </c>
      <c r="Q243" s="238">
        <v>1</v>
      </c>
      <c r="R243" s="238">
        <f>Q243*H243</f>
        <v>453.30099999999999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158</v>
      </c>
      <c r="AT243" s="240" t="s">
        <v>155</v>
      </c>
      <c r="AU243" s="240" t="s">
        <v>83</v>
      </c>
      <c r="AY243" s="18" t="s">
        <v>146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81</v>
      </c>
      <c r="BK243" s="241">
        <f>ROUND(I243*H243,2)</f>
        <v>0</v>
      </c>
      <c r="BL243" s="18" t="s">
        <v>153</v>
      </c>
      <c r="BM243" s="240" t="s">
        <v>1279</v>
      </c>
    </row>
    <row r="244" s="13" customFormat="1">
      <c r="A244" s="13"/>
      <c r="B244" s="264"/>
      <c r="C244" s="265"/>
      <c r="D244" s="259" t="s">
        <v>185</v>
      </c>
      <c r="E244" s="266" t="s">
        <v>1</v>
      </c>
      <c r="F244" s="267" t="s">
        <v>875</v>
      </c>
      <c r="G244" s="265"/>
      <c r="H244" s="266" t="s">
        <v>1</v>
      </c>
      <c r="I244" s="268"/>
      <c r="J244" s="265"/>
      <c r="K244" s="265"/>
      <c r="L244" s="269"/>
      <c r="M244" s="270"/>
      <c r="N244" s="271"/>
      <c r="O244" s="271"/>
      <c r="P244" s="271"/>
      <c r="Q244" s="271"/>
      <c r="R244" s="271"/>
      <c r="S244" s="271"/>
      <c r="T244" s="27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3" t="s">
        <v>185</v>
      </c>
      <c r="AU244" s="273" t="s">
        <v>83</v>
      </c>
      <c r="AV244" s="13" t="s">
        <v>81</v>
      </c>
      <c r="AW244" s="13" t="s">
        <v>30</v>
      </c>
      <c r="AX244" s="13" t="s">
        <v>73</v>
      </c>
      <c r="AY244" s="273" t="s">
        <v>146</v>
      </c>
    </row>
    <row r="245" s="14" customFormat="1">
      <c r="A245" s="14"/>
      <c r="B245" s="274"/>
      <c r="C245" s="275"/>
      <c r="D245" s="259" t="s">
        <v>185</v>
      </c>
      <c r="E245" s="276" t="s">
        <v>1</v>
      </c>
      <c r="F245" s="277" t="s">
        <v>1280</v>
      </c>
      <c r="G245" s="275"/>
      <c r="H245" s="278">
        <v>453.30099999999999</v>
      </c>
      <c r="I245" s="279"/>
      <c r="J245" s="275"/>
      <c r="K245" s="275"/>
      <c r="L245" s="280"/>
      <c r="M245" s="281"/>
      <c r="N245" s="282"/>
      <c r="O245" s="282"/>
      <c r="P245" s="282"/>
      <c r="Q245" s="282"/>
      <c r="R245" s="282"/>
      <c r="S245" s="282"/>
      <c r="T245" s="28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4" t="s">
        <v>185</v>
      </c>
      <c r="AU245" s="284" t="s">
        <v>83</v>
      </c>
      <c r="AV245" s="14" t="s">
        <v>83</v>
      </c>
      <c r="AW245" s="14" t="s">
        <v>30</v>
      </c>
      <c r="AX245" s="14" t="s">
        <v>81</v>
      </c>
      <c r="AY245" s="284" t="s">
        <v>146</v>
      </c>
    </row>
    <row r="246" s="2" customFormat="1" ht="66.75" customHeight="1">
      <c r="A246" s="39"/>
      <c r="B246" s="40"/>
      <c r="C246" s="228" t="s">
        <v>357</v>
      </c>
      <c r="D246" s="228" t="s">
        <v>149</v>
      </c>
      <c r="E246" s="229" t="s">
        <v>881</v>
      </c>
      <c r="F246" s="230" t="s">
        <v>882</v>
      </c>
      <c r="G246" s="231" t="s">
        <v>229</v>
      </c>
      <c r="H246" s="232">
        <v>142.44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38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153</v>
      </c>
      <c r="AT246" s="240" t="s">
        <v>149</v>
      </c>
      <c r="AU246" s="240" t="s">
        <v>83</v>
      </c>
      <c r="AY246" s="18" t="s">
        <v>146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81</v>
      </c>
      <c r="BK246" s="241">
        <f>ROUND(I246*H246,2)</f>
        <v>0</v>
      </c>
      <c r="BL246" s="18" t="s">
        <v>153</v>
      </c>
      <c r="BM246" s="240" t="s">
        <v>1281</v>
      </c>
    </row>
    <row r="247" s="14" customFormat="1">
      <c r="A247" s="14"/>
      <c r="B247" s="274"/>
      <c r="C247" s="275"/>
      <c r="D247" s="259" t="s">
        <v>185</v>
      </c>
      <c r="E247" s="276" t="s">
        <v>1</v>
      </c>
      <c r="F247" s="277" t="s">
        <v>1282</v>
      </c>
      <c r="G247" s="275"/>
      <c r="H247" s="278">
        <v>142.44</v>
      </c>
      <c r="I247" s="279"/>
      <c r="J247" s="275"/>
      <c r="K247" s="275"/>
      <c r="L247" s="280"/>
      <c r="M247" s="281"/>
      <c r="N247" s="282"/>
      <c r="O247" s="282"/>
      <c r="P247" s="282"/>
      <c r="Q247" s="282"/>
      <c r="R247" s="282"/>
      <c r="S247" s="282"/>
      <c r="T247" s="28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4" t="s">
        <v>185</v>
      </c>
      <c r="AU247" s="284" t="s">
        <v>83</v>
      </c>
      <c r="AV247" s="14" t="s">
        <v>83</v>
      </c>
      <c r="AW247" s="14" t="s">
        <v>30</v>
      </c>
      <c r="AX247" s="14" t="s">
        <v>81</v>
      </c>
      <c r="AY247" s="284" t="s">
        <v>146</v>
      </c>
    </row>
    <row r="248" s="2" customFormat="1" ht="16.5" customHeight="1">
      <c r="A248" s="39"/>
      <c r="B248" s="40"/>
      <c r="C248" s="242" t="s">
        <v>363</v>
      </c>
      <c r="D248" s="242" t="s">
        <v>155</v>
      </c>
      <c r="E248" s="243" t="s">
        <v>894</v>
      </c>
      <c r="F248" s="244" t="s">
        <v>1283</v>
      </c>
      <c r="G248" s="245" t="s">
        <v>289</v>
      </c>
      <c r="H248" s="246">
        <v>256.392</v>
      </c>
      <c r="I248" s="247"/>
      <c r="J248" s="248">
        <f>ROUND(I248*H248,2)</f>
        <v>0</v>
      </c>
      <c r="K248" s="249"/>
      <c r="L248" s="250"/>
      <c r="M248" s="251" t="s">
        <v>1</v>
      </c>
      <c r="N248" s="252" t="s">
        <v>38</v>
      </c>
      <c r="O248" s="92"/>
      <c r="P248" s="238">
        <f>O248*H248</f>
        <v>0</v>
      </c>
      <c r="Q248" s="238">
        <v>1</v>
      </c>
      <c r="R248" s="238">
        <f>Q248*H248</f>
        <v>256.392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158</v>
      </c>
      <c r="AT248" s="240" t="s">
        <v>155</v>
      </c>
      <c r="AU248" s="240" t="s">
        <v>83</v>
      </c>
      <c r="AY248" s="18" t="s">
        <v>146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81</v>
      </c>
      <c r="BK248" s="241">
        <f>ROUND(I248*H248,2)</f>
        <v>0</v>
      </c>
      <c r="BL248" s="18" t="s">
        <v>153</v>
      </c>
      <c r="BM248" s="240" t="s">
        <v>1284</v>
      </c>
    </row>
    <row r="249" s="14" customFormat="1">
      <c r="A249" s="14"/>
      <c r="B249" s="274"/>
      <c r="C249" s="275"/>
      <c r="D249" s="259" t="s">
        <v>185</v>
      </c>
      <c r="E249" s="276" t="s">
        <v>1</v>
      </c>
      <c r="F249" s="277" t="s">
        <v>1285</v>
      </c>
      <c r="G249" s="275"/>
      <c r="H249" s="278">
        <v>256.392</v>
      </c>
      <c r="I249" s="279"/>
      <c r="J249" s="275"/>
      <c r="K249" s="275"/>
      <c r="L249" s="280"/>
      <c r="M249" s="281"/>
      <c r="N249" s="282"/>
      <c r="O249" s="282"/>
      <c r="P249" s="282"/>
      <c r="Q249" s="282"/>
      <c r="R249" s="282"/>
      <c r="S249" s="282"/>
      <c r="T249" s="28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4" t="s">
        <v>185</v>
      </c>
      <c r="AU249" s="284" t="s">
        <v>83</v>
      </c>
      <c r="AV249" s="14" t="s">
        <v>83</v>
      </c>
      <c r="AW249" s="14" t="s">
        <v>30</v>
      </c>
      <c r="AX249" s="14" t="s">
        <v>81</v>
      </c>
      <c r="AY249" s="284" t="s">
        <v>146</v>
      </c>
    </row>
    <row r="250" s="2" customFormat="1" ht="33" customHeight="1">
      <c r="A250" s="39"/>
      <c r="B250" s="40"/>
      <c r="C250" s="228" t="s">
        <v>367</v>
      </c>
      <c r="D250" s="228" t="s">
        <v>149</v>
      </c>
      <c r="E250" s="229" t="s">
        <v>898</v>
      </c>
      <c r="F250" s="230" t="s">
        <v>899</v>
      </c>
      <c r="G250" s="231" t="s">
        <v>181</v>
      </c>
      <c r="H250" s="232">
        <v>180.36000000000001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38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153</v>
      </c>
      <c r="AT250" s="240" t="s">
        <v>149</v>
      </c>
      <c r="AU250" s="240" t="s">
        <v>83</v>
      </c>
      <c r="AY250" s="18" t="s">
        <v>146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81</v>
      </c>
      <c r="BK250" s="241">
        <f>ROUND(I250*H250,2)</f>
        <v>0</v>
      </c>
      <c r="BL250" s="18" t="s">
        <v>153</v>
      </c>
      <c r="BM250" s="240" t="s">
        <v>1286</v>
      </c>
    </row>
    <row r="251" s="14" customFormat="1">
      <c r="A251" s="14"/>
      <c r="B251" s="274"/>
      <c r="C251" s="275"/>
      <c r="D251" s="259" t="s">
        <v>185</v>
      </c>
      <c r="E251" s="276" t="s">
        <v>1</v>
      </c>
      <c r="F251" s="277" t="s">
        <v>1192</v>
      </c>
      <c r="G251" s="275"/>
      <c r="H251" s="278">
        <v>180.36000000000001</v>
      </c>
      <c r="I251" s="279"/>
      <c r="J251" s="275"/>
      <c r="K251" s="275"/>
      <c r="L251" s="280"/>
      <c r="M251" s="281"/>
      <c r="N251" s="282"/>
      <c r="O251" s="282"/>
      <c r="P251" s="282"/>
      <c r="Q251" s="282"/>
      <c r="R251" s="282"/>
      <c r="S251" s="282"/>
      <c r="T251" s="28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4" t="s">
        <v>185</v>
      </c>
      <c r="AU251" s="284" t="s">
        <v>83</v>
      </c>
      <c r="AV251" s="14" t="s">
        <v>83</v>
      </c>
      <c r="AW251" s="14" t="s">
        <v>30</v>
      </c>
      <c r="AX251" s="14" t="s">
        <v>81</v>
      </c>
      <c r="AY251" s="284" t="s">
        <v>146</v>
      </c>
    </row>
    <row r="252" s="12" customFormat="1" ht="22.8" customHeight="1">
      <c r="A252" s="12"/>
      <c r="B252" s="212"/>
      <c r="C252" s="213"/>
      <c r="D252" s="214" t="s">
        <v>72</v>
      </c>
      <c r="E252" s="226" t="s">
        <v>153</v>
      </c>
      <c r="F252" s="226" t="s">
        <v>307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SUM(P253:P254)</f>
        <v>0</v>
      </c>
      <c r="Q252" s="220"/>
      <c r="R252" s="221">
        <f>SUM(R253:R254)</f>
        <v>0</v>
      </c>
      <c r="S252" s="220"/>
      <c r="T252" s="222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81</v>
      </c>
      <c r="AT252" s="224" t="s">
        <v>72</v>
      </c>
      <c r="AU252" s="224" t="s">
        <v>81</v>
      </c>
      <c r="AY252" s="223" t="s">
        <v>146</v>
      </c>
      <c r="BK252" s="225">
        <f>SUM(BK253:BK254)</f>
        <v>0</v>
      </c>
    </row>
    <row r="253" s="2" customFormat="1" ht="33" customHeight="1">
      <c r="A253" s="39"/>
      <c r="B253" s="40"/>
      <c r="C253" s="228" t="s">
        <v>371</v>
      </c>
      <c r="D253" s="228" t="s">
        <v>149</v>
      </c>
      <c r="E253" s="229" t="s">
        <v>914</v>
      </c>
      <c r="F253" s="230" t="s">
        <v>915</v>
      </c>
      <c r="G253" s="231" t="s">
        <v>229</v>
      </c>
      <c r="H253" s="232">
        <v>42.731999999999999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38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153</v>
      </c>
      <c r="AT253" s="240" t="s">
        <v>149</v>
      </c>
      <c r="AU253" s="240" t="s">
        <v>83</v>
      </c>
      <c r="AY253" s="18" t="s">
        <v>146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81</v>
      </c>
      <c r="BK253" s="241">
        <f>ROUND(I253*H253,2)</f>
        <v>0</v>
      </c>
      <c r="BL253" s="18" t="s">
        <v>153</v>
      </c>
      <c r="BM253" s="240" t="s">
        <v>1287</v>
      </c>
    </row>
    <row r="254" s="14" customFormat="1">
      <c r="A254" s="14"/>
      <c r="B254" s="274"/>
      <c r="C254" s="275"/>
      <c r="D254" s="259" t="s">
        <v>185</v>
      </c>
      <c r="E254" s="276" t="s">
        <v>1</v>
      </c>
      <c r="F254" s="277" t="s">
        <v>1288</v>
      </c>
      <c r="G254" s="275"/>
      <c r="H254" s="278">
        <v>42.731999999999999</v>
      </c>
      <c r="I254" s="279"/>
      <c r="J254" s="275"/>
      <c r="K254" s="275"/>
      <c r="L254" s="280"/>
      <c r="M254" s="281"/>
      <c r="N254" s="282"/>
      <c r="O254" s="282"/>
      <c r="P254" s="282"/>
      <c r="Q254" s="282"/>
      <c r="R254" s="282"/>
      <c r="S254" s="282"/>
      <c r="T254" s="28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4" t="s">
        <v>185</v>
      </c>
      <c r="AU254" s="284" t="s">
        <v>83</v>
      </c>
      <c r="AV254" s="14" t="s">
        <v>83</v>
      </c>
      <c r="AW254" s="14" t="s">
        <v>30</v>
      </c>
      <c r="AX254" s="14" t="s">
        <v>81</v>
      </c>
      <c r="AY254" s="284" t="s">
        <v>146</v>
      </c>
    </row>
    <row r="255" s="12" customFormat="1" ht="22.8" customHeight="1">
      <c r="A255" s="12"/>
      <c r="B255" s="212"/>
      <c r="C255" s="213"/>
      <c r="D255" s="214" t="s">
        <v>72</v>
      </c>
      <c r="E255" s="226" t="s">
        <v>207</v>
      </c>
      <c r="F255" s="226" t="s">
        <v>322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SUM(P256:P286)</f>
        <v>0</v>
      </c>
      <c r="Q255" s="220"/>
      <c r="R255" s="221">
        <f>SUM(R256:R286)</f>
        <v>0</v>
      </c>
      <c r="S255" s="220"/>
      <c r="T255" s="222">
        <f>SUM(T256:T286)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81</v>
      </c>
      <c r="AT255" s="224" t="s">
        <v>72</v>
      </c>
      <c r="AU255" s="224" t="s">
        <v>81</v>
      </c>
      <c r="AY255" s="223" t="s">
        <v>146</v>
      </c>
      <c r="BK255" s="225">
        <f>SUM(BK256:BK286)</f>
        <v>0</v>
      </c>
    </row>
    <row r="256" s="2" customFormat="1" ht="21.75" customHeight="1">
      <c r="A256" s="39"/>
      <c r="B256" s="40"/>
      <c r="C256" s="228" t="s">
        <v>375</v>
      </c>
      <c r="D256" s="228" t="s">
        <v>149</v>
      </c>
      <c r="E256" s="229" t="s">
        <v>324</v>
      </c>
      <c r="F256" s="230" t="s">
        <v>325</v>
      </c>
      <c r="G256" s="231" t="s">
        <v>181</v>
      </c>
      <c r="H256" s="232">
        <v>12.84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38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153</v>
      </c>
      <c r="AT256" s="240" t="s">
        <v>149</v>
      </c>
      <c r="AU256" s="240" t="s">
        <v>83</v>
      </c>
      <c r="AY256" s="18" t="s">
        <v>146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81</v>
      </c>
      <c r="BK256" s="241">
        <f>ROUND(I256*H256,2)</f>
        <v>0</v>
      </c>
      <c r="BL256" s="18" t="s">
        <v>153</v>
      </c>
      <c r="BM256" s="240" t="s">
        <v>1289</v>
      </c>
    </row>
    <row r="257" s="14" customFormat="1">
      <c r="A257" s="14"/>
      <c r="B257" s="274"/>
      <c r="C257" s="275"/>
      <c r="D257" s="259" t="s">
        <v>185</v>
      </c>
      <c r="E257" s="276" t="s">
        <v>1</v>
      </c>
      <c r="F257" s="277" t="s">
        <v>1177</v>
      </c>
      <c r="G257" s="275"/>
      <c r="H257" s="278">
        <v>5.6399999999999997</v>
      </c>
      <c r="I257" s="279"/>
      <c r="J257" s="275"/>
      <c r="K257" s="275"/>
      <c r="L257" s="280"/>
      <c r="M257" s="281"/>
      <c r="N257" s="282"/>
      <c r="O257" s="282"/>
      <c r="P257" s="282"/>
      <c r="Q257" s="282"/>
      <c r="R257" s="282"/>
      <c r="S257" s="282"/>
      <c r="T257" s="28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4" t="s">
        <v>185</v>
      </c>
      <c r="AU257" s="284" t="s">
        <v>83</v>
      </c>
      <c r="AV257" s="14" t="s">
        <v>83</v>
      </c>
      <c r="AW257" s="14" t="s">
        <v>30</v>
      </c>
      <c r="AX257" s="14" t="s">
        <v>73</v>
      </c>
      <c r="AY257" s="284" t="s">
        <v>146</v>
      </c>
    </row>
    <row r="258" s="14" customFormat="1">
      <c r="A258" s="14"/>
      <c r="B258" s="274"/>
      <c r="C258" s="275"/>
      <c r="D258" s="259" t="s">
        <v>185</v>
      </c>
      <c r="E258" s="276" t="s">
        <v>1</v>
      </c>
      <c r="F258" s="277" t="s">
        <v>686</v>
      </c>
      <c r="G258" s="275"/>
      <c r="H258" s="278">
        <v>7.2000000000000002</v>
      </c>
      <c r="I258" s="279"/>
      <c r="J258" s="275"/>
      <c r="K258" s="275"/>
      <c r="L258" s="280"/>
      <c r="M258" s="281"/>
      <c r="N258" s="282"/>
      <c r="O258" s="282"/>
      <c r="P258" s="282"/>
      <c r="Q258" s="282"/>
      <c r="R258" s="282"/>
      <c r="S258" s="282"/>
      <c r="T258" s="28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4" t="s">
        <v>185</v>
      </c>
      <c r="AU258" s="284" t="s">
        <v>83</v>
      </c>
      <c r="AV258" s="14" t="s">
        <v>83</v>
      </c>
      <c r="AW258" s="14" t="s">
        <v>30</v>
      </c>
      <c r="AX258" s="14" t="s">
        <v>73</v>
      </c>
      <c r="AY258" s="284" t="s">
        <v>146</v>
      </c>
    </row>
    <row r="259" s="16" customFormat="1">
      <c r="A259" s="16"/>
      <c r="B259" s="298"/>
      <c r="C259" s="299"/>
      <c r="D259" s="259" t="s">
        <v>185</v>
      </c>
      <c r="E259" s="300" t="s">
        <v>1</v>
      </c>
      <c r="F259" s="301" t="s">
        <v>682</v>
      </c>
      <c r="G259" s="299"/>
      <c r="H259" s="302">
        <v>12.84</v>
      </c>
      <c r="I259" s="303"/>
      <c r="J259" s="299"/>
      <c r="K259" s="299"/>
      <c r="L259" s="304"/>
      <c r="M259" s="305"/>
      <c r="N259" s="306"/>
      <c r="O259" s="306"/>
      <c r="P259" s="306"/>
      <c r="Q259" s="306"/>
      <c r="R259" s="306"/>
      <c r="S259" s="306"/>
      <c r="T259" s="307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308" t="s">
        <v>185</v>
      </c>
      <c r="AU259" s="308" t="s">
        <v>83</v>
      </c>
      <c r="AV259" s="16" t="s">
        <v>153</v>
      </c>
      <c r="AW259" s="16" t="s">
        <v>30</v>
      </c>
      <c r="AX259" s="16" t="s">
        <v>81</v>
      </c>
      <c r="AY259" s="308" t="s">
        <v>146</v>
      </c>
    </row>
    <row r="260" s="2" customFormat="1" ht="21.75" customHeight="1">
      <c r="A260" s="39"/>
      <c r="B260" s="40"/>
      <c r="C260" s="228" t="s">
        <v>379</v>
      </c>
      <c r="D260" s="228" t="s">
        <v>149</v>
      </c>
      <c r="E260" s="229" t="s">
        <v>946</v>
      </c>
      <c r="F260" s="230" t="s">
        <v>947</v>
      </c>
      <c r="G260" s="231" t="s">
        <v>181</v>
      </c>
      <c r="H260" s="232">
        <v>7.2000000000000002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38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153</v>
      </c>
      <c r="AT260" s="240" t="s">
        <v>149</v>
      </c>
      <c r="AU260" s="240" t="s">
        <v>83</v>
      </c>
      <c r="AY260" s="18" t="s">
        <v>146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81</v>
      </c>
      <c r="BK260" s="241">
        <f>ROUND(I260*H260,2)</f>
        <v>0</v>
      </c>
      <c r="BL260" s="18" t="s">
        <v>153</v>
      </c>
      <c r="BM260" s="240" t="s">
        <v>1290</v>
      </c>
    </row>
    <row r="261" s="14" customFormat="1">
      <c r="A261" s="14"/>
      <c r="B261" s="274"/>
      <c r="C261" s="275"/>
      <c r="D261" s="259" t="s">
        <v>185</v>
      </c>
      <c r="E261" s="276" t="s">
        <v>1</v>
      </c>
      <c r="F261" s="277" t="s">
        <v>1176</v>
      </c>
      <c r="G261" s="275"/>
      <c r="H261" s="278">
        <v>7.2000000000000002</v>
      </c>
      <c r="I261" s="279"/>
      <c r="J261" s="275"/>
      <c r="K261" s="275"/>
      <c r="L261" s="280"/>
      <c r="M261" s="281"/>
      <c r="N261" s="282"/>
      <c r="O261" s="282"/>
      <c r="P261" s="282"/>
      <c r="Q261" s="282"/>
      <c r="R261" s="282"/>
      <c r="S261" s="282"/>
      <c r="T261" s="28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4" t="s">
        <v>185</v>
      </c>
      <c r="AU261" s="284" t="s">
        <v>83</v>
      </c>
      <c r="AV261" s="14" t="s">
        <v>83</v>
      </c>
      <c r="AW261" s="14" t="s">
        <v>30</v>
      </c>
      <c r="AX261" s="14" t="s">
        <v>81</v>
      </c>
      <c r="AY261" s="284" t="s">
        <v>146</v>
      </c>
    </row>
    <row r="262" s="2" customFormat="1" ht="33" customHeight="1">
      <c r="A262" s="39"/>
      <c r="B262" s="40"/>
      <c r="C262" s="228" t="s">
        <v>384</v>
      </c>
      <c r="D262" s="228" t="s">
        <v>149</v>
      </c>
      <c r="E262" s="229" t="s">
        <v>335</v>
      </c>
      <c r="F262" s="230" t="s">
        <v>336</v>
      </c>
      <c r="G262" s="231" t="s">
        <v>181</v>
      </c>
      <c r="H262" s="232">
        <v>12.84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38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153</v>
      </c>
      <c r="AT262" s="240" t="s">
        <v>149</v>
      </c>
      <c r="AU262" s="240" t="s">
        <v>83</v>
      </c>
      <c r="AY262" s="18" t="s">
        <v>146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81</v>
      </c>
      <c r="BK262" s="241">
        <f>ROUND(I262*H262,2)</f>
        <v>0</v>
      </c>
      <c r="BL262" s="18" t="s">
        <v>153</v>
      </c>
      <c r="BM262" s="240" t="s">
        <v>1291</v>
      </c>
    </row>
    <row r="263" s="14" customFormat="1">
      <c r="A263" s="14"/>
      <c r="B263" s="274"/>
      <c r="C263" s="275"/>
      <c r="D263" s="259" t="s">
        <v>185</v>
      </c>
      <c r="E263" s="276" t="s">
        <v>1</v>
      </c>
      <c r="F263" s="277" t="s">
        <v>1177</v>
      </c>
      <c r="G263" s="275"/>
      <c r="H263" s="278">
        <v>5.6399999999999997</v>
      </c>
      <c r="I263" s="279"/>
      <c r="J263" s="275"/>
      <c r="K263" s="275"/>
      <c r="L263" s="280"/>
      <c r="M263" s="281"/>
      <c r="N263" s="282"/>
      <c r="O263" s="282"/>
      <c r="P263" s="282"/>
      <c r="Q263" s="282"/>
      <c r="R263" s="282"/>
      <c r="S263" s="282"/>
      <c r="T263" s="28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4" t="s">
        <v>185</v>
      </c>
      <c r="AU263" s="284" t="s">
        <v>83</v>
      </c>
      <c r="AV263" s="14" t="s">
        <v>83</v>
      </c>
      <c r="AW263" s="14" t="s">
        <v>30</v>
      </c>
      <c r="AX263" s="14" t="s">
        <v>73</v>
      </c>
      <c r="AY263" s="284" t="s">
        <v>146</v>
      </c>
    </row>
    <row r="264" s="14" customFormat="1">
      <c r="A264" s="14"/>
      <c r="B264" s="274"/>
      <c r="C264" s="275"/>
      <c r="D264" s="259" t="s">
        <v>185</v>
      </c>
      <c r="E264" s="276" t="s">
        <v>1</v>
      </c>
      <c r="F264" s="277" t="s">
        <v>686</v>
      </c>
      <c r="G264" s="275"/>
      <c r="H264" s="278">
        <v>7.2000000000000002</v>
      </c>
      <c r="I264" s="279"/>
      <c r="J264" s="275"/>
      <c r="K264" s="275"/>
      <c r="L264" s="280"/>
      <c r="M264" s="281"/>
      <c r="N264" s="282"/>
      <c r="O264" s="282"/>
      <c r="P264" s="282"/>
      <c r="Q264" s="282"/>
      <c r="R264" s="282"/>
      <c r="S264" s="282"/>
      <c r="T264" s="28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4" t="s">
        <v>185</v>
      </c>
      <c r="AU264" s="284" t="s">
        <v>83</v>
      </c>
      <c r="AV264" s="14" t="s">
        <v>83</v>
      </c>
      <c r="AW264" s="14" t="s">
        <v>30</v>
      </c>
      <c r="AX264" s="14" t="s">
        <v>73</v>
      </c>
      <c r="AY264" s="284" t="s">
        <v>146</v>
      </c>
    </row>
    <row r="265" s="16" customFormat="1">
      <c r="A265" s="16"/>
      <c r="B265" s="298"/>
      <c r="C265" s="299"/>
      <c r="D265" s="259" t="s">
        <v>185</v>
      </c>
      <c r="E265" s="300" t="s">
        <v>1</v>
      </c>
      <c r="F265" s="301" t="s">
        <v>682</v>
      </c>
      <c r="G265" s="299"/>
      <c r="H265" s="302">
        <v>12.84</v>
      </c>
      <c r="I265" s="303"/>
      <c r="J265" s="299"/>
      <c r="K265" s="299"/>
      <c r="L265" s="304"/>
      <c r="M265" s="305"/>
      <c r="N265" s="306"/>
      <c r="O265" s="306"/>
      <c r="P265" s="306"/>
      <c r="Q265" s="306"/>
      <c r="R265" s="306"/>
      <c r="S265" s="306"/>
      <c r="T265" s="307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308" t="s">
        <v>185</v>
      </c>
      <c r="AU265" s="308" t="s">
        <v>83</v>
      </c>
      <c r="AV265" s="16" t="s">
        <v>153</v>
      </c>
      <c r="AW265" s="16" t="s">
        <v>30</v>
      </c>
      <c r="AX265" s="16" t="s">
        <v>81</v>
      </c>
      <c r="AY265" s="308" t="s">
        <v>146</v>
      </c>
    </row>
    <row r="266" s="2" customFormat="1" ht="44.25" customHeight="1">
      <c r="A266" s="39"/>
      <c r="B266" s="40"/>
      <c r="C266" s="228" t="s">
        <v>389</v>
      </c>
      <c r="D266" s="228" t="s">
        <v>149</v>
      </c>
      <c r="E266" s="229" t="s">
        <v>950</v>
      </c>
      <c r="F266" s="230" t="s">
        <v>951</v>
      </c>
      <c r="G266" s="231" t="s">
        <v>181</v>
      </c>
      <c r="H266" s="232">
        <v>10.199999999999999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38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153</v>
      </c>
      <c r="AT266" s="240" t="s">
        <v>149</v>
      </c>
      <c r="AU266" s="240" t="s">
        <v>83</v>
      </c>
      <c r="AY266" s="18" t="s">
        <v>146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81</v>
      </c>
      <c r="BK266" s="241">
        <f>ROUND(I266*H266,2)</f>
        <v>0</v>
      </c>
      <c r="BL266" s="18" t="s">
        <v>153</v>
      </c>
      <c r="BM266" s="240" t="s">
        <v>1292</v>
      </c>
    </row>
    <row r="267" s="14" customFormat="1">
      <c r="A267" s="14"/>
      <c r="B267" s="274"/>
      <c r="C267" s="275"/>
      <c r="D267" s="259" t="s">
        <v>185</v>
      </c>
      <c r="E267" s="276" t="s">
        <v>1</v>
      </c>
      <c r="F267" s="277" t="s">
        <v>1179</v>
      </c>
      <c r="G267" s="275"/>
      <c r="H267" s="278">
        <v>10.199999999999999</v>
      </c>
      <c r="I267" s="279"/>
      <c r="J267" s="275"/>
      <c r="K267" s="275"/>
      <c r="L267" s="280"/>
      <c r="M267" s="281"/>
      <c r="N267" s="282"/>
      <c r="O267" s="282"/>
      <c r="P267" s="282"/>
      <c r="Q267" s="282"/>
      <c r="R267" s="282"/>
      <c r="S267" s="282"/>
      <c r="T267" s="28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4" t="s">
        <v>185</v>
      </c>
      <c r="AU267" s="284" t="s">
        <v>83</v>
      </c>
      <c r="AV267" s="14" t="s">
        <v>83</v>
      </c>
      <c r="AW267" s="14" t="s">
        <v>30</v>
      </c>
      <c r="AX267" s="14" t="s">
        <v>81</v>
      </c>
      <c r="AY267" s="284" t="s">
        <v>146</v>
      </c>
    </row>
    <row r="268" s="2" customFormat="1" ht="44.25" customHeight="1">
      <c r="A268" s="39"/>
      <c r="B268" s="40"/>
      <c r="C268" s="228" t="s">
        <v>393</v>
      </c>
      <c r="D268" s="228" t="s">
        <v>149</v>
      </c>
      <c r="E268" s="229" t="s">
        <v>953</v>
      </c>
      <c r="F268" s="230" t="s">
        <v>954</v>
      </c>
      <c r="G268" s="231" t="s">
        <v>181</v>
      </c>
      <c r="H268" s="232">
        <v>12.84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38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153</v>
      </c>
      <c r="AT268" s="240" t="s">
        <v>149</v>
      </c>
      <c r="AU268" s="240" t="s">
        <v>83</v>
      </c>
      <c r="AY268" s="18" t="s">
        <v>146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81</v>
      </c>
      <c r="BK268" s="241">
        <f>ROUND(I268*H268,2)</f>
        <v>0</v>
      </c>
      <c r="BL268" s="18" t="s">
        <v>153</v>
      </c>
      <c r="BM268" s="240" t="s">
        <v>1293</v>
      </c>
    </row>
    <row r="269" s="14" customFormat="1">
      <c r="A269" s="14"/>
      <c r="B269" s="274"/>
      <c r="C269" s="275"/>
      <c r="D269" s="259" t="s">
        <v>185</v>
      </c>
      <c r="E269" s="276" t="s">
        <v>1</v>
      </c>
      <c r="F269" s="277" t="s">
        <v>1177</v>
      </c>
      <c r="G269" s="275"/>
      <c r="H269" s="278">
        <v>5.6399999999999997</v>
      </c>
      <c r="I269" s="279"/>
      <c r="J269" s="275"/>
      <c r="K269" s="275"/>
      <c r="L269" s="280"/>
      <c r="M269" s="281"/>
      <c r="N269" s="282"/>
      <c r="O269" s="282"/>
      <c r="P269" s="282"/>
      <c r="Q269" s="282"/>
      <c r="R269" s="282"/>
      <c r="S269" s="282"/>
      <c r="T269" s="28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4" t="s">
        <v>185</v>
      </c>
      <c r="AU269" s="284" t="s">
        <v>83</v>
      </c>
      <c r="AV269" s="14" t="s">
        <v>83</v>
      </c>
      <c r="AW269" s="14" t="s">
        <v>30</v>
      </c>
      <c r="AX269" s="14" t="s">
        <v>73</v>
      </c>
      <c r="AY269" s="284" t="s">
        <v>146</v>
      </c>
    </row>
    <row r="270" s="14" customFormat="1">
      <c r="A270" s="14"/>
      <c r="B270" s="274"/>
      <c r="C270" s="275"/>
      <c r="D270" s="259" t="s">
        <v>185</v>
      </c>
      <c r="E270" s="276" t="s">
        <v>1</v>
      </c>
      <c r="F270" s="277" t="s">
        <v>686</v>
      </c>
      <c r="G270" s="275"/>
      <c r="H270" s="278">
        <v>7.2000000000000002</v>
      </c>
      <c r="I270" s="279"/>
      <c r="J270" s="275"/>
      <c r="K270" s="275"/>
      <c r="L270" s="280"/>
      <c r="M270" s="281"/>
      <c r="N270" s="282"/>
      <c r="O270" s="282"/>
      <c r="P270" s="282"/>
      <c r="Q270" s="282"/>
      <c r="R270" s="282"/>
      <c r="S270" s="282"/>
      <c r="T270" s="28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4" t="s">
        <v>185</v>
      </c>
      <c r="AU270" s="284" t="s">
        <v>83</v>
      </c>
      <c r="AV270" s="14" t="s">
        <v>83</v>
      </c>
      <c r="AW270" s="14" t="s">
        <v>30</v>
      </c>
      <c r="AX270" s="14" t="s">
        <v>73</v>
      </c>
      <c r="AY270" s="284" t="s">
        <v>146</v>
      </c>
    </row>
    <row r="271" s="16" customFormat="1">
      <c r="A271" s="16"/>
      <c r="B271" s="298"/>
      <c r="C271" s="299"/>
      <c r="D271" s="259" t="s">
        <v>185</v>
      </c>
      <c r="E271" s="300" t="s">
        <v>1</v>
      </c>
      <c r="F271" s="301" t="s">
        <v>682</v>
      </c>
      <c r="G271" s="299"/>
      <c r="H271" s="302">
        <v>12.84</v>
      </c>
      <c r="I271" s="303"/>
      <c r="J271" s="299"/>
      <c r="K271" s="299"/>
      <c r="L271" s="304"/>
      <c r="M271" s="305"/>
      <c r="N271" s="306"/>
      <c r="O271" s="306"/>
      <c r="P271" s="306"/>
      <c r="Q271" s="306"/>
      <c r="R271" s="306"/>
      <c r="S271" s="306"/>
      <c r="T271" s="307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308" t="s">
        <v>185</v>
      </c>
      <c r="AU271" s="308" t="s">
        <v>83</v>
      </c>
      <c r="AV271" s="16" t="s">
        <v>153</v>
      </c>
      <c r="AW271" s="16" t="s">
        <v>30</v>
      </c>
      <c r="AX271" s="16" t="s">
        <v>81</v>
      </c>
      <c r="AY271" s="308" t="s">
        <v>146</v>
      </c>
    </row>
    <row r="272" s="2" customFormat="1" ht="21.75" customHeight="1">
      <c r="A272" s="39"/>
      <c r="B272" s="40"/>
      <c r="C272" s="228" t="s">
        <v>398</v>
      </c>
      <c r="D272" s="228" t="s">
        <v>149</v>
      </c>
      <c r="E272" s="229" t="s">
        <v>364</v>
      </c>
      <c r="F272" s="230" t="s">
        <v>365</v>
      </c>
      <c r="G272" s="231" t="s">
        <v>181</v>
      </c>
      <c r="H272" s="232">
        <v>12.84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38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153</v>
      </c>
      <c r="AT272" s="240" t="s">
        <v>149</v>
      </c>
      <c r="AU272" s="240" t="s">
        <v>83</v>
      </c>
      <c r="AY272" s="18" t="s">
        <v>146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81</v>
      </c>
      <c r="BK272" s="241">
        <f>ROUND(I272*H272,2)</f>
        <v>0</v>
      </c>
      <c r="BL272" s="18" t="s">
        <v>153</v>
      </c>
      <c r="BM272" s="240" t="s">
        <v>1294</v>
      </c>
    </row>
    <row r="273" s="14" customFormat="1">
      <c r="A273" s="14"/>
      <c r="B273" s="274"/>
      <c r="C273" s="275"/>
      <c r="D273" s="259" t="s">
        <v>185</v>
      </c>
      <c r="E273" s="276" t="s">
        <v>1</v>
      </c>
      <c r="F273" s="277" t="s">
        <v>1177</v>
      </c>
      <c r="G273" s="275"/>
      <c r="H273" s="278">
        <v>5.6399999999999997</v>
      </c>
      <c r="I273" s="279"/>
      <c r="J273" s="275"/>
      <c r="K273" s="275"/>
      <c r="L273" s="280"/>
      <c r="M273" s="281"/>
      <c r="N273" s="282"/>
      <c r="O273" s="282"/>
      <c r="P273" s="282"/>
      <c r="Q273" s="282"/>
      <c r="R273" s="282"/>
      <c r="S273" s="282"/>
      <c r="T273" s="28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4" t="s">
        <v>185</v>
      </c>
      <c r="AU273" s="284" t="s">
        <v>83</v>
      </c>
      <c r="AV273" s="14" t="s">
        <v>83</v>
      </c>
      <c r="AW273" s="14" t="s">
        <v>30</v>
      </c>
      <c r="AX273" s="14" t="s">
        <v>73</v>
      </c>
      <c r="AY273" s="284" t="s">
        <v>146</v>
      </c>
    </row>
    <row r="274" s="14" customFormat="1">
      <c r="A274" s="14"/>
      <c r="B274" s="274"/>
      <c r="C274" s="275"/>
      <c r="D274" s="259" t="s">
        <v>185</v>
      </c>
      <c r="E274" s="276" t="s">
        <v>1</v>
      </c>
      <c r="F274" s="277" t="s">
        <v>686</v>
      </c>
      <c r="G274" s="275"/>
      <c r="H274" s="278">
        <v>7.2000000000000002</v>
      </c>
      <c r="I274" s="279"/>
      <c r="J274" s="275"/>
      <c r="K274" s="275"/>
      <c r="L274" s="280"/>
      <c r="M274" s="281"/>
      <c r="N274" s="282"/>
      <c r="O274" s="282"/>
      <c r="P274" s="282"/>
      <c r="Q274" s="282"/>
      <c r="R274" s="282"/>
      <c r="S274" s="282"/>
      <c r="T274" s="28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4" t="s">
        <v>185</v>
      </c>
      <c r="AU274" s="284" t="s">
        <v>83</v>
      </c>
      <c r="AV274" s="14" t="s">
        <v>83</v>
      </c>
      <c r="AW274" s="14" t="s">
        <v>30</v>
      </c>
      <c r="AX274" s="14" t="s">
        <v>73</v>
      </c>
      <c r="AY274" s="284" t="s">
        <v>146</v>
      </c>
    </row>
    <row r="275" s="16" customFormat="1">
      <c r="A275" s="16"/>
      <c r="B275" s="298"/>
      <c r="C275" s="299"/>
      <c r="D275" s="259" t="s">
        <v>185</v>
      </c>
      <c r="E275" s="300" t="s">
        <v>1</v>
      </c>
      <c r="F275" s="301" t="s">
        <v>682</v>
      </c>
      <c r="G275" s="299"/>
      <c r="H275" s="302">
        <v>12.84</v>
      </c>
      <c r="I275" s="303"/>
      <c r="J275" s="299"/>
      <c r="K275" s="299"/>
      <c r="L275" s="304"/>
      <c r="M275" s="305"/>
      <c r="N275" s="306"/>
      <c r="O275" s="306"/>
      <c r="P275" s="306"/>
      <c r="Q275" s="306"/>
      <c r="R275" s="306"/>
      <c r="S275" s="306"/>
      <c r="T275" s="307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308" t="s">
        <v>185</v>
      </c>
      <c r="AU275" s="308" t="s">
        <v>83</v>
      </c>
      <c r="AV275" s="16" t="s">
        <v>153</v>
      </c>
      <c r="AW275" s="16" t="s">
        <v>30</v>
      </c>
      <c r="AX275" s="16" t="s">
        <v>81</v>
      </c>
      <c r="AY275" s="308" t="s">
        <v>146</v>
      </c>
    </row>
    <row r="276" s="2" customFormat="1" ht="21.75" customHeight="1">
      <c r="A276" s="39"/>
      <c r="B276" s="40"/>
      <c r="C276" s="228" t="s">
        <v>402</v>
      </c>
      <c r="D276" s="228" t="s">
        <v>149</v>
      </c>
      <c r="E276" s="229" t="s">
        <v>957</v>
      </c>
      <c r="F276" s="230" t="s">
        <v>958</v>
      </c>
      <c r="G276" s="231" t="s">
        <v>181</v>
      </c>
      <c r="H276" s="232">
        <v>12.84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38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153</v>
      </c>
      <c r="AT276" s="240" t="s">
        <v>149</v>
      </c>
      <c r="AU276" s="240" t="s">
        <v>83</v>
      </c>
      <c r="AY276" s="18" t="s">
        <v>146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81</v>
      </c>
      <c r="BK276" s="241">
        <f>ROUND(I276*H276,2)</f>
        <v>0</v>
      </c>
      <c r="BL276" s="18" t="s">
        <v>153</v>
      </c>
      <c r="BM276" s="240" t="s">
        <v>1295</v>
      </c>
    </row>
    <row r="277" s="14" customFormat="1">
      <c r="A277" s="14"/>
      <c r="B277" s="274"/>
      <c r="C277" s="275"/>
      <c r="D277" s="259" t="s">
        <v>185</v>
      </c>
      <c r="E277" s="276" t="s">
        <v>1</v>
      </c>
      <c r="F277" s="277" t="s">
        <v>1177</v>
      </c>
      <c r="G277" s="275"/>
      <c r="H277" s="278">
        <v>5.6399999999999997</v>
      </c>
      <c r="I277" s="279"/>
      <c r="J277" s="275"/>
      <c r="K277" s="275"/>
      <c r="L277" s="280"/>
      <c r="M277" s="281"/>
      <c r="N277" s="282"/>
      <c r="O277" s="282"/>
      <c r="P277" s="282"/>
      <c r="Q277" s="282"/>
      <c r="R277" s="282"/>
      <c r="S277" s="282"/>
      <c r="T277" s="28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4" t="s">
        <v>185</v>
      </c>
      <c r="AU277" s="284" t="s">
        <v>83</v>
      </c>
      <c r="AV277" s="14" t="s">
        <v>83</v>
      </c>
      <c r="AW277" s="14" t="s">
        <v>30</v>
      </c>
      <c r="AX277" s="14" t="s">
        <v>73</v>
      </c>
      <c r="AY277" s="284" t="s">
        <v>146</v>
      </c>
    </row>
    <row r="278" s="14" customFormat="1">
      <c r="A278" s="14"/>
      <c r="B278" s="274"/>
      <c r="C278" s="275"/>
      <c r="D278" s="259" t="s">
        <v>185</v>
      </c>
      <c r="E278" s="276" t="s">
        <v>1</v>
      </c>
      <c r="F278" s="277" t="s">
        <v>686</v>
      </c>
      <c r="G278" s="275"/>
      <c r="H278" s="278">
        <v>7.2000000000000002</v>
      </c>
      <c r="I278" s="279"/>
      <c r="J278" s="275"/>
      <c r="K278" s="275"/>
      <c r="L278" s="280"/>
      <c r="M278" s="281"/>
      <c r="N278" s="282"/>
      <c r="O278" s="282"/>
      <c r="P278" s="282"/>
      <c r="Q278" s="282"/>
      <c r="R278" s="282"/>
      <c r="S278" s="282"/>
      <c r="T278" s="28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4" t="s">
        <v>185</v>
      </c>
      <c r="AU278" s="284" t="s">
        <v>83</v>
      </c>
      <c r="AV278" s="14" t="s">
        <v>83</v>
      </c>
      <c r="AW278" s="14" t="s">
        <v>30</v>
      </c>
      <c r="AX278" s="14" t="s">
        <v>73</v>
      </c>
      <c r="AY278" s="284" t="s">
        <v>146</v>
      </c>
    </row>
    <row r="279" s="16" customFormat="1">
      <c r="A279" s="16"/>
      <c r="B279" s="298"/>
      <c r="C279" s="299"/>
      <c r="D279" s="259" t="s">
        <v>185</v>
      </c>
      <c r="E279" s="300" t="s">
        <v>1</v>
      </c>
      <c r="F279" s="301" t="s">
        <v>682</v>
      </c>
      <c r="G279" s="299"/>
      <c r="H279" s="302">
        <v>12.84</v>
      </c>
      <c r="I279" s="303"/>
      <c r="J279" s="299"/>
      <c r="K279" s="299"/>
      <c r="L279" s="304"/>
      <c r="M279" s="305"/>
      <c r="N279" s="306"/>
      <c r="O279" s="306"/>
      <c r="P279" s="306"/>
      <c r="Q279" s="306"/>
      <c r="R279" s="306"/>
      <c r="S279" s="306"/>
      <c r="T279" s="30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8" t="s">
        <v>185</v>
      </c>
      <c r="AU279" s="308" t="s">
        <v>83</v>
      </c>
      <c r="AV279" s="16" t="s">
        <v>153</v>
      </c>
      <c r="AW279" s="16" t="s">
        <v>30</v>
      </c>
      <c r="AX279" s="16" t="s">
        <v>81</v>
      </c>
      <c r="AY279" s="308" t="s">
        <v>146</v>
      </c>
    </row>
    <row r="280" s="2" customFormat="1" ht="44.25" customHeight="1">
      <c r="A280" s="39"/>
      <c r="B280" s="40"/>
      <c r="C280" s="228" t="s">
        <v>406</v>
      </c>
      <c r="D280" s="228" t="s">
        <v>149</v>
      </c>
      <c r="E280" s="229" t="s">
        <v>960</v>
      </c>
      <c r="F280" s="230" t="s">
        <v>961</v>
      </c>
      <c r="G280" s="231" t="s">
        <v>181</v>
      </c>
      <c r="H280" s="232">
        <v>23.039999999999999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38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153</v>
      </c>
      <c r="AT280" s="240" t="s">
        <v>149</v>
      </c>
      <c r="AU280" s="240" t="s">
        <v>83</v>
      </c>
      <c r="AY280" s="18" t="s">
        <v>146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81</v>
      </c>
      <c r="BK280" s="241">
        <f>ROUND(I280*H280,2)</f>
        <v>0</v>
      </c>
      <c r="BL280" s="18" t="s">
        <v>153</v>
      </c>
      <c r="BM280" s="240" t="s">
        <v>1296</v>
      </c>
    </row>
    <row r="281" s="14" customFormat="1">
      <c r="A281" s="14"/>
      <c r="B281" s="274"/>
      <c r="C281" s="275"/>
      <c r="D281" s="259" t="s">
        <v>185</v>
      </c>
      <c r="E281" s="276" t="s">
        <v>1</v>
      </c>
      <c r="F281" s="277" t="s">
        <v>1177</v>
      </c>
      <c r="G281" s="275"/>
      <c r="H281" s="278">
        <v>5.6399999999999997</v>
      </c>
      <c r="I281" s="279"/>
      <c r="J281" s="275"/>
      <c r="K281" s="275"/>
      <c r="L281" s="280"/>
      <c r="M281" s="281"/>
      <c r="N281" s="282"/>
      <c r="O281" s="282"/>
      <c r="P281" s="282"/>
      <c r="Q281" s="282"/>
      <c r="R281" s="282"/>
      <c r="S281" s="282"/>
      <c r="T281" s="28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4" t="s">
        <v>185</v>
      </c>
      <c r="AU281" s="284" t="s">
        <v>83</v>
      </c>
      <c r="AV281" s="14" t="s">
        <v>83</v>
      </c>
      <c r="AW281" s="14" t="s">
        <v>30</v>
      </c>
      <c r="AX281" s="14" t="s">
        <v>73</v>
      </c>
      <c r="AY281" s="284" t="s">
        <v>146</v>
      </c>
    </row>
    <row r="282" s="14" customFormat="1">
      <c r="A282" s="14"/>
      <c r="B282" s="274"/>
      <c r="C282" s="275"/>
      <c r="D282" s="259" t="s">
        <v>185</v>
      </c>
      <c r="E282" s="276" t="s">
        <v>1</v>
      </c>
      <c r="F282" s="277" t="s">
        <v>686</v>
      </c>
      <c r="G282" s="275"/>
      <c r="H282" s="278">
        <v>7.2000000000000002</v>
      </c>
      <c r="I282" s="279"/>
      <c r="J282" s="275"/>
      <c r="K282" s="275"/>
      <c r="L282" s="280"/>
      <c r="M282" s="281"/>
      <c r="N282" s="282"/>
      <c r="O282" s="282"/>
      <c r="P282" s="282"/>
      <c r="Q282" s="282"/>
      <c r="R282" s="282"/>
      <c r="S282" s="282"/>
      <c r="T282" s="28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4" t="s">
        <v>185</v>
      </c>
      <c r="AU282" s="284" t="s">
        <v>83</v>
      </c>
      <c r="AV282" s="14" t="s">
        <v>83</v>
      </c>
      <c r="AW282" s="14" t="s">
        <v>30</v>
      </c>
      <c r="AX282" s="14" t="s">
        <v>73</v>
      </c>
      <c r="AY282" s="284" t="s">
        <v>146</v>
      </c>
    </row>
    <row r="283" s="14" customFormat="1">
      <c r="A283" s="14"/>
      <c r="B283" s="274"/>
      <c r="C283" s="275"/>
      <c r="D283" s="259" t="s">
        <v>185</v>
      </c>
      <c r="E283" s="276" t="s">
        <v>1</v>
      </c>
      <c r="F283" s="277" t="s">
        <v>1179</v>
      </c>
      <c r="G283" s="275"/>
      <c r="H283" s="278">
        <v>10.199999999999999</v>
      </c>
      <c r="I283" s="279"/>
      <c r="J283" s="275"/>
      <c r="K283" s="275"/>
      <c r="L283" s="280"/>
      <c r="M283" s="281"/>
      <c r="N283" s="282"/>
      <c r="O283" s="282"/>
      <c r="P283" s="282"/>
      <c r="Q283" s="282"/>
      <c r="R283" s="282"/>
      <c r="S283" s="282"/>
      <c r="T283" s="28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4" t="s">
        <v>185</v>
      </c>
      <c r="AU283" s="284" t="s">
        <v>83</v>
      </c>
      <c r="AV283" s="14" t="s">
        <v>83</v>
      </c>
      <c r="AW283" s="14" t="s">
        <v>30</v>
      </c>
      <c r="AX283" s="14" t="s">
        <v>73</v>
      </c>
      <c r="AY283" s="284" t="s">
        <v>146</v>
      </c>
    </row>
    <row r="284" s="16" customFormat="1">
      <c r="A284" s="16"/>
      <c r="B284" s="298"/>
      <c r="C284" s="299"/>
      <c r="D284" s="259" t="s">
        <v>185</v>
      </c>
      <c r="E284" s="300" t="s">
        <v>1</v>
      </c>
      <c r="F284" s="301" t="s">
        <v>682</v>
      </c>
      <c r="G284" s="299"/>
      <c r="H284" s="302">
        <v>23.039999999999999</v>
      </c>
      <c r="I284" s="303"/>
      <c r="J284" s="299"/>
      <c r="K284" s="299"/>
      <c r="L284" s="304"/>
      <c r="M284" s="305"/>
      <c r="N284" s="306"/>
      <c r="O284" s="306"/>
      <c r="P284" s="306"/>
      <c r="Q284" s="306"/>
      <c r="R284" s="306"/>
      <c r="S284" s="306"/>
      <c r="T284" s="307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308" t="s">
        <v>185</v>
      </c>
      <c r="AU284" s="308" t="s">
        <v>83</v>
      </c>
      <c r="AV284" s="16" t="s">
        <v>153</v>
      </c>
      <c r="AW284" s="16" t="s">
        <v>30</v>
      </c>
      <c r="AX284" s="16" t="s">
        <v>81</v>
      </c>
      <c r="AY284" s="308" t="s">
        <v>146</v>
      </c>
    </row>
    <row r="285" s="2" customFormat="1" ht="44.25" customHeight="1">
      <c r="A285" s="39"/>
      <c r="B285" s="40"/>
      <c r="C285" s="228" t="s">
        <v>410</v>
      </c>
      <c r="D285" s="228" t="s">
        <v>149</v>
      </c>
      <c r="E285" s="229" t="s">
        <v>963</v>
      </c>
      <c r="F285" s="230" t="s">
        <v>964</v>
      </c>
      <c r="G285" s="231" t="s">
        <v>181</v>
      </c>
      <c r="H285" s="232">
        <v>10.199999999999999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38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153</v>
      </c>
      <c r="AT285" s="240" t="s">
        <v>149</v>
      </c>
      <c r="AU285" s="240" t="s">
        <v>83</v>
      </c>
      <c r="AY285" s="18" t="s">
        <v>146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81</v>
      </c>
      <c r="BK285" s="241">
        <f>ROUND(I285*H285,2)</f>
        <v>0</v>
      </c>
      <c r="BL285" s="18" t="s">
        <v>153</v>
      </c>
      <c r="BM285" s="240" t="s">
        <v>1297</v>
      </c>
    </row>
    <row r="286" s="14" customFormat="1">
      <c r="A286" s="14"/>
      <c r="B286" s="274"/>
      <c r="C286" s="275"/>
      <c r="D286" s="259" t="s">
        <v>185</v>
      </c>
      <c r="E286" s="276" t="s">
        <v>1</v>
      </c>
      <c r="F286" s="277" t="s">
        <v>1179</v>
      </c>
      <c r="G286" s="275"/>
      <c r="H286" s="278">
        <v>10.199999999999999</v>
      </c>
      <c r="I286" s="279"/>
      <c r="J286" s="275"/>
      <c r="K286" s="275"/>
      <c r="L286" s="280"/>
      <c r="M286" s="281"/>
      <c r="N286" s="282"/>
      <c r="O286" s="282"/>
      <c r="P286" s="282"/>
      <c r="Q286" s="282"/>
      <c r="R286" s="282"/>
      <c r="S286" s="282"/>
      <c r="T286" s="28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4" t="s">
        <v>185</v>
      </c>
      <c r="AU286" s="284" t="s">
        <v>83</v>
      </c>
      <c r="AV286" s="14" t="s">
        <v>83</v>
      </c>
      <c r="AW286" s="14" t="s">
        <v>30</v>
      </c>
      <c r="AX286" s="14" t="s">
        <v>81</v>
      </c>
      <c r="AY286" s="284" t="s">
        <v>146</v>
      </c>
    </row>
    <row r="287" s="12" customFormat="1" ht="22.8" customHeight="1">
      <c r="A287" s="12"/>
      <c r="B287" s="212"/>
      <c r="C287" s="213"/>
      <c r="D287" s="214" t="s">
        <v>72</v>
      </c>
      <c r="E287" s="226" t="s">
        <v>158</v>
      </c>
      <c r="F287" s="226" t="s">
        <v>414</v>
      </c>
      <c r="G287" s="213"/>
      <c r="H287" s="213"/>
      <c r="I287" s="216"/>
      <c r="J287" s="227">
        <f>BK287</f>
        <v>0</v>
      </c>
      <c r="K287" s="213"/>
      <c r="L287" s="218"/>
      <c r="M287" s="219"/>
      <c r="N287" s="220"/>
      <c r="O287" s="220"/>
      <c r="P287" s="221">
        <f>SUM(P288:P305)</f>
        <v>0</v>
      </c>
      <c r="Q287" s="220"/>
      <c r="R287" s="221">
        <f>SUM(R288:R305)</f>
        <v>13.505013819999999</v>
      </c>
      <c r="S287" s="220"/>
      <c r="T287" s="222">
        <f>SUM(T288:T305)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3" t="s">
        <v>81</v>
      </c>
      <c r="AT287" s="224" t="s">
        <v>72</v>
      </c>
      <c r="AU287" s="224" t="s">
        <v>81</v>
      </c>
      <c r="AY287" s="223" t="s">
        <v>146</v>
      </c>
      <c r="BK287" s="225">
        <f>SUM(BK288:BK305)</f>
        <v>0</v>
      </c>
    </row>
    <row r="288" s="2" customFormat="1" ht="16.5" customHeight="1">
      <c r="A288" s="39"/>
      <c r="B288" s="40"/>
      <c r="C288" s="228" t="s">
        <v>415</v>
      </c>
      <c r="D288" s="228" t="s">
        <v>149</v>
      </c>
      <c r="E288" s="229" t="s">
        <v>1298</v>
      </c>
      <c r="F288" s="230" t="s">
        <v>1299</v>
      </c>
      <c r="G288" s="231" t="s">
        <v>152</v>
      </c>
      <c r="H288" s="232">
        <v>1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38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153</v>
      </c>
      <c r="AT288" s="240" t="s">
        <v>149</v>
      </c>
      <c r="AU288" s="240" t="s">
        <v>83</v>
      </c>
      <c r="AY288" s="18" t="s">
        <v>146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81</v>
      </c>
      <c r="BK288" s="241">
        <f>ROUND(I288*H288,2)</f>
        <v>0</v>
      </c>
      <c r="BL288" s="18" t="s">
        <v>153</v>
      </c>
      <c r="BM288" s="240" t="s">
        <v>1300</v>
      </c>
    </row>
    <row r="289" s="2" customFormat="1" ht="33" customHeight="1">
      <c r="A289" s="39"/>
      <c r="B289" s="40"/>
      <c r="C289" s="228" t="s">
        <v>420</v>
      </c>
      <c r="D289" s="228" t="s">
        <v>149</v>
      </c>
      <c r="E289" s="229" t="s">
        <v>966</v>
      </c>
      <c r="F289" s="230" t="s">
        <v>967</v>
      </c>
      <c r="G289" s="231" t="s">
        <v>210</v>
      </c>
      <c r="H289" s="232">
        <v>237.40000000000001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38</v>
      </c>
      <c r="O289" s="92"/>
      <c r="P289" s="238">
        <f>O289*H289</f>
        <v>0</v>
      </c>
      <c r="Q289" s="238">
        <v>1.0000000000000001E-05</v>
      </c>
      <c r="R289" s="238">
        <f>Q289*H289</f>
        <v>0.0023740000000000002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153</v>
      </c>
      <c r="AT289" s="240" t="s">
        <v>149</v>
      </c>
      <c r="AU289" s="240" t="s">
        <v>83</v>
      </c>
      <c r="AY289" s="18" t="s">
        <v>146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81</v>
      </c>
      <c r="BK289" s="241">
        <f>ROUND(I289*H289,2)</f>
        <v>0</v>
      </c>
      <c r="BL289" s="18" t="s">
        <v>153</v>
      </c>
      <c r="BM289" s="240" t="s">
        <v>1301</v>
      </c>
    </row>
    <row r="290" s="2" customFormat="1" ht="21.75" customHeight="1">
      <c r="A290" s="39"/>
      <c r="B290" s="40"/>
      <c r="C290" s="242" t="s">
        <v>424</v>
      </c>
      <c r="D290" s="242" t="s">
        <v>155</v>
      </c>
      <c r="E290" s="243" t="s">
        <v>969</v>
      </c>
      <c r="F290" s="244" t="s">
        <v>1302</v>
      </c>
      <c r="G290" s="245" t="s">
        <v>210</v>
      </c>
      <c r="H290" s="246">
        <v>244.52199999999999</v>
      </c>
      <c r="I290" s="247"/>
      <c r="J290" s="248">
        <f>ROUND(I290*H290,2)</f>
        <v>0</v>
      </c>
      <c r="K290" s="249"/>
      <c r="L290" s="250"/>
      <c r="M290" s="251" t="s">
        <v>1</v>
      </c>
      <c r="N290" s="252" t="s">
        <v>38</v>
      </c>
      <c r="O290" s="92"/>
      <c r="P290" s="238">
        <f>O290*H290</f>
        <v>0</v>
      </c>
      <c r="Q290" s="238">
        <v>0.0043099999999999996</v>
      </c>
      <c r="R290" s="238">
        <f>Q290*H290</f>
        <v>1.0538898199999998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158</v>
      </c>
      <c r="AT290" s="240" t="s">
        <v>155</v>
      </c>
      <c r="AU290" s="240" t="s">
        <v>83</v>
      </c>
      <c r="AY290" s="18" t="s">
        <v>146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81</v>
      </c>
      <c r="BK290" s="241">
        <f>ROUND(I290*H290,2)</f>
        <v>0</v>
      </c>
      <c r="BL290" s="18" t="s">
        <v>153</v>
      </c>
      <c r="BM290" s="240" t="s">
        <v>1303</v>
      </c>
    </row>
    <row r="291" s="14" customFormat="1">
      <c r="A291" s="14"/>
      <c r="B291" s="274"/>
      <c r="C291" s="275"/>
      <c r="D291" s="259" t="s">
        <v>185</v>
      </c>
      <c r="E291" s="276" t="s">
        <v>1</v>
      </c>
      <c r="F291" s="277" t="s">
        <v>1304</v>
      </c>
      <c r="G291" s="275"/>
      <c r="H291" s="278">
        <v>244.52199999999999</v>
      </c>
      <c r="I291" s="279"/>
      <c r="J291" s="275"/>
      <c r="K291" s="275"/>
      <c r="L291" s="280"/>
      <c r="M291" s="281"/>
      <c r="N291" s="282"/>
      <c r="O291" s="282"/>
      <c r="P291" s="282"/>
      <c r="Q291" s="282"/>
      <c r="R291" s="282"/>
      <c r="S291" s="282"/>
      <c r="T291" s="28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4" t="s">
        <v>185</v>
      </c>
      <c r="AU291" s="284" t="s">
        <v>83</v>
      </c>
      <c r="AV291" s="14" t="s">
        <v>83</v>
      </c>
      <c r="AW291" s="14" t="s">
        <v>30</v>
      </c>
      <c r="AX291" s="14" t="s">
        <v>81</v>
      </c>
      <c r="AY291" s="284" t="s">
        <v>146</v>
      </c>
    </row>
    <row r="292" s="2" customFormat="1" ht="33" customHeight="1">
      <c r="A292" s="39"/>
      <c r="B292" s="40"/>
      <c r="C292" s="228" t="s">
        <v>428</v>
      </c>
      <c r="D292" s="228" t="s">
        <v>149</v>
      </c>
      <c r="E292" s="229" t="s">
        <v>1305</v>
      </c>
      <c r="F292" s="230" t="s">
        <v>1306</v>
      </c>
      <c r="G292" s="231" t="s">
        <v>152</v>
      </c>
      <c r="H292" s="232">
        <v>40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38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153</v>
      </c>
      <c r="AT292" s="240" t="s">
        <v>149</v>
      </c>
      <c r="AU292" s="240" t="s">
        <v>83</v>
      </c>
      <c r="AY292" s="18" t="s">
        <v>146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81</v>
      </c>
      <c r="BK292" s="241">
        <f>ROUND(I292*H292,2)</f>
        <v>0</v>
      </c>
      <c r="BL292" s="18" t="s">
        <v>153</v>
      </c>
      <c r="BM292" s="240" t="s">
        <v>1307</v>
      </c>
    </row>
    <row r="293" s="2" customFormat="1" ht="16.5" customHeight="1">
      <c r="A293" s="39"/>
      <c r="B293" s="40"/>
      <c r="C293" s="242" t="s">
        <v>432</v>
      </c>
      <c r="D293" s="242" t="s">
        <v>155</v>
      </c>
      <c r="E293" s="243" t="s">
        <v>1308</v>
      </c>
      <c r="F293" s="244" t="s">
        <v>1309</v>
      </c>
      <c r="G293" s="245" t="s">
        <v>152</v>
      </c>
      <c r="H293" s="246">
        <v>40</v>
      </c>
      <c r="I293" s="247"/>
      <c r="J293" s="248">
        <f>ROUND(I293*H293,2)</f>
        <v>0</v>
      </c>
      <c r="K293" s="249"/>
      <c r="L293" s="250"/>
      <c r="M293" s="251" t="s">
        <v>1</v>
      </c>
      <c r="N293" s="252" t="s">
        <v>38</v>
      </c>
      <c r="O293" s="92"/>
      <c r="P293" s="238">
        <f>O293*H293</f>
        <v>0</v>
      </c>
      <c r="Q293" s="238">
        <v>0.00064999999999999997</v>
      </c>
      <c r="R293" s="238">
        <f>Q293*H293</f>
        <v>0.025999999999999999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158</v>
      </c>
      <c r="AT293" s="240" t="s">
        <v>155</v>
      </c>
      <c r="AU293" s="240" t="s">
        <v>83</v>
      </c>
      <c r="AY293" s="18" t="s">
        <v>146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81</v>
      </c>
      <c r="BK293" s="241">
        <f>ROUND(I293*H293,2)</f>
        <v>0</v>
      </c>
      <c r="BL293" s="18" t="s">
        <v>153</v>
      </c>
      <c r="BM293" s="240" t="s">
        <v>1310</v>
      </c>
    </row>
    <row r="294" s="2" customFormat="1" ht="33" customHeight="1">
      <c r="A294" s="39"/>
      <c r="B294" s="40"/>
      <c r="C294" s="228" t="s">
        <v>436</v>
      </c>
      <c r="D294" s="228" t="s">
        <v>149</v>
      </c>
      <c r="E294" s="229" t="s">
        <v>1311</v>
      </c>
      <c r="F294" s="230" t="s">
        <v>1312</v>
      </c>
      <c r="G294" s="231" t="s">
        <v>152</v>
      </c>
      <c r="H294" s="232">
        <v>25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38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153</v>
      </c>
      <c r="AT294" s="240" t="s">
        <v>149</v>
      </c>
      <c r="AU294" s="240" t="s">
        <v>83</v>
      </c>
      <c r="AY294" s="18" t="s">
        <v>146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81</v>
      </c>
      <c r="BK294" s="241">
        <f>ROUND(I294*H294,2)</f>
        <v>0</v>
      </c>
      <c r="BL294" s="18" t="s">
        <v>153</v>
      </c>
      <c r="BM294" s="240" t="s">
        <v>1313</v>
      </c>
    </row>
    <row r="295" s="2" customFormat="1" ht="16.5" customHeight="1">
      <c r="A295" s="39"/>
      <c r="B295" s="40"/>
      <c r="C295" s="242" t="s">
        <v>440</v>
      </c>
      <c r="D295" s="242" t="s">
        <v>155</v>
      </c>
      <c r="E295" s="243" t="s">
        <v>1314</v>
      </c>
      <c r="F295" s="244" t="s">
        <v>1315</v>
      </c>
      <c r="G295" s="245" t="s">
        <v>152</v>
      </c>
      <c r="H295" s="246">
        <v>25</v>
      </c>
      <c r="I295" s="247"/>
      <c r="J295" s="248">
        <f>ROUND(I295*H295,2)</f>
        <v>0</v>
      </c>
      <c r="K295" s="249"/>
      <c r="L295" s="250"/>
      <c r="M295" s="251" t="s">
        <v>1</v>
      </c>
      <c r="N295" s="252" t="s">
        <v>38</v>
      </c>
      <c r="O295" s="92"/>
      <c r="P295" s="238">
        <f>O295*H295</f>
        <v>0</v>
      </c>
      <c r="Q295" s="238">
        <v>0.00029</v>
      </c>
      <c r="R295" s="238">
        <f>Q295*H295</f>
        <v>0.0072500000000000004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158</v>
      </c>
      <c r="AT295" s="240" t="s">
        <v>155</v>
      </c>
      <c r="AU295" s="240" t="s">
        <v>83</v>
      </c>
      <c r="AY295" s="18" t="s">
        <v>146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81</v>
      </c>
      <c r="BK295" s="241">
        <f>ROUND(I295*H295,2)</f>
        <v>0</v>
      </c>
      <c r="BL295" s="18" t="s">
        <v>153</v>
      </c>
      <c r="BM295" s="240" t="s">
        <v>1316</v>
      </c>
    </row>
    <row r="296" s="2" customFormat="1" ht="21.75" customHeight="1">
      <c r="A296" s="39"/>
      <c r="B296" s="40"/>
      <c r="C296" s="228" t="s">
        <v>444</v>
      </c>
      <c r="D296" s="228" t="s">
        <v>149</v>
      </c>
      <c r="E296" s="229" t="s">
        <v>1317</v>
      </c>
      <c r="F296" s="230" t="s">
        <v>1318</v>
      </c>
      <c r="G296" s="231" t="s">
        <v>152</v>
      </c>
      <c r="H296" s="232">
        <v>15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38</v>
      </c>
      <c r="O296" s="92"/>
      <c r="P296" s="238">
        <f>O296*H296</f>
        <v>0</v>
      </c>
      <c r="Q296" s="238">
        <v>0.34089999999999998</v>
      </c>
      <c r="R296" s="238">
        <f>Q296*H296</f>
        <v>5.1135000000000002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153</v>
      </c>
      <c r="AT296" s="240" t="s">
        <v>149</v>
      </c>
      <c r="AU296" s="240" t="s">
        <v>83</v>
      </c>
      <c r="AY296" s="18" t="s">
        <v>146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81</v>
      </c>
      <c r="BK296" s="241">
        <f>ROUND(I296*H296,2)</f>
        <v>0</v>
      </c>
      <c r="BL296" s="18" t="s">
        <v>153</v>
      </c>
      <c r="BM296" s="240" t="s">
        <v>1319</v>
      </c>
    </row>
    <row r="297" s="2" customFormat="1" ht="21.75" customHeight="1">
      <c r="A297" s="39"/>
      <c r="B297" s="40"/>
      <c r="C297" s="242" t="s">
        <v>449</v>
      </c>
      <c r="D297" s="242" t="s">
        <v>155</v>
      </c>
      <c r="E297" s="243" t="s">
        <v>1320</v>
      </c>
      <c r="F297" s="244" t="s">
        <v>1321</v>
      </c>
      <c r="G297" s="245" t="s">
        <v>152</v>
      </c>
      <c r="H297" s="246">
        <v>15</v>
      </c>
      <c r="I297" s="247"/>
      <c r="J297" s="248">
        <f>ROUND(I297*H297,2)</f>
        <v>0</v>
      </c>
      <c r="K297" s="249"/>
      <c r="L297" s="250"/>
      <c r="M297" s="251" t="s">
        <v>1</v>
      </c>
      <c r="N297" s="252" t="s">
        <v>38</v>
      </c>
      <c r="O297" s="92"/>
      <c r="P297" s="238">
        <f>O297*H297</f>
        <v>0</v>
      </c>
      <c r="Q297" s="238">
        <v>0.069000000000000006</v>
      </c>
      <c r="R297" s="238">
        <f>Q297*H297</f>
        <v>1.0350000000000001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158</v>
      </c>
      <c r="AT297" s="240" t="s">
        <v>155</v>
      </c>
      <c r="AU297" s="240" t="s">
        <v>83</v>
      </c>
      <c r="AY297" s="18" t="s">
        <v>146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81</v>
      </c>
      <c r="BK297" s="241">
        <f>ROUND(I297*H297,2)</f>
        <v>0</v>
      </c>
      <c r="BL297" s="18" t="s">
        <v>153</v>
      </c>
      <c r="BM297" s="240" t="s">
        <v>1322</v>
      </c>
    </row>
    <row r="298" s="2" customFormat="1" ht="33" customHeight="1">
      <c r="A298" s="39"/>
      <c r="B298" s="40"/>
      <c r="C298" s="242" t="s">
        <v>453</v>
      </c>
      <c r="D298" s="242" t="s">
        <v>155</v>
      </c>
      <c r="E298" s="243" t="s">
        <v>1323</v>
      </c>
      <c r="F298" s="244" t="s">
        <v>1324</v>
      </c>
      <c r="G298" s="245" t="s">
        <v>152</v>
      </c>
      <c r="H298" s="246">
        <v>15</v>
      </c>
      <c r="I298" s="247"/>
      <c r="J298" s="248">
        <f>ROUND(I298*H298,2)</f>
        <v>0</v>
      </c>
      <c r="K298" s="249"/>
      <c r="L298" s="250"/>
      <c r="M298" s="251" t="s">
        <v>1</v>
      </c>
      <c r="N298" s="252" t="s">
        <v>38</v>
      </c>
      <c r="O298" s="92"/>
      <c r="P298" s="238">
        <f>O298*H298</f>
        <v>0</v>
      </c>
      <c r="Q298" s="238">
        <v>0.17499999999999999</v>
      </c>
      <c r="R298" s="238">
        <f>Q298*H298</f>
        <v>2.625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158</v>
      </c>
      <c r="AT298" s="240" t="s">
        <v>155</v>
      </c>
      <c r="AU298" s="240" t="s">
        <v>83</v>
      </c>
      <c r="AY298" s="18" t="s">
        <v>146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81</v>
      </c>
      <c r="BK298" s="241">
        <f>ROUND(I298*H298,2)</f>
        <v>0</v>
      </c>
      <c r="BL298" s="18" t="s">
        <v>153</v>
      </c>
      <c r="BM298" s="240" t="s">
        <v>1325</v>
      </c>
    </row>
    <row r="299" s="2" customFormat="1" ht="21.75" customHeight="1">
      <c r="A299" s="39"/>
      <c r="B299" s="40"/>
      <c r="C299" s="242" t="s">
        <v>457</v>
      </c>
      <c r="D299" s="242" t="s">
        <v>155</v>
      </c>
      <c r="E299" s="243" t="s">
        <v>1326</v>
      </c>
      <c r="F299" s="244" t="s">
        <v>1327</v>
      </c>
      <c r="G299" s="245" t="s">
        <v>152</v>
      </c>
      <c r="H299" s="246">
        <v>8</v>
      </c>
      <c r="I299" s="247"/>
      <c r="J299" s="248">
        <f>ROUND(I299*H299,2)</f>
        <v>0</v>
      </c>
      <c r="K299" s="249"/>
      <c r="L299" s="250"/>
      <c r="M299" s="251" t="s">
        <v>1</v>
      </c>
      <c r="N299" s="252" t="s">
        <v>38</v>
      </c>
      <c r="O299" s="92"/>
      <c r="P299" s="238">
        <f>O299*H299</f>
        <v>0</v>
      </c>
      <c r="Q299" s="238">
        <v>0.037999999999999999</v>
      </c>
      <c r="R299" s="238">
        <f>Q299*H299</f>
        <v>0.30399999999999999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158</v>
      </c>
      <c r="AT299" s="240" t="s">
        <v>155</v>
      </c>
      <c r="AU299" s="240" t="s">
        <v>83</v>
      </c>
      <c r="AY299" s="18" t="s">
        <v>146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81</v>
      </c>
      <c r="BK299" s="241">
        <f>ROUND(I299*H299,2)</f>
        <v>0</v>
      </c>
      <c r="BL299" s="18" t="s">
        <v>153</v>
      </c>
      <c r="BM299" s="240" t="s">
        <v>1328</v>
      </c>
    </row>
    <row r="300" s="2" customFormat="1" ht="16.5" customHeight="1">
      <c r="A300" s="39"/>
      <c r="B300" s="40"/>
      <c r="C300" s="242" t="s">
        <v>461</v>
      </c>
      <c r="D300" s="242" t="s">
        <v>155</v>
      </c>
      <c r="E300" s="243" t="s">
        <v>1329</v>
      </c>
      <c r="F300" s="244" t="s">
        <v>1330</v>
      </c>
      <c r="G300" s="245" t="s">
        <v>152</v>
      </c>
      <c r="H300" s="246">
        <v>13</v>
      </c>
      <c r="I300" s="247"/>
      <c r="J300" s="248">
        <f>ROUND(I300*H300,2)</f>
        <v>0</v>
      </c>
      <c r="K300" s="249"/>
      <c r="L300" s="250"/>
      <c r="M300" s="251" t="s">
        <v>1</v>
      </c>
      <c r="N300" s="252" t="s">
        <v>38</v>
      </c>
      <c r="O300" s="92"/>
      <c r="P300" s="238">
        <f>O300*H300</f>
        <v>0</v>
      </c>
      <c r="Q300" s="238">
        <v>0.057000000000000002</v>
      </c>
      <c r="R300" s="238">
        <f>Q300*H300</f>
        <v>0.74099999999999999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158</v>
      </c>
      <c r="AT300" s="240" t="s">
        <v>155</v>
      </c>
      <c r="AU300" s="240" t="s">
        <v>83</v>
      </c>
      <c r="AY300" s="18" t="s">
        <v>146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81</v>
      </c>
      <c r="BK300" s="241">
        <f>ROUND(I300*H300,2)</f>
        <v>0</v>
      </c>
      <c r="BL300" s="18" t="s">
        <v>153</v>
      </c>
      <c r="BM300" s="240" t="s">
        <v>1331</v>
      </c>
    </row>
    <row r="301" s="2" customFormat="1" ht="21.75" customHeight="1">
      <c r="A301" s="39"/>
      <c r="B301" s="40"/>
      <c r="C301" s="242" t="s">
        <v>465</v>
      </c>
      <c r="D301" s="242" t="s">
        <v>155</v>
      </c>
      <c r="E301" s="243" t="s">
        <v>1332</v>
      </c>
      <c r="F301" s="244" t="s">
        <v>1333</v>
      </c>
      <c r="G301" s="245" t="s">
        <v>152</v>
      </c>
      <c r="H301" s="246">
        <v>8</v>
      </c>
      <c r="I301" s="247"/>
      <c r="J301" s="248">
        <f>ROUND(I301*H301,2)</f>
        <v>0</v>
      </c>
      <c r="K301" s="249"/>
      <c r="L301" s="250"/>
      <c r="M301" s="251" t="s">
        <v>1</v>
      </c>
      <c r="N301" s="252" t="s">
        <v>38</v>
      </c>
      <c r="O301" s="92"/>
      <c r="P301" s="238">
        <f>O301*H301</f>
        <v>0</v>
      </c>
      <c r="Q301" s="238">
        <v>0.057000000000000002</v>
      </c>
      <c r="R301" s="238">
        <f>Q301*H301</f>
        <v>0.45600000000000002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158</v>
      </c>
      <c r="AT301" s="240" t="s">
        <v>155</v>
      </c>
      <c r="AU301" s="240" t="s">
        <v>83</v>
      </c>
      <c r="AY301" s="18" t="s">
        <v>146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81</v>
      </c>
      <c r="BK301" s="241">
        <f>ROUND(I301*H301,2)</f>
        <v>0</v>
      </c>
      <c r="BL301" s="18" t="s">
        <v>153</v>
      </c>
      <c r="BM301" s="240" t="s">
        <v>1334</v>
      </c>
    </row>
    <row r="302" s="2" customFormat="1" ht="21.75" customHeight="1">
      <c r="A302" s="39"/>
      <c r="B302" s="40"/>
      <c r="C302" s="242" t="s">
        <v>469</v>
      </c>
      <c r="D302" s="242" t="s">
        <v>155</v>
      </c>
      <c r="E302" s="243" t="s">
        <v>1335</v>
      </c>
      <c r="F302" s="244" t="s">
        <v>1336</v>
      </c>
      <c r="G302" s="245" t="s">
        <v>152</v>
      </c>
      <c r="H302" s="246">
        <v>15</v>
      </c>
      <c r="I302" s="247"/>
      <c r="J302" s="248">
        <f>ROUND(I302*H302,2)</f>
        <v>0</v>
      </c>
      <c r="K302" s="249"/>
      <c r="L302" s="250"/>
      <c r="M302" s="251" t="s">
        <v>1</v>
      </c>
      <c r="N302" s="252" t="s">
        <v>38</v>
      </c>
      <c r="O302" s="92"/>
      <c r="P302" s="238">
        <f>O302*H302</f>
        <v>0</v>
      </c>
      <c r="Q302" s="238">
        <v>0.0040000000000000001</v>
      </c>
      <c r="R302" s="238">
        <f>Q302*H302</f>
        <v>0.059999999999999998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158</v>
      </c>
      <c r="AT302" s="240" t="s">
        <v>155</v>
      </c>
      <c r="AU302" s="240" t="s">
        <v>83</v>
      </c>
      <c r="AY302" s="18" t="s">
        <v>146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81</v>
      </c>
      <c r="BK302" s="241">
        <f>ROUND(I302*H302,2)</f>
        <v>0</v>
      </c>
      <c r="BL302" s="18" t="s">
        <v>153</v>
      </c>
      <c r="BM302" s="240" t="s">
        <v>1337</v>
      </c>
    </row>
    <row r="303" s="2" customFormat="1" ht="16.5" customHeight="1">
      <c r="A303" s="39"/>
      <c r="B303" s="40"/>
      <c r="C303" s="242" t="s">
        <v>473</v>
      </c>
      <c r="D303" s="242" t="s">
        <v>155</v>
      </c>
      <c r="E303" s="243" t="s">
        <v>1338</v>
      </c>
      <c r="F303" s="244" t="s">
        <v>1339</v>
      </c>
      <c r="G303" s="245" t="s">
        <v>152</v>
      </c>
      <c r="H303" s="246">
        <v>2</v>
      </c>
      <c r="I303" s="247"/>
      <c r="J303" s="248">
        <f>ROUND(I303*H303,2)</f>
        <v>0</v>
      </c>
      <c r="K303" s="249"/>
      <c r="L303" s="250"/>
      <c r="M303" s="251" t="s">
        <v>1</v>
      </c>
      <c r="N303" s="252" t="s">
        <v>38</v>
      </c>
      <c r="O303" s="92"/>
      <c r="P303" s="238">
        <f>O303*H303</f>
        <v>0</v>
      </c>
      <c r="Q303" s="238">
        <v>0.105</v>
      </c>
      <c r="R303" s="238">
        <f>Q303*H303</f>
        <v>0.20999999999999999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158</v>
      </c>
      <c r="AT303" s="240" t="s">
        <v>155</v>
      </c>
      <c r="AU303" s="240" t="s">
        <v>83</v>
      </c>
      <c r="AY303" s="18" t="s">
        <v>146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81</v>
      </c>
      <c r="BK303" s="241">
        <f>ROUND(I303*H303,2)</f>
        <v>0</v>
      </c>
      <c r="BL303" s="18" t="s">
        <v>153</v>
      </c>
      <c r="BM303" s="240" t="s">
        <v>1340</v>
      </c>
    </row>
    <row r="304" s="2" customFormat="1" ht="21.75" customHeight="1">
      <c r="A304" s="39"/>
      <c r="B304" s="40"/>
      <c r="C304" s="242" t="s">
        <v>477</v>
      </c>
      <c r="D304" s="242" t="s">
        <v>155</v>
      </c>
      <c r="E304" s="243" t="s">
        <v>1341</v>
      </c>
      <c r="F304" s="244" t="s">
        <v>1342</v>
      </c>
      <c r="G304" s="245" t="s">
        <v>152</v>
      </c>
      <c r="H304" s="246">
        <v>15</v>
      </c>
      <c r="I304" s="247"/>
      <c r="J304" s="248">
        <f>ROUND(I304*H304,2)</f>
        <v>0</v>
      </c>
      <c r="K304" s="249"/>
      <c r="L304" s="250"/>
      <c r="M304" s="251" t="s">
        <v>1</v>
      </c>
      <c r="N304" s="252" t="s">
        <v>38</v>
      </c>
      <c r="O304" s="92"/>
      <c r="P304" s="238">
        <f>O304*H304</f>
        <v>0</v>
      </c>
      <c r="Q304" s="238">
        <v>0.023</v>
      </c>
      <c r="R304" s="238">
        <f>Q304*H304</f>
        <v>0.34499999999999997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158</v>
      </c>
      <c r="AT304" s="240" t="s">
        <v>155</v>
      </c>
      <c r="AU304" s="240" t="s">
        <v>83</v>
      </c>
      <c r="AY304" s="18" t="s">
        <v>146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81</v>
      </c>
      <c r="BK304" s="241">
        <f>ROUND(I304*H304,2)</f>
        <v>0</v>
      </c>
      <c r="BL304" s="18" t="s">
        <v>153</v>
      </c>
      <c r="BM304" s="240" t="s">
        <v>1343</v>
      </c>
    </row>
    <row r="305" s="2" customFormat="1" ht="21.75" customHeight="1">
      <c r="A305" s="39"/>
      <c r="B305" s="40"/>
      <c r="C305" s="242" t="s">
        <v>481</v>
      </c>
      <c r="D305" s="242" t="s">
        <v>155</v>
      </c>
      <c r="E305" s="243" t="s">
        <v>1344</v>
      </c>
      <c r="F305" s="244" t="s">
        <v>1345</v>
      </c>
      <c r="G305" s="245" t="s">
        <v>152</v>
      </c>
      <c r="H305" s="246">
        <v>14</v>
      </c>
      <c r="I305" s="247"/>
      <c r="J305" s="248">
        <f>ROUND(I305*H305,2)</f>
        <v>0</v>
      </c>
      <c r="K305" s="249"/>
      <c r="L305" s="250"/>
      <c r="M305" s="251" t="s">
        <v>1</v>
      </c>
      <c r="N305" s="252" t="s">
        <v>38</v>
      </c>
      <c r="O305" s="92"/>
      <c r="P305" s="238">
        <f>O305*H305</f>
        <v>0</v>
      </c>
      <c r="Q305" s="238">
        <v>0.109</v>
      </c>
      <c r="R305" s="238">
        <f>Q305*H305</f>
        <v>1.526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158</v>
      </c>
      <c r="AT305" s="240" t="s">
        <v>155</v>
      </c>
      <c r="AU305" s="240" t="s">
        <v>83</v>
      </c>
      <c r="AY305" s="18" t="s">
        <v>146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81</v>
      </c>
      <c r="BK305" s="241">
        <f>ROUND(I305*H305,2)</f>
        <v>0</v>
      </c>
      <c r="BL305" s="18" t="s">
        <v>153</v>
      </c>
      <c r="BM305" s="240" t="s">
        <v>1346</v>
      </c>
    </row>
    <row r="306" s="12" customFormat="1" ht="22.8" customHeight="1">
      <c r="A306" s="12"/>
      <c r="B306" s="212"/>
      <c r="C306" s="213"/>
      <c r="D306" s="214" t="s">
        <v>72</v>
      </c>
      <c r="E306" s="226" t="s">
        <v>147</v>
      </c>
      <c r="F306" s="226" t="s">
        <v>148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P307</f>
        <v>0</v>
      </c>
      <c r="Q306" s="220"/>
      <c r="R306" s="221">
        <f>R307</f>
        <v>1.34093</v>
      </c>
      <c r="S306" s="220"/>
      <c r="T306" s="222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81</v>
      </c>
      <c r="AT306" s="224" t="s">
        <v>72</v>
      </c>
      <c r="AU306" s="224" t="s">
        <v>81</v>
      </c>
      <c r="AY306" s="223" t="s">
        <v>146</v>
      </c>
      <c r="BK306" s="225">
        <f>BK307</f>
        <v>0</v>
      </c>
    </row>
    <row r="307" s="12" customFormat="1" ht="20.88" customHeight="1">
      <c r="A307" s="12"/>
      <c r="B307" s="212"/>
      <c r="C307" s="213"/>
      <c r="D307" s="214" t="s">
        <v>72</v>
      </c>
      <c r="E307" s="226" t="s">
        <v>1077</v>
      </c>
      <c r="F307" s="226" t="s">
        <v>1113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SUM(P308:P313)</f>
        <v>0</v>
      </c>
      <c r="Q307" s="220"/>
      <c r="R307" s="221">
        <f>SUM(R308:R313)</f>
        <v>1.34093</v>
      </c>
      <c r="S307" s="220"/>
      <c r="T307" s="222">
        <f>SUM(T308:T313)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81</v>
      </c>
      <c r="AT307" s="224" t="s">
        <v>72</v>
      </c>
      <c r="AU307" s="224" t="s">
        <v>83</v>
      </c>
      <c r="AY307" s="223" t="s">
        <v>146</v>
      </c>
      <c r="BK307" s="225">
        <f>SUM(BK308:BK313)</f>
        <v>0</v>
      </c>
    </row>
    <row r="308" s="2" customFormat="1" ht="44.25" customHeight="1">
      <c r="A308" s="39"/>
      <c r="B308" s="40"/>
      <c r="C308" s="228" t="s">
        <v>486</v>
      </c>
      <c r="D308" s="228" t="s">
        <v>149</v>
      </c>
      <c r="E308" s="229" t="s">
        <v>1115</v>
      </c>
      <c r="F308" s="230" t="s">
        <v>1116</v>
      </c>
      <c r="G308" s="231" t="s">
        <v>210</v>
      </c>
      <c r="H308" s="232">
        <v>6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38</v>
      </c>
      <c r="O308" s="92"/>
      <c r="P308" s="238">
        <f>O308*H308</f>
        <v>0</v>
      </c>
      <c r="Q308" s="238">
        <v>0.14321</v>
      </c>
      <c r="R308" s="238">
        <f>Q308*H308</f>
        <v>0.85926000000000002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153</v>
      </c>
      <c r="AT308" s="240" t="s">
        <v>149</v>
      </c>
      <c r="AU308" s="240" t="s">
        <v>160</v>
      </c>
      <c r="AY308" s="18" t="s">
        <v>146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81</v>
      </c>
      <c r="BK308" s="241">
        <f>ROUND(I308*H308,2)</f>
        <v>0</v>
      </c>
      <c r="BL308" s="18" t="s">
        <v>153</v>
      </c>
      <c r="BM308" s="240" t="s">
        <v>1347</v>
      </c>
    </row>
    <row r="309" s="2" customFormat="1" ht="16.5" customHeight="1">
      <c r="A309" s="39"/>
      <c r="B309" s="40"/>
      <c r="C309" s="242" t="s">
        <v>491</v>
      </c>
      <c r="D309" s="242" t="s">
        <v>155</v>
      </c>
      <c r="E309" s="243" t="s">
        <v>1119</v>
      </c>
      <c r="F309" s="244" t="s">
        <v>1120</v>
      </c>
      <c r="G309" s="245" t="s">
        <v>210</v>
      </c>
      <c r="H309" s="246">
        <v>6</v>
      </c>
      <c r="I309" s="247"/>
      <c r="J309" s="248">
        <f>ROUND(I309*H309,2)</f>
        <v>0</v>
      </c>
      <c r="K309" s="249"/>
      <c r="L309" s="250"/>
      <c r="M309" s="251" t="s">
        <v>1</v>
      </c>
      <c r="N309" s="252" t="s">
        <v>38</v>
      </c>
      <c r="O309" s="92"/>
      <c r="P309" s="238">
        <f>O309*H309</f>
        <v>0</v>
      </c>
      <c r="Q309" s="238">
        <v>0.080000000000000002</v>
      </c>
      <c r="R309" s="238">
        <f>Q309*H309</f>
        <v>0.47999999999999998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158</v>
      </c>
      <c r="AT309" s="240" t="s">
        <v>155</v>
      </c>
      <c r="AU309" s="240" t="s">
        <v>160</v>
      </c>
      <c r="AY309" s="18" t="s">
        <v>146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81</v>
      </c>
      <c r="BK309" s="241">
        <f>ROUND(I309*H309,2)</f>
        <v>0</v>
      </c>
      <c r="BL309" s="18" t="s">
        <v>153</v>
      </c>
      <c r="BM309" s="240" t="s">
        <v>1348</v>
      </c>
    </row>
    <row r="310" s="2" customFormat="1" ht="55.5" customHeight="1">
      <c r="A310" s="39"/>
      <c r="B310" s="40"/>
      <c r="C310" s="228" t="s">
        <v>496</v>
      </c>
      <c r="D310" s="228" t="s">
        <v>149</v>
      </c>
      <c r="E310" s="229" t="s">
        <v>1123</v>
      </c>
      <c r="F310" s="230" t="s">
        <v>1124</v>
      </c>
      <c r="G310" s="231" t="s">
        <v>210</v>
      </c>
      <c r="H310" s="232">
        <v>33.399999999999999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38</v>
      </c>
      <c r="O310" s="92"/>
      <c r="P310" s="238">
        <f>O310*H310</f>
        <v>0</v>
      </c>
      <c r="Q310" s="238">
        <v>5.0000000000000002E-05</v>
      </c>
      <c r="R310" s="238">
        <f>Q310*H310</f>
        <v>0.00167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153</v>
      </c>
      <c r="AT310" s="240" t="s">
        <v>149</v>
      </c>
      <c r="AU310" s="240" t="s">
        <v>160</v>
      </c>
      <c r="AY310" s="18" t="s">
        <v>146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81</v>
      </c>
      <c r="BK310" s="241">
        <f>ROUND(I310*H310,2)</f>
        <v>0</v>
      </c>
      <c r="BL310" s="18" t="s">
        <v>153</v>
      </c>
      <c r="BM310" s="240" t="s">
        <v>1349</v>
      </c>
    </row>
    <row r="311" s="14" customFormat="1">
      <c r="A311" s="14"/>
      <c r="B311" s="274"/>
      <c r="C311" s="275"/>
      <c r="D311" s="259" t="s">
        <v>185</v>
      </c>
      <c r="E311" s="276" t="s">
        <v>1</v>
      </c>
      <c r="F311" s="277" t="s">
        <v>1350</v>
      </c>
      <c r="G311" s="275"/>
      <c r="H311" s="278">
        <v>33.399999999999999</v>
      </c>
      <c r="I311" s="279"/>
      <c r="J311" s="275"/>
      <c r="K311" s="275"/>
      <c r="L311" s="280"/>
      <c r="M311" s="281"/>
      <c r="N311" s="282"/>
      <c r="O311" s="282"/>
      <c r="P311" s="282"/>
      <c r="Q311" s="282"/>
      <c r="R311" s="282"/>
      <c r="S311" s="282"/>
      <c r="T311" s="28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4" t="s">
        <v>185</v>
      </c>
      <c r="AU311" s="284" t="s">
        <v>160</v>
      </c>
      <c r="AV311" s="14" t="s">
        <v>83</v>
      </c>
      <c r="AW311" s="14" t="s">
        <v>30</v>
      </c>
      <c r="AX311" s="14" t="s">
        <v>81</v>
      </c>
      <c r="AY311" s="284" t="s">
        <v>146</v>
      </c>
    </row>
    <row r="312" s="2" customFormat="1" ht="21.75" customHeight="1">
      <c r="A312" s="39"/>
      <c r="B312" s="40"/>
      <c r="C312" s="228" t="s">
        <v>500</v>
      </c>
      <c r="D312" s="228" t="s">
        <v>149</v>
      </c>
      <c r="E312" s="229" t="s">
        <v>1132</v>
      </c>
      <c r="F312" s="230" t="s">
        <v>1133</v>
      </c>
      <c r="G312" s="231" t="s">
        <v>210</v>
      </c>
      <c r="H312" s="232">
        <v>33.399999999999999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38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153</v>
      </c>
      <c r="AT312" s="240" t="s">
        <v>149</v>
      </c>
      <c r="AU312" s="240" t="s">
        <v>160</v>
      </c>
      <c r="AY312" s="18" t="s">
        <v>146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81</v>
      </c>
      <c r="BK312" s="241">
        <f>ROUND(I312*H312,2)</f>
        <v>0</v>
      </c>
      <c r="BL312" s="18" t="s">
        <v>153</v>
      </c>
      <c r="BM312" s="240" t="s">
        <v>1351</v>
      </c>
    </row>
    <row r="313" s="14" customFormat="1">
      <c r="A313" s="14"/>
      <c r="B313" s="274"/>
      <c r="C313" s="275"/>
      <c r="D313" s="259" t="s">
        <v>185</v>
      </c>
      <c r="E313" s="276" t="s">
        <v>1</v>
      </c>
      <c r="F313" s="277" t="s">
        <v>1350</v>
      </c>
      <c r="G313" s="275"/>
      <c r="H313" s="278">
        <v>33.399999999999999</v>
      </c>
      <c r="I313" s="279"/>
      <c r="J313" s="275"/>
      <c r="K313" s="275"/>
      <c r="L313" s="280"/>
      <c r="M313" s="281"/>
      <c r="N313" s="282"/>
      <c r="O313" s="282"/>
      <c r="P313" s="282"/>
      <c r="Q313" s="282"/>
      <c r="R313" s="282"/>
      <c r="S313" s="282"/>
      <c r="T313" s="28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4" t="s">
        <v>185</v>
      </c>
      <c r="AU313" s="284" t="s">
        <v>160</v>
      </c>
      <c r="AV313" s="14" t="s">
        <v>83</v>
      </c>
      <c r="AW313" s="14" t="s">
        <v>30</v>
      </c>
      <c r="AX313" s="14" t="s">
        <v>81</v>
      </c>
      <c r="AY313" s="284" t="s">
        <v>146</v>
      </c>
    </row>
    <row r="314" s="12" customFormat="1" ht="22.8" customHeight="1">
      <c r="A314" s="12"/>
      <c r="B314" s="212"/>
      <c r="C314" s="213"/>
      <c r="D314" s="214" t="s">
        <v>72</v>
      </c>
      <c r="E314" s="226" t="s">
        <v>529</v>
      </c>
      <c r="F314" s="226" t="s">
        <v>530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SUM(P315:P324)</f>
        <v>0</v>
      </c>
      <c r="Q314" s="220"/>
      <c r="R314" s="221">
        <f>SUM(R315:R324)</f>
        <v>0</v>
      </c>
      <c r="S314" s="220"/>
      <c r="T314" s="222">
        <f>SUM(T315:T324)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81</v>
      </c>
      <c r="AT314" s="224" t="s">
        <v>72</v>
      </c>
      <c r="AU314" s="224" t="s">
        <v>81</v>
      </c>
      <c r="AY314" s="223" t="s">
        <v>146</v>
      </c>
      <c r="BK314" s="225">
        <f>SUM(BK315:BK324)</f>
        <v>0</v>
      </c>
    </row>
    <row r="315" s="2" customFormat="1" ht="33" customHeight="1">
      <c r="A315" s="39"/>
      <c r="B315" s="40"/>
      <c r="C315" s="228" t="s">
        <v>504</v>
      </c>
      <c r="D315" s="228" t="s">
        <v>149</v>
      </c>
      <c r="E315" s="229" t="s">
        <v>1145</v>
      </c>
      <c r="F315" s="230" t="s">
        <v>1146</v>
      </c>
      <c r="G315" s="231" t="s">
        <v>289</v>
      </c>
      <c r="H315" s="232">
        <v>16.352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38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153</v>
      </c>
      <c r="AT315" s="240" t="s">
        <v>149</v>
      </c>
      <c r="AU315" s="240" t="s">
        <v>83</v>
      </c>
      <c r="AY315" s="18" t="s">
        <v>146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81</v>
      </c>
      <c r="BK315" s="241">
        <f>ROUND(I315*H315,2)</f>
        <v>0</v>
      </c>
      <c r="BL315" s="18" t="s">
        <v>153</v>
      </c>
      <c r="BM315" s="240" t="s">
        <v>1352</v>
      </c>
    </row>
    <row r="316" s="14" customFormat="1">
      <c r="A316" s="14"/>
      <c r="B316" s="274"/>
      <c r="C316" s="275"/>
      <c r="D316" s="259" t="s">
        <v>185</v>
      </c>
      <c r="E316" s="276" t="s">
        <v>1</v>
      </c>
      <c r="F316" s="277" t="s">
        <v>1353</v>
      </c>
      <c r="G316" s="275"/>
      <c r="H316" s="278">
        <v>10.821999999999999</v>
      </c>
      <c r="I316" s="279"/>
      <c r="J316" s="275"/>
      <c r="K316" s="275"/>
      <c r="L316" s="280"/>
      <c r="M316" s="281"/>
      <c r="N316" s="282"/>
      <c r="O316" s="282"/>
      <c r="P316" s="282"/>
      <c r="Q316" s="282"/>
      <c r="R316" s="282"/>
      <c r="S316" s="282"/>
      <c r="T316" s="28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4" t="s">
        <v>185</v>
      </c>
      <c r="AU316" s="284" t="s">
        <v>83</v>
      </c>
      <c r="AV316" s="14" t="s">
        <v>83</v>
      </c>
      <c r="AW316" s="14" t="s">
        <v>30</v>
      </c>
      <c r="AX316" s="14" t="s">
        <v>73</v>
      </c>
      <c r="AY316" s="284" t="s">
        <v>146</v>
      </c>
    </row>
    <row r="317" s="14" customFormat="1">
      <c r="A317" s="14"/>
      <c r="B317" s="274"/>
      <c r="C317" s="275"/>
      <c r="D317" s="259" t="s">
        <v>185</v>
      </c>
      <c r="E317" s="276" t="s">
        <v>1</v>
      </c>
      <c r="F317" s="277" t="s">
        <v>1354</v>
      </c>
      <c r="G317" s="275"/>
      <c r="H317" s="278">
        <v>5.5300000000000002</v>
      </c>
      <c r="I317" s="279"/>
      <c r="J317" s="275"/>
      <c r="K317" s="275"/>
      <c r="L317" s="280"/>
      <c r="M317" s="281"/>
      <c r="N317" s="282"/>
      <c r="O317" s="282"/>
      <c r="P317" s="282"/>
      <c r="Q317" s="282"/>
      <c r="R317" s="282"/>
      <c r="S317" s="282"/>
      <c r="T317" s="28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4" t="s">
        <v>185</v>
      </c>
      <c r="AU317" s="284" t="s">
        <v>83</v>
      </c>
      <c r="AV317" s="14" t="s">
        <v>83</v>
      </c>
      <c r="AW317" s="14" t="s">
        <v>30</v>
      </c>
      <c r="AX317" s="14" t="s">
        <v>73</v>
      </c>
      <c r="AY317" s="284" t="s">
        <v>146</v>
      </c>
    </row>
    <row r="318" s="16" customFormat="1">
      <c r="A318" s="16"/>
      <c r="B318" s="298"/>
      <c r="C318" s="299"/>
      <c r="D318" s="259" t="s">
        <v>185</v>
      </c>
      <c r="E318" s="300" t="s">
        <v>1</v>
      </c>
      <c r="F318" s="301" t="s">
        <v>682</v>
      </c>
      <c r="G318" s="299"/>
      <c r="H318" s="302">
        <v>16.352</v>
      </c>
      <c r="I318" s="303"/>
      <c r="J318" s="299"/>
      <c r="K318" s="299"/>
      <c r="L318" s="304"/>
      <c r="M318" s="305"/>
      <c r="N318" s="306"/>
      <c r="O318" s="306"/>
      <c r="P318" s="306"/>
      <c r="Q318" s="306"/>
      <c r="R318" s="306"/>
      <c r="S318" s="306"/>
      <c r="T318" s="307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8" t="s">
        <v>185</v>
      </c>
      <c r="AU318" s="308" t="s">
        <v>83</v>
      </c>
      <c r="AV318" s="16" t="s">
        <v>153</v>
      </c>
      <c r="AW318" s="16" t="s">
        <v>30</v>
      </c>
      <c r="AX318" s="16" t="s">
        <v>81</v>
      </c>
      <c r="AY318" s="308" t="s">
        <v>146</v>
      </c>
    </row>
    <row r="319" s="2" customFormat="1" ht="44.25" customHeight="1">
      <c r="A319" s="39"/>
      <c r="B319" s="40"/>
      <c r="C319" s="228" t="s">
        <v>508</v>
      </c>
      <c r="D319" s="228" t="s">
        <v>149</v>
      </c>
      <c r="E319" s="229" t="s">
        <v>1151</v>
      </c>
      <c r="F319" s="230" t="s">
        <v>1152</v>
      </c>
      <c r="G319" s="231" t="s">
        <v>289</v>
      </c>
      <c r="H319" s="232">
        <v>294.33600000000001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38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153</v>
      </c>
      <c r="AT319" s="240" t="s">
        <v>149</v>
      </c>
      <c r="AU319" s="240" t="s">
        <v>83</v>
      </c>
      <c r="AY319" s="18" t="s">
        <v>146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81</v>
      </c>
      <c r="BK319" s="241">
        <f>ROUND(I319*H319,2)</f>
        <v>0</v>
      </c>
      <c r="BL319" s="18" t="s">
        <v>153</v>
      </c>
      <c r="BM319" s="240" t="s">
        <v>1355</v>
      </c>
    </row>
    <row r="320" s="14" customFormat="1">
      <c r="A320" s="14"/>
      <c r="B320" s="274"/>
      <c r="C320" s="275"/>
      <c r="D320" s="259" t="s">
        <v>185</v>
      </c>
      <c r="E320" s="276" t="s">
        <v>1</v>
      </c>
      <c r="F320" s="277" t="s">
        <v>1356</v>
      </c>
      <c r="G320" s="275"/>
      <c r="H320" s="278">
        <v>294.33600000000001</v>
      </c>
      <c r="I320" s="279"/>
      <c r="J320" s="275"/>
      <c r="K320" s="275"/>
      <c r="L320" s="280"/>
      <c r="M320" s="281"/>
      <c r="N320" s="282"/>
      <c r="O320" s="282"/>
      <c r="P320" s="282"/>
      <c r="Q320" s="282"/>
      <c r="R320" s="282"/>
      <c r="S320" s="282"/>
      <c r="T320" s="28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4" t="s">
        <v>185</v>
      </c>
      <c r="AU320" s="284" t="s">
        <v>83</v>
      </c>
      <c r="AV320" s="14" t="s">
        <v>83</v>
      </c>
      <c r="AW320" s="14" t="s">
        <v>30</v>
      </c>
      <c r="AX320" s="14" t="s">
        <v>81</v>
      </c>
      <c r="AY320" s="284" t="s">
        <v>146</v>
      </c>
    </row>
    <row r="321" s="13" customFormat="1">
      <c r="A321" s="13"/>
      <c r="B321" s="264"/>
      <c r="C321" s="265"/>
      <c r="D321" s="259" t="s">
        <v>185</v>
      </c>
      <c r="E321" s="266" t="s">
        <v>1</v>
      </c>
      <c r="F321" s="267" t="s">
        <v>1155</v>
      </c>
      <c r="G321" s="265"/>
      <c r="H321" s="266" t="s">
        <v>1</v>
      </c>
      <c r="I321" s="268"/>
      <c r="J321" s="265"/>
      <c r="K321" s="265"/>
      <c r="L321" s="269"/>
      <c r="M321" s="270"/>
      <c r="N321" s="271"/>
      <c r="O321" s="271"/>
      <c r="P321" s="271"/>
      <c r="Q321" s="271"/>
      <c r="R321" s="271"/>
      <c r="S321" s="271"/>
      <c r="T321" s="27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3" t="s">
        <v>185</v>
      </c>
      <c r="AU321" s="273" t="s">
        <v>83</v>
      </c>
      <c r="AV321" s="13" t="s">
        <v>81</v>
      </c>
      <c r="AW321" s="13" t="s">
        <v>30</v>
      </c>
      <c r="AX321" s="13" t="s">
        <v>73</v>
      </c>
      <c r="AY321" s="273" t="s">
        <v>146</v>
      </c>
    </row>
    <row r="322" s="2" customFormat="1" ht="21.75" customHeight="1">
      <c r="A322" s="39"/>
      <c r="B322" s="40"/>
      <c r="C322" s="228" t="s">
        <v>513</v>
      </c>
      <c r="D322" s="228" t="s">
        <v>149</v>
      </c>
      <c r="E322" s="229" t="s">
        <v>1157</v>
      </c>
      <c r="F322" s="230" t="s">
        <v>1158</v>
      </c>
      <c r="G322" s="231" t="s">
        <v>289</v>
      </c>
      <c r="H322" s="232">
        <v>16.352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38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153</v>
      </c>
      <c r="AT322" s="240" t="s">
        <v>149</v>
      </c>
      <c r="AU322" s="240" t="s">
        <v>83</v>
      </c>
      <c r="AY322" s="18" t="s">
        <v>146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81</v>
      </c>
      <c r="BK322" s="241">
        <f>ROUND(I322*H322,2)</f>
        <v>0</v>
      </c>
      <c r="BL322" s="18" t="s">
        <v>153</v>
      </c>
      <c r="BM322" s="240" t="s">
        <v>1357</v>
      </c>
    </row>
    <row r="323" s="2" customFormat="1" ht="44.25" customHeight="1">
      <c r="A323" s="39"/>
      <c r="B323" s="40"/>
      <c r="C323" s="228" t="s">
        <v>518</v>
      </c>
      <c r="D323" s="228" t="s">
        <v>149</v>
      </c>
      <c r="E323" s="229" t="s">
        <v>551</v>
      </c>
      <c r="F323" s="230" t="s">
        <v>552</v>
      </c>
      <c r="G323" s="231" t="s">
        <v>289</v>
      </c>
      <c r="H323" s="232">
        <v>16.352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38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153</v>
      </c>
      <c r="AT323" s="240" t="s">
        <v>149</v>
      </c>
      <c r="AU323" s="240" t="s">
        <v>83</v>
      </c>
      <c r="AY323" s="18" t="s">
        <v>146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81</v>
      </c>
      <c r="BK323" s="241">
        <f>ROUND(I323*H323,2)</f>
        <v>0</v>
      </c>
      <c r="BL323" s="18" t="s">
        <v>153</v>
      </c>
      <c r="BM323" s="240" t="s">
        <v>1358</v>
      </c>
    </row>
    <row r="324" s="2" customFormat="1" ht="66.75" customHeight="1">
      <c r="A324" s="39"/>
      <c r="B324" s="40"/>
      <c r="C324" s="228" t="s">
        <v>535</v>
      </c>
      <c r="D324" s="228" t="s">
        <v>149</v>
      </c>
      <c r="E324" s="229" t="s">
        <v>1165</v>
      </c>
      <c r="F324" s="230" t="s">
        <v>1166</v>
      </c>
      <c r="G324" s="231" t="s">
        <v>289</v>
      </c>
      <c r="H324" s="232">
        <v>5.5300000000000002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38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153</v>
      </c>
      <c r="AT324" s="240" t="s">
        <v>149</v>
      </c>
      <c r="AU324" s="240" t="s">
        <v>83</v>
      </c>
      <c r="AY324" s="18" t="s">
        <v>146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81</v>
      </c>
      <c r="BK324" s="241">
        <f>ROUND(I324*H324,2)</f>
        <v>0</v>
      </c>
      <c r="BL324" s="18" t="s">
        <v>153</v>
      </c>
      <c r="BM324" s="240" t="s">
        <v>1359</v>
      </c>
    </row>
    <row r="325" s="12" customFormat="1" ht="22.8" customHeight="1">
      <c r="A325" s="12"/>
      <c r="B325" s="212"/>
      <c r="C325" s="213"/>
      <c r="D325" s="214" t="s">
        <v>72</v>
      </c>
      <c r="E325" s="226" t="s">
        <v>555</v>
      </c>
      <c r="F325" s="226" t="s">
        <v>556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P326</f>
        <v>0</v>
      </c>
      <c r="Q325" s="220"/>
      <c r="R325" s="221">
        <f>R326</f>
        <v>0</v>
      </c>
      <c r="S325" s="220"/>
      <c r="T325" s="222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81</v>
      </c>
      <c r="AT325" s="224" t="s">
        <v>72</v>
      </c>
      <c r="AU325" s="224" t="s">
        <v>81</v>
      </c>
      <c r="AY325" s="223" t="s">
        <v>146</v>
      </c>
      <c r="BK325" s="225">
        <f>BK326</f>
        <v>0</v>
      </c>
    </row>
    <row r="326" s="2" customFormat="1" ht="44.25" customHeight="1">
      <c r="A326" s="39"/>
      <c r="B326" s="40"/>
      <c r="C326" s="228" t="s">
        <v>531</v>
      </c>
      <c r="D326" s="228" t="s">
        <v>149</v>
      </c>
      <c r="E326" s="229" t="s">
        <v>1169</v>
      </c>
      <c r="F326" s="230" t="s">
        <v>1170</v>
      </c>
      <c r="G326" s="231" t="s">
        <v>289</v>
      </c>
      <c r="H326" s="232">
        <v>1.1499999999999999</v>
      </c>
      <c r="I326" s="233"/>
      <c r="J326" s="234">
        <f>ROUND(I326*H326,2)</f>
        <v>0</v>
      </c>
      <c r="K326" s="235"/>
      <c r="L326" s="45"/>
      <c r="M326" s="296" t="s">
        <v>1</v>
      </c>
      <c r="N326" s="297" t="s">
        <v>38</v>
      </c>
      <c r="O326" s="255"/>
      <c r="P326" s="256">
        <f>O326*H326</f>
        <v>0</v>
      </c>
      <c r="Q326" s="256">
        <v>0</v>
      </c>
      <c r="R326" s="256">
        <f>Q326*H326</f>
        <v>0</v>
      </c>
      <c r="S326" s="256">
        <v>0</v>
      </c>
      <c r="T326" s="25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153</v>
      </c>
      <c r="AT326" s="240" t="s">
        <v>149</v>
      </c>
      <c r="AU326" s="240" t="s">
        <v>83</v>
      </c>
      <c r="AY326" s="18" t="s">
        <v>146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81</v>
      </c>
      <c r="BK326" s="241">
        <f>ROUND(I326*H326,2)</f>
        <v>0</v>
      </c>
      <c r="BL326" s="18" t="s">
        <v>153</v>
      </c>
      <c r="BM326" s="240" t="s">
        <v>1360</v>
      </c>
    </row>
    <row r="327" s="2" customFormat="1" ht="6.96" customHeight="1">
      <c r="A327" s="39"/>
      <c r="B327" s="67"/>
      <c r="C327" s="68"/>
      <c r="D327" s="68"/>
      <c r="E327" s="68"/>
      <c r="F327" s="68"/>
      <c r="G327" s="68"/>
      <c r="H327" s="68"/>
      <c r="I327" s="68"/>
      <c r="J327" s="68"/>
      <c r="K327" s="68"/>
      <c r="L327" s="45"/>
      <c r="M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</sheetData>
  <sheetProtection sheet="1" autoFilter="0" formatColumns="0" formatRows="0" objects="1" scenarios="1" spinCount="100000" saltValue="TK2MXUtY6KjLgY7PlU/8lFQUEWN6UdaY4L5J6GzZwFBLxjvtEpJ/fflEeFzYV2Ocvcby3N1AlCvNS9GeaKNPgQ==" hashValue="N5sCfnDjgc+GYgZT+2Stut/jEamVgJBhPvug9rXDmAmsn+quD4CmubrIIWZ3XIG9oMv3Z7+56M+qYkISrSP8ng==" algorithmName="SHA-512" password="CC35"/>
  <autoFilter ref="C128:K3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258" t="s">
        <v>667</v>
      </c>
      <c r="BA2" s="258" t="s">
        <v>1</v>
      </c>
      <c r="BB2" s="258" t="s">
        <v>1</v>
      </c>
      <c r="BC2" s="258" t="s">
        <v>1361</v>
      </c>
      <c r="BD2" s="258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1362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672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1363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11. 11. 2020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ROUND((SUM(BE129:BE386)),  2)</f>
        <v>0</v>
      </c>
      <c r="G35" s="39"/>
      <c r="H35" s="39"/>
      <c r="I35" s="165">
        <v>0.20999999999999999</v>
      </c>
      <c r="J35" s="164">
        <f>ROUND(((SUM(BE129:BE386))*I35),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ROUND((SUM(BF129:BF386)),  2)</f>
        <v>0</v>
      </c>
      <c r="G36" s="39"/>
      <c r="H36" s="39"/>
      <c r="I36" s="165">
        <v>0.14999999999999999</v>
      </c>
      <c r="J36" s="164">
        <f>ROUND(((SUM(BF129:BF386))*I36),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ROUND((SUM(BG129:BG386)),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ROUND((SUM(BH129:BH386)),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ROUND((SUM(BI129:BI386)),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1362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672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500-1 - Vodovod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11. 11. 2020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125</v>
      </c>
      <c r="D96" s="186"/>
      <c r="E96" s="186"/>
      <c r="F96" s="186"/>
      <c r="G96" s="186"/>
      <c r="H96" s="186"/>
      <c r="I96" s="186"/>
      <c r="J96" s="187" t="s">
        <v>126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127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128</v>
      </c>
    </row>
    <row r="99" s="9" customFormat="1" ht="24.96" customHeight="1">
      <c r="A99" s="9"/>
      <c r="B99" s="189"/>
      <c r="C99" s="190"/>
      <c r="D99" s="191" t="s">
        <v>129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171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173</v>
      </c>
      <c r="E101" s="197"/>
      <c r="F101" s="197"/>
      <c r="G101" s="197"/>
      <c r="H101" s="197"/>
      <c r="I101" s="197"/>
      <c r="J101" s="198">
        <f>J260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174</v>
      </c>
      <c r="E102" s="197"/>
      <c r="F102" s="197"/>
      <c r="G102" s="197"/>
      <c r="H102" s="197"/>
      <c r="I102" s="197"/>
      <c r="J102" s="198">
        <f>J271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175</v>
      </c>
      <c r="E103" s="197"/>
      <c r="F103" s="197"/>
      <c r="G103" s="197"/>
      <c r="H103" s="197"/>
      <c r="I103" s="197"/>
      <c r="J103" s="198">
        <f>J303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130</v>
      </c>
      <c r="E104" s="197"/>
      <c r="F104" s="197"/>
      <c r="G104" s="197"/>
      <c r="H104" s="197"/>
      <c r="I104" s="197"/>
      <c r="J104" s="198">
        <f>J362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674</v>
      </c>
      <c r="E105" s="197"/>
      <c r="F105" s="197"/>
      <c r="G105" s="197"/>
      <c r="H105" s="197"/>
      <c r="I105" s="197"/>
      <c r="J105" s="198">
        <f>J363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176</v>
      </c>
      <c r="E106" s="197"/>
      <c r="F106" s="197"/>
      <c r="G106" s="197"/>
      <c r="H106" s="197"/>
      <c r="I106" s="197"/>
      <c r="J106" s="198">
        <f>J370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177</v>
      </c>
      <c r="E107" s="197"/>
      <c r="F107" s="197"/>
      <c r="G107" s="197"/>
      <c r="H107" s="197"/>
      <c r="I107" s="197"/>
      <c r="J107" s="198">
        <f>J385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Základní technická vybavenost Loreta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1362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672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500-1 - Vodovod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11. 11. 2020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29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IF(E20="","",E20)</f>
        <v>Vyplň údaj</v>
      </c>
      <c r="G126" s="41"/>
      <c r="H126" s="41"/>
      <c r="I126" s="33" t="s">
        <v>31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132</v>
      </c>
      <c r="D128" s="203" t="s">
        <v>58</v>
      </c>
      <c r="E128" s="203" t="s">
        <v>54</v>
      </c>
      <c r="F128" s="203" t="s">
        <v>55</v>
      </c>
      <c r="G128" s="203" t="s">
        <v>133</v>
      </c>
      <c r="H128" s="203" t="s">
        <v>134</v>
      </c>
      <c r="I128" s="203" t="s">
        <v>135</v>
      </c>
      <c r="J128" s="204" t="s">
        <v>126</v>
      </c>
      <c r="K128" s="205" t="s">
        <v>136</v>
      </c>
      <c r="L128" s="206"/>
      <c r="M128" s="101" t="s">
        <v>1</v>
      </c>
      <c r="N128" s="102" t="s">
        <v>37</v>
      </c>
      <c r="O128" s="102" t="s">
        <v>137</v>
      </c>
      <c r="P128" s="102" t="s">
        <v>138</v>
      </c>
      <c r="Q128" s="102" t="s">
        <v>139</v>
      </c>
      <c r="R128" s="102" t="s">
        <v>140</v>
      </c>
      <c r="S128" s="102" t="s">
        <v>141</v>
      </c>
      <c r="T128" s="103" t="s">
        <v>142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143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584.99748310000007</v>
      </c>
      <c r="S129" s="105"/>
      <c r="T129" s="210">
        <f>T130</f>
        <v>12.372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128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72</v>
      </c>
      <c r="E130" s="215" t="s">
        <v>144</v>
      </c>
      <c r="F130" s="215" t="s">
        <v>145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P131+P260+P271+P303+P362+P370+P385</f>
        <v>0</v>
      </c>
      <c r="Q130" s="220"/>
      <c r="R130" s="221">
        <f>R131+R260+R271+R303+R362+R370+R385</f>
        <v>584.99748310000007</v>
      </c>
      <c r="S130" s="220"/>
      <c r="T130" s="222">
        <f>T131+T260+T271+T303+T362+T370+T385</f>
        <v>12.372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81</v>
      </c>
      <c r="AT130" s="224" t="s">
        <v>72</v>
      </c>
      <c r="AU130" s="224" t="s">
        <v>73</v>
      </c>
      <c r="AY130" s="223" t="s">
        <v>146</v>
      </c>
      <c r="BK130" s="225">
        <f>BK131+BK260+BK271+BK303+BK362+BK370+BK385</f>
        <v>0</v>
      </c>
    </row>
    <row r="131" s="12" customFormat="1" ht="22.8" customHeight="1">
      <c r="A131" s="12"/>
      <c r="B131" s="212"/>
      <c r="C131" s="213"/>
      <c r="D131" s="214" t="s">
        <v>72</v>
      </c>
      <c r="E131" s="226" t="s">
        <v>81</v>
      </c>
      <c r="F131" s="226" t="s">
        <v>178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SUM(P132:P259)</f>
        <v>0</v>
      </c>
      <c r="Q131" s="220"/>
      <c r="R131" s="221">
        <f>SUM(R132:R259)</f>
        <v>578.02050824000003</v>
      </c>
      <c r="S131" s="220"/>
      <c r="T131" s="222">
        <f>SUM(T132:T259)</f>
        <v>12.372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81</v>
      </c>
      <c r="AT131" s="224" t="s">
        <v>72</v>
      </c>
      <c r="AU131" s="224" t="s">
        <v>81</v>
      </c>
      <c r="AY131" s="223" t="s">
        <v>146</v>
      </c>
      <c r="BK131" s="225">
        <f>SUM(BK132:BK259)</f>
        <v>0</v>
      </c>
    </row>
    <row r="132" s="2" customFormat="1" ht="66.75" customHeight="1">
      <c r="A132" s="39"/>
      <c r="B132" s="40"/>
      <c r="C132" s="228" t="s">
        <v>81</v>
      </c>
      <c r="D132" s="228" t="s">
        <v>149</v>
      </c>
      <c r="E132" s="229" t="s">
        <v>676</v>
      </c>
      <c r="F132" s="230" t="s">
        <v>677</v>
      </c>
      <c r="G132" s="231" t="s">
        <v>181</v>
      </c>
      <c r="H132" s="232">
        <v>16.600000000000001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38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0.44</v>
      </c>
      <c r="T132" s="239">
        <f>S132*H132</f>
        <v>7.3040000000000003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153</v>
      </c>
      <c r="AT132" s="240" t="s">
        <v>149</v>
      </c>
      <c r="AU132" s="240" t="s">
        <v>83</v>
      </c>
      <c r="AY132" s="18" t="s">
        <v>146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81</v>
      </c>
      <c r="BK132" s="241">
        <f>ROUND(I132*H132,2)</f>
        <v>0</v>
      </c>
      <c r="BL132" s="18" t="s">
        <v>153</v>
      </c>
      <c r="BM132" s="240" t="s">
        <v>1364</v>
      </c>
    </row>
    <row r="133" s="14" customFormat="1">
      <c r="A133" s="14"/>
      <c r="B133" s="274"/>
      <c r="C133" s="275"/>
      <c r="D133" s="259" t="s">
        <v>185</v>
      </c>
      <c r="E133" s="276" t="s">
        <v>1</v>
      </c>
      <c r="F133" s="277" t="s">
        <v>1365</v>
      </c>
      <c r="G133" s="275"/>
      <c r="H133" s="278">
        <v>7</v>
      </c>
      <c r="I133" s="279"/>
      <c r="J133" s="275"/>
      <c r="K133" s="275"/>
      <c r="L133" s="280"/>
      <c r="M133" s="281"/>
      <c r="N133" s="282"/>
      <c r="O133" s="282"/>
      <c r="P133" s="282"/>
      <c r="Q133" s="282"/>
      <c r="R133" s="282"/>
      <c r="S133" s="282"/>
      <c r="T133" s="28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4" t="s">
        <v>185</v>
      </c>
      <c r="AU133" s="284" t="s">
        <v>83</v>
      </c>
      <c r="AV133" s="14" t="s">
        <v>83</v>
      </c>
      <c r="AW133" s="14" t="s">
        <v>30</v>
      </c>
      <c r="AX133" s="14" t="s">
        <v>73</v>
      </c>
      <c r="AY133" s="284" t="s">
        <v>146</v>
      </c>
    </row>
    <row r="134" s="14" customFormat="1">
      <c r="A134" s="14"/>
      <c r="B134" s="274"/>
      <c r="C134" s="275"/>
      <c r="D134" s="259" t="s">
        <v>185</v>
      </c>
      <c r="E134" s="276" t="s">
        <v>1</v>
      </c>
      <c r="F134" s="277" t="s">
        <v>1366</v>
      </c>
      <c r="G134" s="275"/>
      <c r="H134" s="278">
        <v>2</v>
      </c>
      <c r="I134" s="279"/>
      <c r="J134" s="275"/>
      <c r="K134" s="275"/>
      <c r="L134" s="280"/>
      <c r="M134" s="281"/>
      <c r="N134" s="282"/>
      <c r="O134" s="282"/>
      <c r="P134" s="282"/>
      <c r="Q134" s="282"/>
      <c r="R134" s="282"/>
      <c r="S134" s="282"/>
      <c r="T134" s="28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4" t="s">
        <v>185</v>
      </c>
      <c r="AU134" s="284" t="s">
        <v>83</v>
      </c>
      <c r="AV134" s="14" t="s">
        <v>83</v>
      </c>
      <c r="AW134" s="14" t="s">
        <v>30</v>
      </c>
      <c r="AX134" s="14" t="s">
        <v>73</v>
      </c>
      <c r="AY134" s="284" t="s">
        <v>146</v>
      </c>
    </row>
    <row r="135" s="14" customFormat="1">
      <c r="A135" s="14"/>
      <c r="B135" s="274"/>
      <c r="C135" s="275"/>
      <c r="D135" s="259" t="s">
        <v>185</v>
      </c>
      <c r="E135" s="276" t="s">
        <v>1</v>
      </c>
      <c r="F135" s="277" t="s">
        <v>1367</v>
      </c>
      <c r="G135" s="275"/>
      <c r="H135" s="278">
        <v>7.5999999999999996</v>
      </c>
      <c r="I135" s="279"/>
      <c r="J135" s="275"/>
      <c r="K135" s="275"/>
      <c r="L135" s="280"/>
      <c r="M135" s="281"/>
      <c r="N135" s="282"/>
      <c r="O135" s="282"/>
      <c r="P135" s="282"/>
      <c r="Q135" s="282"/>
      <c r="R135" s="282"/>
      <c r="S135" s="282"/>
      <c r="T135" s="28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4" t="s">
        <v>185</v>
      </c>
      <c r="AU135" s="284" t="s">
        <v>83</v>
      </c>
      <c r="AV135" s="14" t="s">
        <v>83</v>
      </c>
      <c r="AW135" s="14" t="s">
        <v>30</v>
      </c>
      <c r="AX135" s="14" t="s">
        <v>73</v>
      </c>
      <c r="AY135" s="284" t="s">
        <v>146</v>
      </c>
    </row>
    <row r="136" s="16" customFormat="1">
      <c r="A136" s="16"/>
      <c r="B136" s="298"/>
      <c r="C136" s="299"/>
      <c r="D136" s="259" t="s">
        <v>185</v>
      </c>
      <c r="E136" s="300" t="s">
        <v>1</v>
      </c>
      <c r="F136" s="301" t="s">
        <v>682</v>
      </c>
      <c r="G136" s="299"/>
      <c r="H136" s="302">
        <v>16.600000000000001</v>
      </c>
      <c r="I136" s="303"/>
      <c r="J136" s="299"/>
      <c r="K136" s="299"/>
      <c r="L136" s="304"/>
      <c r="M136" s="305"/>
      <c r="N136" s="306"/>
      <c r="O136" s="306"/>
      <c r="P136" s="306"/>
      <c r="Q136" s="306"/>
      <c r="R136" s="306"/>
      <c r="S136" s="306"/>
      <c r="T136" s="307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8" t="s">
        <v>185</v>
      </c>
      <c r="AU136" s="308" t="s">
        <v>83</v>
      </c>
      <c r="AV136" s="16" t="s">
        <v>153</v>
      </c>
      <c r="AW136" s="16" t="s">
        <v>30</v>
      </c>
      <c r="AX136" s="16" t="s">
        <v>81</v>
      </c>
      <c r="AY136" s="308" t="s">
        <v>146</v>
      </c>
    </row>
    <row r="137" s="2" customFormat="1" ht="66.75" customHeight="1">
      <c r="A137" s="39"/>
      <c r="B137" s="40"/>
      <c r="C137" s="228" t="s">
        <v>83</v>
      </c>
      <c r="D137" s="228" t="s">
        <v>149</v>
      </c>
      <c r="E137" s="229" t="s">
        <v>683</v>
      </c>
      <c r="F137" s="230" t="s">
        <v>684</v>
      </c>
      <c r="G137" s="231" t="s">
        <v>181</v>
      </c>
      <c r="H137" s="232">
        <v>20.399999999999999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38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0.22</v>
      </c>
      <c r="T137" s="239">
        <f>S137*H137</f>
        <v>4.4879999999999995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153</v>
      </c>
      <c r="AT137" s="240" t="s">
        <v>149</v>
      </c>
      <c r="AU137" s="240" t="s">
        <v>83</v>
      </c>
      <c r="AY137" s="18" t="s">
        <v>146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81</v>
      </c>
      <c r="BK137" s="241">
        <f>ROUND(I137*H137,2)</f>
        <v>0</v>
      </c>
      <c r="BL137" s="18" t="s">
        <v>153</v>
      </c>
      <c r="BM137" s="240" t="s">
        <v>1368</v>
      </c>
    </row>
    <row r="138" s="14" customFormat="1">
      <c r="A138" s="14"/>
      <c r="B138" s="274"/>
      <c r="C138" s="275"/>
      <c r="D138" s="259" t="s">
        <v>185</v>
      </c>
      <c r="E138" s="276" t="s">
        <v>1</v>
      </c>
      <c r="F138" s="277" t="s">
        <v>1365</v>
      </c>
      <c r="G138" s="275"/>
      <c r="H138" s="278">
        <v>7</v>
      </c>
      <c r="I138" s="279"/>
      <c r="J138" s="275"/>
      <c r="K138" s="275"/>
      <c r="L138" s="280"/>
      <c r="M138" s="281"/>
      <c r="N138" s="282"/>
      <c r="O138" s="282"/>
      <c r="P138" s="282"/>
      <c r="Q138" s="282"/>
      <c r="R138" s="282"/>
      <c r="S138" s="282"/>
      <c r="T138" s="28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4" t="s">
        <v>185</v>
      </c>
      <c r="AU138" s="284" t="s">
        <v>83</v>
      </c>
      <c r="AV138" s="14" t="s">
        <v>83</v>
      </c>
      <c r="AW138" s="14" t="s">
        <v>30</v>
      </c>
      <c r="AX138" s="14" t="s">
        <v>73</v>
      </c>
      <c r="AY138" s="284" t="s">
        <v>146</v>
      </c>
    </row>
    <row r="139" s="14" customFormat="1">
      <c r="A139" s="14"/>
      <c r="B139" s="274"/>
      <c r="C139" s="275"/>
      <c r="D139" s="259" t="s">
        <v>185</v>
      </c>
      <c r="E139" s="276" t="s">
        <v>1</v>
      </c>
      <c r="F139" s="277" t="s">
        <v>1366</v>
      </c>
      <c r="G139" s="275"/>
      <c r="H139" s="278">
        <v>2</v>
      </c>
      <c r="I139" s="279"/>
      <c r="J139" s="275"/>
      <c r="K139" s="275"/>
      <c r="L139" s="280"/>
      <c r="M139" s="281"/>
      <c r="N139" s="282"/>
      <c r="O139" s="282"/>
      <c r="P139" s="282"/>
      <c r="Q139" s="282"/>
      <c r="R139" s="282"/>
      <c r="S139" s="282"/>
      <c r="T139" s="28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4" t="s">
        <v>185</v>
      </c>
      <c r="AU139" s="284" t="s">
        <v>83</v>
      </c>
      <c r="AV139" s="14" t="s">
        <v>83</v>
      </c>
      <c r="AW139" s="14" t="s">
        <v>30</v>
      </c>
      <c r="AX139" s="14" t="s">
        <v>73</v>
      </c>
      <c r="AY139" s="284" t="s">
        <v>146</v>
      </c>
    </row>
    <row r="140" s="14" customFormat="1">
      <c r="A140" s="14"/>
      <c r="B140" s="274"/>
      <c r="C140" s="275"/>
      <c r="D140" s="259" t="s">
        <v>185</v>
      </c>
      <c r="E140" s="276" t="s">
        <v>1</v>
      </c>
      <c r="F140" s="277" t="s">
        <v>1369</v>
      </c>
      <c r="G140" s="275"/>
      <c r="H140" s="278">
        <v>11.4</v>
      </c>
      <c r="I140" s="279"/>
      <c r="J140" s="275"/>
      <c r="K140" s="275"/>
      <c r="L140" s="280"/>
      <c r="M140" s="281"/>
      <c r="N140" s="282"/>
      <c r="O140" s="282"/>
      <c r="P140" s="282"/>
      <c r="Q140" s="282"/>
      <c r="R140" s="282"/>
      <c r="S140" s="282"/>
      <c r="T140" s="28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4" t="s">
        <v>185</v>
      </c>
      <c r="AU140" s="284" t="s">
        <v>83</v>
      </c>
      <c r="AV140" s="14" t="s">
        <v>83</v>
      </c>
      <c r="AW140" s="14" t="s">
        <v>30</v>
      </c>
      <c r="AX140" s="14" t="s">
        <v>73</v>
      </c>
      <c r="AY140" s="284" t="s">
        <v>146</v>
      </c>
    </row>
    <row r="141" s="16" customFormat="1">
      <c r="A141" s="16"/>
      <c r="B141" s="298"/>
      <c r="C141" s="299"/>
      <c r="D141" s="259" t="s">
        <v>185</v>
      </c>
      <c r="E141" s="300" t="s">
        <v>1</v>
      </c>
      <c r="F141" s="301" t="s">
        <v>682</v>
      </c>
      <c r="G141" s="299"/>
      <c r="H141" s="302">
        <v>20.399999999999999</v>
      </c>
      <c r="I141" s="303"/>
      <c r="J141" s="299"/>
      <c r="K141" s="299"/>
      <c r="L141" s="304"/>
      <c r="M141" s="305"/>
      <c r="N141" s="306"/>
      <c r="O141" s="306"/>
      <c r="P141" s="306"/>
      <c r="Q141" s="306"/>
      <c r="R141" s="306"/>
      <c r="S141" s="306"/>
      <c r="T141" s="307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308" t="s">
        <v>185</v>
      </c>
      <c r="AU141" s="308" t="s">
        <v>83</v>
      </c>
      <c r="AV141" s="16" t="s">
        <v>153</v>
      </c>
      <c r="AW141" s="16" t="s">
        <v>30</v>
      </c>
      <c r="AX141" s="16" t="s">
        <v>81</v>
      </c>
      <c r="AY141" s="308" t="s">
        <v>146</v>
      </c>
    </row>
    <row r="142" s="2" customFormat="1" ht="44.25" customHeight="1">
      <c r="A142" s="39"/>
      <c r="B142" s="40"/>
      <c r="C142" s="228" t="s">
        <v>160</v>
      </c>
      <c r="D142" s="228" t="s">
        <v>149</v>
      </c>
      <c r="E142" s="229" t="s">
        <v>688</v>
      </c>
      <c r="F142" s="230" t="s">
        <v>689</v>
      </c>
      <c r="G142" s="231" t="s">
        <v>210</v>
      </c>
      <c r="H142" s="232">
        <v>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38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0.28999999999999998</v>
      </c>
      <c r="T142" s="239">
        <f>S142*H142</f>
        <v>0.57999999999999996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153</v>
      </c>
      <c r="AT142" s="240" t="s">
        <v>149</v>
      </c>
      <c r="AU142" s="240" t="s">
        <v>83</v>
      </c>
      <c r="AY142" s="18" t="s">
        <v>146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81</v>
      </c>
      <c r="BK142" s="241">
        <f>ROUND(I142*H142,2)</f>
        <v>0</v>
      </c>
      <c r="BL142" s="18" t="s">
        <v>153</v>
      </c>
      <c r="BM142" s="240" t="s">
        <v>1370</v>
      </c>
    </row>
    <row r="143" s="2" customFormat="1" ht="21.75" customHeight="1">
      <c r="A143" s="39"/>
      <c r="B143" s="40"/>
      <c r="C143" s="228" t="s">
        <v>153</v>
      </c>
      <c r="D143" s="228" t="s">
        <v>149</v>
      </c>
      <c r="E143" s="229" t="s">
        <v>691</v>
      </c>
      <c r="F143" s="230" t="s">
        <v>692</v>
      </c>
      <c r="G143" s="231" t="s">
        <v>693</v>
      </c>
      <c r="H143" s="232">
        <v>120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38</v>
      </c>
      <c r="O143" s="92"/>
      <c r="P143" s="238">
        <f>O143*H143</f>
        <v>0</v>
      </c>
      <c r="Q143" s="238">
        <v>3.0000000000000001E-05</v>
      </c>
      <c r="R143" s="238">
        <f>Q143*H143</f>
        <v>0.0035999999999999999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153</v>
      </c>
      <c r="AT143" s="240" t="s">
        <v>149</v>
      </c>
      <c r="AU143" s="240" t="s">
        <v>83</v>
      </c>
      <c r="AY143" s="18" t="s">
        <v>146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81</v>
      </c>
      <c r="BK143" s="241">
        <f>ROUND(I143*H143,2)</f>
        <v>0</v>
      </c>
      <c r="BL143" s="18" t="s">
        <v>153</v>
      </c>
      <c r="BM143" s="240" t="s">
        <v>1371</v>
      </c>
    </row>
    <row r="144" s="14" customFormat="1">
      <c r="A144" s="14"/>
      <c r="B144" s="274"/>
      <c r="C144" s="275"/>
      <c r="D144" s="259" t="s">
        <v>185</v>
      </c>
      <c r="E144" s="276" t="s">
        <v>1</v>
      </c>
      <c r="F144" s="277" t="s">
        <v>1372</v>
      </c>
      <c r="G144" s="275"/>
      <c r="H144" s="278">
        <v>120</v>
      </c>
      <c r="I144" s="279"/>
      <c r="J144" s="275"/>
      <c r="K144" s="275"/>
      <c r="L144" s="280"/>
      <c r="M144" s="281"/>
      <c r="N144" s="282"/>
      <c r="O144" s="282"/>
      <c r="P144" s="282"/>
      <c r="Q144" s="282"/>
      <c r="R144" s="282"/>
      <c r="S144" s="282"/>
      <c r="T144" s="28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4" t="s">
        <v>185</v>
      </c>
      <c r="AU144" s="284" t="s">
        <v>83</v>
      </c>
      <c r="AV144" s="14" t="s">
        <v>83</v>
      </c>
      <c r="AW144" s="14" t="s">
        <v>30</v>
      </c>
      <c r="AX144" s="14" t="s">
        <v>81</v>
      </c>
      <c r="AY144" s="284" t="s">
        <v>146</v>
      </c>
    </row>
    <row r="145" s="2" customFormat="1" ht="33" customHeight="1">
      <c r="A145" s="39"/>
      <c r="B145" s="40"/>
      <c r="C145" s="228" t="s">
        <v>207</v>
      </c>
      <c r="D145" s="228" t="s">
        <v>149</v>
      </c>
      <c r="E145" s="229" t="s">
        <v>696</v>
      </c>
      <c r="F145" s="230" t="s">
        <v>697</v>
      </c>
      <c r="G145" s="231" t="s">
        <v>698</v>
      </c>
      <c r="H145" s="232">
        <v>30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38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153</v>
      </c>
      <c r="AT145" s="240" t="s">
        <v>149</v>
      </c>
      <c r="AU145" s="240" t="s">
        <v>83</v>
      </c>
      <c r="AY145" s="18" t="s">
        <v>146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81</v>
      </c>
      <c r="BK145" s="241">
        <f>ROUND(I145*H145,2)</f>
        <v>0</v>
      </c>
      <c r="BL145" s="18" t="s">
        <v>153</v>
      </c>
      <c r="BM145" s="240" t="s">
        <v>1373</v>
      </c>
    </row>
    <row r="146" s="2" customFormat="1" ht="89.25" customHeight="1">
      <c r="A146" s="39"/>
      <c r="B146" s="40"/>
      <c r="C146" s="228" t="s">
        <v>217</v>
      </c>
      <c r="D146" s="228" t="s">
        <v>149</v>
      </c>
      <c r="E146" s="229" t="s">
        <v>700</v>
      </c>
      <c r="F146" s="230" t="s">
        <v>701</v>
      </c>
      <c r="G146" s="231" t="s">
        <v>210</v>
      </c>
      <c r="H146" s="232">
        <v>1.2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38</v>
      </c>
      <c r="O146" s="92"/>
      <c r="P146" s="238">
        <f>O146*H146</f>
        <v>0</v>
      </c>
      <c r="Q146" s="238">
        <v>0.01269</v>
      </c>
      <c r="R146" s="238">
        <f>Q146*H146</f>
        <v>0.015227999999999999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153</v>
      </c>
      <c r="AT146" s="240" t="s">
        <v>149</v>
      </c>
      <c r="AU146" s="240" t="s">
        <v>83</v>
      </c>
      <c r="AY146" s="18" t="s">
        <v>146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81</v>
      </c>
      <c r="BK146" s="241">
        <f>ROUND(I146*H146,2)</f>
        <v>0</v>
      </c>
      <c r="BL146" s="18" t="s">
        <v>153</v>
      </c>
      <c r="BM146" s="240" t="s">
        <v>1374</v>
      </c>
    </row>
    <row r="147" s="14" customFormat="1">
      <c r="A147" s="14"/>
      <c r="B147" s="274"/>
      <c r="C147" s="275"/>
      <c r="D147" s="259" t="s">
        <v>185</v>
      </c>
      <c r="E147" s="276" t="s">
        <v>1</v>
      </c>
      <c r="F147" s="277" t="s">
        <v>711</v>
      </c>
      <c r="G147" s="275"/>
      <c r="H147" s="278">
        <v>1.2</v>
      </c>
      <c r="I147" s="279"/>
      <c r="J147" s="275"/>
      <c r="K147" s="275"/>
      <c r="L147" s="280"/>
      <c r="M147" s="281"/>
      <c r="N147" s="282"/>
      <c r="O147" s="282"/>
      <c r="P147" s="282"/>
      <c r="Q147" s="282"/>
      <c r="R147" s="282"/>
      <c r="S147" s="282"/>
      <c r="T147" s="28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4" t="s">
        <v>185</v>
      </c>
      <c r="AU147" s="284" t="s">
        <v>83</v>
      </c>
      <c r="AV147" s="14" t="s">
        <v>83</v>
      </c>
      <c r="AW147" s="14" t="s">
        <v>30</v>
      </c>
      <c r="AX147" s="14" t="s">
        <v>81</v>
      </c>
      <c r="AY147" s="284" t="s">
        <v>146</v>
      </c>
    </row>
    <row r="148" s="2" customFormat="1" ht="100.5" customHeight="1">
      <c r="A148" s="39"/>
      <c r="B148" s="40"/>
      <c r="C148" s="228" t="s">
        <v>222</v>
      </c>
      <c r="D148" s="228" t="s">
        <v>149</v>
      </c>
      <c r="E148" s="229" t="s">
        <v>708</v>
      </c>
      <c r="F148" s="230" t="s">
        <v>709</v>
      </c>
      <c r="G148" s="231" t="s">
        <v>210</v>
      </c>
      <c r="H148" s="232">
        <v>1.2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38</v>
      </c>
      <c r="O148" s="92"/>
      <c r="P148" s="238">
        <f>O148*H148</f>
        <v>0</v>
      </c>
      <c r="Q148" s="238">
        <v>0.01269</v>
      </c>
      <c r="R148" s="238">
        <f>Q148*H148</f>
        <v>0.015227999999999999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153</v>
      </c>
      <c r="AT148" s="240" t="s">
        <v>149</v>
      </c>
      <c r="AU148" s="240" t="s">
        <v>83</v>
      </c>
      <c r="AY148" s="18" t="s">
        <v>146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81</v>
      </c>
      <c r="BK148" s="241">
        <f>ROUND(I148*H148,2)</f>
        <v>0</v>
      </c>
      <c r="BL148" s="18" t="s">
        <v>153</v>
      </c>
      <c r="BM148" s="240" t="s">
        <v>1375</v>
      </c>
    </row>
    <row r="149" s="14" customFormat="1">
      <c r="A149" s="14"/>
      <c r="B149" s="274"/>
      <c r="C149" s="275"/>
      <c r="D149" s="259" t="s">
        <v>185</v>
      </c>
      <c r="E149" s="276" t="s">
        <v>1</v>
      </c>
      <c r="F149" s="277" t="s">
        <v>711</v>
      </c>
      <c r="G149" s="275"/>
      <c r="H149" s="278">
        <v>1.2</v>
      </c>
      <c r="I149" s="279"/>
      <c r="J149" s="275"/>
      <c r="K149" s="275"/>
      <c r="L149" s="280"/>
      <c r="M149" s="281"/>
      <c r="N149" s="282"/>
      <c r="O149" s="282"/>
      <c r="P149" s="282"/>
      <c r="Q149" s="282"/>
      <c r="R149" s="282"/>
      <c r="S149" s="282"/>
      <c r="T149" s="28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4" t="s">
        <v>185</v>
      </c>
      <c r="AU149" s="284" t="s">
        <v>83</v>
      </c>
      <c r="AV149" s="14" t="s">
        <v>83</v>
      </c>
      <c r="AW149" s="14" t="s">
        <v>30</v>
      </c>
      <c r="AX149" s="14" t="s">
        <v>81</v>
      </c>
      <c r="AY149" s="284" t="s">
        <v>146</v>
      </c>
    </row>
    <row r="150" s="2" customFormat="1" ht="89.25" customHeight="1">
      <c r="A150" s="39"/>
      <c r="B150" s="40"/>
      <c r="C150" s="228" t="s">
        <v>158</v>
      </c>
      <c r="D150" s="228" t="s">
        <v>149</v>
      </c>
      <c r="E150" s="229" t="s">
        <v>712</v>
      </c>
      <c r="F150" s="230" t="s">
        <v>713</v>
      </c>
      <c r="G150" s="231" t="s">
        <v>210</v>
      </c>
      <c r="H150" s="232">
        <v>7.2000000000000002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38</v>
      </c>
      <c r="O150" s="92"/>
      <c r="P150" s="238">
        <f>O150*H150</f>
        <v>0</v>
      </c>
      <c r="Q150" s="238">
        <v>0.036900000000000002</v>
      </c>
      <c r="R150" s="238">
        <f>Q150*H150</f>
        <v>0.26568000000000003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153</v>
      </c>
      <c r="AT150" s="240" t="s">
        <v>149</v>
      </c>
      <c r="AU150" s="240" t="s">
        <v>83</v>
      </c>
      <c r="AY150" s="18" t="s">
        <v>146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81</v>
      </c>
      <c r="BK150" s="241">
        <f>ROUND(I150*H150,2)</f>
        <v>0</v>
      </c>
      <c r="BL150" s="18" t="s">
        <v>153</v>
      </c>
      <c r="BM150" s="240" t="s">
        <v>1376</v>
      </c>
    </row>
    <row r="151" s="14" customFormat="1">
      <c r="A151" s="14"/>
      <c r="B151" s="274"/>
      <c r="C151" s="275"/>
      <c r="D151" s="259" t="s">
        <v>185</v>
      </c>
      <c r="E151" s="276" t="s">
        <v>1</v>
      </c>
      <c r="F151" s="277" t="s">
        <v>703</v>
      </c>
      <c r="G151" s="275"/>
      <c r="H151" s="278">
        <v>7.2000000000000002</v>
      </c>
      <c r="I151" s="279"/>
      <c r="J151" s="275"/>
      <c r="K151" s="275"/>
      <c r="L151" s="280"/>
      <c r="M151" s="281"/>
      <c r="N151" s="282"/>
      <c r="O151" s="282"/>
      <c r="P151" s="282"/>
      <c r="Q151" s="282"/>
      <c r="R151" s="282"/>
      <c r="S151" s="282"/>
      <c r="T151" s="28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4" t="s">
        <v>185</v>
      </c>
      <c r="AU151" s="284" t="s">
        <v>83</v>
      </c>
      <c r="AV151" s="14" t="s">
        <v>83</v>
      </c>
      <c r="AW151" s="14" t="s">
        <v>30</v>
      </c>
      <c r="AX151" s="14" t="s">
        <v>81</v>
      </c>
      <c r="AY151" s="284" t="s">
        <v>146</v>
      </c>
    </row>
    <row r="152" s="2" customFormat="1" ht="21.75" customHeight="1">
      <c r="A152" s="39"/>
      <c r="B152" s="40"/>
      <c r="C152" s="228" t="s">
        <v>147</v>
      </c>
      <c r="D152" s="228" t="s">
        <v>149</v>
      </c>
      <c r="E152" s="229" t="s">
        <v>223</v>
      </c>
      <c r="F152" s="230" t="s">
        <v>224</v>
      </c>
      <c r="G152" s="231" t="s">
        <v>181</v>
      </c>
      <c r="H152" s="232">
        <v>93.420000000000002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38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153</v>
      </c>
      <c r="AT152" s="240" t="s">
        <v>149</v>
      </c>
      <c r="AU152" s="240" t="s">
        <v>83</v>
      </c>
      <c r="AY152" s="18" t="s">
        <v>146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81</v>
      </c>
      <c r="BK152" s="241">
        <f>ROUND(I152*H152,2)</f>
        <v>0</v>
      </c>
      <c r="BL152" s="18" t="s">
        <v>153</v>
      </c>
      <c r="BM152" s="240" t="s">
        <v>1377</v>
      </c>
    </row>
    <row r="153" s="14" customFormat="1">
      <c r="A153" s="14"/>
      <c r="B153" s="274"/>
      <c r="C153" s="275"/>
      <c r="D153" s="259" t="s">
        <v>185</v>
      </c>
      <c r="E153" s="276" t="s">
        <v>1</v>
      </c>
      <c r="F153" s="277" t="s">
        <v>1378</v>
      </c>
      <c r="G153" s="275"/>
      <c r="H153" s="278">
        <v>93.420000000000002</v>
      </c>
      <c r="I153" s="279"/>
      <c r="J153" s="275"/>
      <c r="K153" s="275"/>
      <c r="L153" s="280"/>
      <c r="M153" s="281"/>
      <c r="N153" s="282"/>
      <c r="O153" s="282"/>
      <c r="P153" s="282"/>
      <c r="Q153" s="282"/>
      <c r="R153" s="282"/>
      <c r="S153" s="282"/>
      <c r="T153" s="28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4" t="s">
        <v>185</v>
      </c>
      <c r="AU153" s="284" t="s">
        <v>83</v>
      </c>
      <c r="AV153" s="14" t="s">
        <v>83</v>
      </c>
      <c r="AW153" s="14" t="s">
        <v>30</v>
      </c>
      <c r="AX153" s="14" t="s">
        <v>73</v>
      </c>
      <c r="AY153" s="284" t="s">
        <v>146</v>
      </c>
    </row>
    <row r="154" s="13" customFormat="1">
      <c r="A154" s="13"/>
      <c r="B154" s="264"/>
      <c r="C154" s="265"/>
      <c r="D154" s="259" t="s">
        <v>185</v>
      </c>
      <c r="E154" s="266" t="s">
        <v>1</v>
      </c>
      <c r="F154" s="267" t="s">
        <v>1379</v>
      </c>
      <c r="G154" s="265"/>
      <c r="H154" s="266" t="s">
        <v>1</v>
      </c>
      <c r="I154" s="268"/>
      <c r="J154" s="265"/>
      <c r="K154" s="265"/>
      <c r="L154" s="269"/>
      <c r="M154" s="270"/>
      <c r="N154" s="271"/>
      <c r="O154" s="271"/>
      <c r="P154" s="271"/>
      <c r="Q154" s="271"/>
      <c r="R154" s="271"/>
      <c r="S154" s="271"/>
      <c r="T154" s="27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3" t="s">
        <v>185</v>
      </c>
      <c r="AU154" s="273" t="s">
        <v>83</v>
      </c>
      <c r="AV154" s="13" t="s">
        <v>81</v>
      </c>
      <c r="AW154" s="13" t="s">
        <v>30</v>
      </c>
      <c r="AX154" s="13" t="s">
        <v>73</v>
      </c>
      <c r="AY154" s="273" t="s">
        <v>146</v>
      </c>
    </row>
    <row r="155" s="16" customFormat="1">
      <c r="A155" s="16"/>
      <c r="B155" s="298"/>
      <c r="C155" s="299"/>
      <c r="D155" s="259" t="s">
        <v>185</v>
      </c>
      <c r="E155" s="300" t="s">
        <v>1</v>
      </c>
      <c r="F155" s="301" t="s">
        <v>682</v>
      </c>
      <c r="G155" s="299"/>
      <c r="H155" s="302">
        <v>93.420000000000002</v>
      </c>
      <c r="I155" s="303"/>
      <c r="J155" s="299"/>
      <c r="K155" s="299"/>
      <c r="L155" s="304"/>
      <c r="M155" s="305"/>
      <c r="N155" s="306"/>
      <c r="O155" s="306"/>
      <c r="P155" s="306"/>
      <c r="Q155" s="306"/>
      <c r="R155" s="306"/>
      <c r="S155" s="306"/>
      <c r="T155" s="307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8" t="s">
        <v>185</v>
      </c>
      <c r="AU155" s="308" t="s">
        <v>83</v>
      </c>
      <c r="AV155" s="16" t="s">
        <v>153</v>
      </c>
      <c r="AW155" s="16" t="s">
        <v>30</v>
      </c>
      <c r="AX155" s="16" t="s">
        <v>81</v>
      </c>
      <c r="AY155" s="308" t="s">
        <v>146</v>
      </c>
    </row>
    <row r="156" s="2" customFormat="1" ht="44.25" customHeight="1">
      <c r="A156" s="39"/>
      <c r="B156" s="40"/>
      <c r="C156" s="228" t="s">
        <v>239</v>
      </c>
      <c r="D156" s="228" t="s">
        <v>149</v>
      </c>
      <c r="E156" s="229" t="s">
        <v>1193</v>
      </c>
      <c r="F156" s="230" t="s">
        <v>1194</v>
      </c>
      <c r="G156" s="231" t="s">
        <v>229</v>
      </c>
      <c r="H156" s="232">
        <v>136.24600000000001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38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153</v>
      </c>
      <c r="AT156" s="240" t="s">
        <v>149</v>
      </c>
      <c r="AU156" s="240" t="s">
        <v>83</v>
      </c>
      <c r="AY156" s="18" t="s">
        <v>146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81</v>
      </c>
      <c r="BK156" s="241">
        <f>ROUND(I156*H156,2)</f>
        <v>0</v>
      </c>
      <c r="BL156" s="18" t="s">
        <v>153</v>
      </c>
      <c r="BM156" s="240" t="s">
        <v>1380</v>
      </c>
    </row>
    <row r="157" s="14" customFormat="1">
      <c r="A157" s="14"/>
      <c r="B157" s="274"/>
      <c r="C157" s="275"/>
      <c r="D157" s="259" t="s">
        <v>185</v>
      </c>
      <c r="E157" s="276" t="s">
        <v>1</v>
      </c>
      <c r="F157" s="277" t="s">
        <v>1381</v>
      </c>
      <c r="G157" s="275"/>
      <c r="H157" s="278">
        <v>54.838000000000001</v>
      </c>
      <c r="I157" s="279"/>
      <c r="J157" s="275"/>
      <c r="K157" s="275"/>
      <c r="L157" s="280"/>
      <c r="M157" s="281"/>
      <c r="N157" s="282"/>
      <c r="O157" s="282"/>
      <c r="P157" s="282"/>
      <c r="Q157" s="282"/>
      <c r="R157" s="282"/>
      <c r="S157" s="282"/>
      <c r="T157" s="28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4" t="s">
        <v>185</v>
      </c>
      <c r="AU157" s="284" t="s">
        <v>83</v>
      </c>
      <c r="AV157" s="14" t="s">
        <v>83</v>
      </c>
      <c r="AW157" s="14" t="s">
        <v>30</v>
      </c>
      <c r="AX157" s="14" t="s">
        <v>73</v>
      </c>
      <c r="AY157" s="284" t="s">
        <v>146</v>
      </c>
    </row>
    <row r="158" s="14" customFormat="1">
      <c r="A158" s="14"/>
      <c r="B158" s="274"/>
      <c r="C158" s="275"/>
      <c r="D158" s="259" t="s">
        <v>185</v>
      </c>
      <c r="E158" s="276" t="s">
        <v>1</v>
      </c>
      <c r="F158" s="277" t="s">
        <v>1382</v>
      </c>
      <c r="G158" s="275"/>
      <c r="H158" s="278">
        <v>54.936</v>
      </c>
      <c r="I158" s="279"/>
      <c r="J158" s="275"/>
      <c r="K158" s="275"/>
      <c r="L158" s="280"/>
      <c r="M158" s="281"/>
      <c r="N158" s="282"/>
      <c r="O158" s="282"/>
      <c r="P158" s="282"/>
      <c r="Q158" s="282"/>
      <c r="R158" s="282"/>
      <c r="S158" s="282"/>
      <c r="T158" s="28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4" t="s">
        <v>185</v>
      </c>
      <c r="AU158" s="284" t="s">
        <v>83</v>
      </c>
      <c r="AV158" s="14" t="s">
        <v>83</v>
      </c>
      <c r="AW158" s="14" t="s">
        <v>30</v>
      </c>
      <c r="AX158" s="14" t="s">
        <v>73</v>
      </c>
      <c r="AY158" s="284" t="s">
        <v>146</v>
      </c>
    </row>
    <row r="159" s="14" customFormat="1">
      <c r="A159" s="14"/>
      <c r="B159" s="274"/>
      <c r="C159" s="275"/>
      <c r="D159" s="259" t="s">
        <v>185</v>
      </c>
      <c r="E159" s="276" t="s">
        <v>1</v>
      </c>
      <c r="F159" s="277" t="s">
        <v>1383</v>
      </c>
      <c r="G159" s="275"/>
      <c r="H159" s="278">
        <v>7.9980000000000002</v>
      </c>
      <c r="I159" s="279"/>
      <c r="J159" s="275"/>
      <c r="K159" s="275"/>
      <c r="L159" s="280"/>
      <c r="M159" s="281"/>
      <c r="N159" s="282"/>
      <c r="O159" s="282"/>
      <c r="P159" s="282"/>
      <c r="Q159" s="282"/>
      <c r="R159" s="282"/>
      <c r="S159" s="282"/>
      <c r="T159" s="28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4" t="s">
        <v>185</v>
      </c>
      <c r="AU159" s="284" t="s">
        <v>83</v>
      </c>
      <c r="AV159" s="14" t="s">
        <v>83</v>
      </c>
      <c r="AW159" s="14" t="s">
        <v>30</v>
      </c>
      <c r="AX159" s="14" t="s">
        <v>73</v>
      </c>
      <c r="AY159" s="284" t="s">
        <v>146</v>
      </c>
    </row>
    <row r="160" s="14" customFormat="1">
      <c r="A160" s="14"/>
      <c r="B160" s="274"/>
      <c r="C160" s="275"/>
      <c r="D160" s="259" t="s">
        <v>185</v>
      </c>
      <c r="E160" s="276" t="s">
        <v>1</v>
      </c>
      <c r="F160" s="277" t="s">
        <v>1384</v>
      </c>
      <c r="G160" s="275"/>
      <c r="H160" s="278">
        <v>0.92100000000000004</v>
      </c>
      <c r="I160" s="279"/>
      <c r="J160" s="275"/>
      <c r="K160" s="275"/>
      <c r="L160" s="280"/>
      <c r="M160" s="281"/>
      <c r="N160" s="282"/>
      <c r="O160" s="282"/>
      <c r="P160" s="282"/>
      <c r="Q160" s="282"/>
      <c r="R160" s="282"/>
      <c r="S160" s="282"/>
      <c r="T160" s="28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4" t="s">
        <v>185</v>
      </c>
      <c r="AU160" s="284" t="s">
        <v>83</v>
      </c>
      <c r="AV160" s="14" t="s">
        <v>83</v>
      </c>
      <c r="AW160" s="14" t="s">
        <v>30</v>
      </c>
      <c r="AX160" s="14" t="s">
        <v>73</v>
      </c>
      <c r="AY160" s="284" t="s">
        <v>146</v>
      </c>
    </row>
    <row r="161" s="14" customFormat="1">
      <c r="A161" s="14"/>
      <c r="B161" s="274"/>
      <c r="C161" s="275"/>
      <c r="D161" s="259" t="s">
        <v>185</v>
      </c>
      <c r="E161" s="276" t="s">
        <v>1</v>
      </c>
      <c r="F161" s="277" t="s">
        <v>1385</v>
      </c>
      <c r="G161" s="275"/>
      <c r="H161" s="278">
        <v>7.9029999999999996</v>
      </c>
      <c r="I161" s="279"/>
      <c r="J161" s="275"/>
      <c r="K161" s="275"/>
      <c r="L161" s="280"/>
      <c r="M161" s="281"/>
      <c r="N161" s="282"/>
      <c r="O161" s="282"/>
      <c r="P161" s="282"/>
      <c r="Q161" s="282"/>
      <c r="R161" s="282"/>
      <c r="S161" s="282"/>
      <c r="T161" s="28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4" t="s">
        <v>185</v>
      </c>
      <c r="AU161" s="284" t="s">
        <v>83</v>
      </c>
      <c r="AV161" s="14" t="s">
        <v>83</v>
      </c>
      <c r="AW161" s="14" t="s">
        <v>30</v>
      </c>
      <c r="AX161" s="14" t="s">
        <v>73</v>
      </c>
      <c r="AY161" s="284" t="s">
        <v>146</v>
      </c>
    </row>
    <row r="162" s="14" customFormat="1">
      <c r="A162" s="14"/>
      <c r="B162" s="274"/>
      <c r="C162" s="275"/>
      <c r="D162" s="259" t="s">
        <v>185</v>
      </c>
      <c r="E162" s="276" t="s">
        <v>1</v>
      </c>
      <c r="F162" s="277" t="s">
        <v>1386</v>
      </c>
      <c r="G162" s="275"/>
      <c r="H162" s="278">
        <v>0.90200000000000002</v>
      </c>
      <c r="I162" s="279"/>
      <c r="J162" s="275"/>
      <c r="K162" s="275"/>
      <c r="L162" s="280"/>
      <c r="M162" s="281"/>
      <c r="N162" s="282"/>
      <c r="O162" s="282"/>
      <c r="P162" s="282"/>
      <c r="Q162" s="282"/>
      <c r="R162" s="282"/>
      <c r="S162" s="282"/>
      <c r="T162" s="28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4" t="s">
        <v>185</v>
      </c>
      <c r="AU162" s="284" t="s">
        <v>83</v>
      </c>
      <c r="AV162" s="14" t="s">
        <v>83</v>
      </c>
      <c r="AW162" s="14" t="s">
        <v>30</v>
      </c>
      <c r="AX162" s="14" t="s">
        <v>73</v>
      </c>
      <c r="AY162" s="284" t="s">
        <v>146</v>
      </c>
    </row>
    <row r="163" s="14" customFormat="1">
      <c r="A163" s="14"/>
      <c r="B163" s="274"/>
      <c r="C163" s="275"/>
      <c r="D163" s="259" t="s">
        <v>185</v>
      </c>
      <c r="E163" s="276" t="s">
        <v>1</v>
      </c>
      <c r="F163" s="277" t="s">
        <v>1387</v>
      </c>
      <c r="G163" s="275"/>
      <c r="H163" s="278">
        <v>7.8559999999999999</v>
      </c>
      <c r="I163" s="279"/>
      <c r="J163" s="275"/>
      <c r="K163" s="275"/>
      <c r="L163" s="280"/>
      <c r="M163" s="281"/>
      <c r="N163" s="282"/>
      <c r="O163" s="282"/>
      <c r="P163" s="282"/>
      <c r="Q163" s="282"/>
      <c r="R163" s="282"/>
      <c r="S163" s="282"/>
      <c r="T163" s="28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4" t="s">
        <v>185</v>
      </c>
      <c r="AU163" s="284" t="s">
        <v>83</v>
      </c>
      <c r="AV163" s="14" t="s">
        <v>83</v>
      </c>
      <c r="AW163" s="14" t="s">
        <v>30</v>
      </c>
      <c r="AX163" s="14" t="s">
        <v>73</v>
      </c>
      <c r="AY163" s="284" t="s">
        <v>146</v>
      </c>
    </row>
    <row r="164" s="14" customFormat="1">
      <c r="A164" s="14"/>
      <c r="B164" s="274"/>
      <c r="C164" s="275"/>
      <c r="D164" s="259" t="s">
        <v>185</v>
      </c>
      <c r="E164" s="276" t="s">
        <v>1</v>
      </c>
      <c r="F164" s="277" t="s">
        <v>1388</v>
      </c>
      <c r="G164" s="275"/>
      <c r="H164" s="278">
        <v>0.89200000000000002</v>
      </c>
      <c r="I164" s="279"/>
      <c r="J164" s="275"/>
      <c r="K164" s="275"/>
      <c r="L164" s="280"/>
      <c r="M164" s="281"/>
      <c r="N164" s="282"/>
      <c r="O164" s="282"/>
      <c r="P164" s="282"/>
      <c r="Q164" s="282"/>
      <c r="R164" s="282"/>
      <c r="S164" s="282"/>
      <c r="T164" s="28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4" t="s">
        <v>185</v>
      </c>
      <c r="AU164" s="284" t="s">
        <v>83</v>
      </c>
      <c r="AV164" s="14" t="s">
        <v>83</v>
      </c>
      <c r="AW164" s="14" t="s">
        <v>30</v>
      </c>
      <c r="AX164" s="14" t="s">
        <v>73</v>
      </c>
      <c r="AY164" s="284" t="s">
        <v>146</v>
      </c>
    </row>
    <row r="165" s="13" customFormat="1">
      <c r="A165" s="13"/>
      <c r="B165" s="264"/>
      <c r="C165" s="265"/>
      <c r="D165" s="259" t="s">
        <v>185</v>
      </c>
      <c r="E165" s="266" t="s">
        <v>1</v>
      </c>
      <c r="F165" s="267" t="s">
        <v>1389</v>
      </c>
      <c r="G165" s="265"/>
      <c r="H165" s="266" t="s">
        <v>1</v>
      </c>
      <c r="I165" s="268"/>
      <c r="J165" s="265"/>
      <c r="K165" s="265"/>
      <c r="L165" s="269"/>
      <c r="M165" s="270"/>
      <c r="N165" s="271"/>
      <c r="O165" s="271"/>
      <c r="P165" s="271"/>
      <c r="Q165" s="271"/>
      <c r="R165" s="271"/>
      <c r="S165" s="271"/>
      <c r="T165" s="27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3" t="s">
        <v>185</v>
      </c>
      <c r="AU165" s="273" t="s">
        <v>83</v>
      </c>
      <c r="AV165" s="13" t="s">
        <v>81</v>
      </c>
      <c r="AW165" s="13" t="s">
        <v>30</v>
      </c>
      <c r="AX165" s="13" t="s">
        <v>73</v>
      </c>
      <c r="AY165" s="273" t="s">
        <v>146</v>
      </c>
    </row>
    <row r="166" s="16" customFormat="1">
      <c r="A166" s="16"/>
      <c r="B166" s="298"/>
      <c r="C166" s="299"/>
      <c r="D166" s="259" t="s">
        <v>185</v>
      </c>
      <c r="E166" s="300" t="s">
        <v>1</v>
      </c>
      <c r="F166" s="301" t="s">
        <v>682</v>
      </c>
      <c r="G166" s="299"/>
      <c r="H166" s="302">
        <v>136.24600000000001</v>
      </c>
      <c r="I166" s="303"/>
      <c r="J166" s="299"/>
      <c r="K166" s="299"/>
      <c r="L166" s="304"/>
      <c r="M166" s="305"/>
      <c r="N166" s="306"/>
      <c r="O166" s="306"/>
      <c r="P166" s="306"/>
      <c r="Q166" s="306"/>
      <c r="R166" s="306"/>
      <c r="S166" s="306"/>
      <c r="T166" s="307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308" t="s">
        <v>185</v>
      </c>
      <c r="AU166" s="308" t="s">
        <v>83</v>
      </c>
      <c r="AV166" s="16" t="s">
        <v>153</v>
      </c>
      <c r="AW166" s="16" t="s">
        <v>30</v>
      </c>
      <c r="AX166" s="16" t="s">
        <v>81</v>
      </c>
      <c r="AY166" s="308" t="s">
        <v>146</v>
      </c>
    </row>
    <row r="167" s="2" customFormat="1" ht="44.25" customHeight="1">
      <c r="A167" s="39"/>
      <c r="B167" s="40"/>
      <c r="C167" s="228" t="s">
        <v>243</v>
      </c>
      <c r="D167" s="228" t="s">
        <v>149</v>
      </c>
      <c r="E167" s="229" t="s">
        <v>1205</v>
      </c>
      <c r="F167" s="230" t="s">
        <v>1206</v>
      </c>
      <c r="G167" s="231" t="s">
        <v>229</v>
      </c>
      <c r="H167" s="232">
        <v>81.747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38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153</v>
      </c>
      <c r="AT167" s="240" t="s">
        <v>149</v>
      </c>
      <c r="AU167" s="240" t="s">
        <v>83</v>
      </c>
      <c r="AY167" s="18" t="s">
        <v>146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81</v>
      </c>
      <c r="BK167" s="241">
        <f>ROUND(I167*H167,2)</f>
        <v>0</v>
      </c>
      <c r="BL167" s="18" t="s">
        <v>153</v>
      </c>
      <c r="BM167" s="240" t="s">
        <v>1390</v>
      </c>
    </row>
    <row r="168" s="14" customFormat="1">
      <c r="A168" s="14"/>
      <c r="B168" s="274"/>
      <c r="C168" s="275"/>
      <c r="D168" s="259" t="s">
        <v>185</v>
      </c>
      <c r="E168" s="276" t="s">
        <v>1</v>
      </c>
      <c r="F168" s="277" t="s">
        <v>1391</v>
      </c>
      <c r="G168" s="275"/>
      <c r="H168" s="278">
        <v>81.747</v>
      </c>
      <c r="I168" s="279"/>
      <c r="J168" s="275"/>
      <c r="K168" s="275"/>
      <c r="L168" s="280"/>
      <c r="M168" s="281"/>
      <c r="N168" s="282"/>
      <c r="O168" s="282"/>
      <c r="P168" s="282"/>
      <c r="Q168" s="282"/>
      <c r="R168" s="282"/>
      <c r="S168" s="282"/>
      <c r="T168" s="28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4" t="s">
        <v>185</v>
      </c>
      <c r="AU168" s="284" t="s">
        <v>83</v>
      </c>
      <c r="AV168" s="14" t="s">
        <v>83</v>
      </c>
      <c r="AW168" s="14" t="s">
        <v>30</v>
      </c>
      <c r="AX168" s="14" t="s">
        <v>73</v>
      </c>
      <c r="AY168" s="284" t="s">
        <v>146</v>
      </c>
    </row>
    <row r="169" s="13" customFormat="1">
      <c r="A169" s="13"/>
      <c r="B169" s="264"/>
      <c r="C169" s="265"/>
      <c r="D169" s="259" t="s">
        <v>185</v>
      </c>
      <c r="E169" s="266" t="s">
        <v>1</v>
      </c>
      <c r="F169" s="267" t="s">
        <v>1392</v>
      </c>
      <c r="G169" s="265"/>
      <c r="H169" s="266" t="s">
        <v>1</v>
      </c>
      <c r="I169" s="268"/>
      <c r="J169" s="265"/>
      <c r="K169" s="265"/>
      <c r="L169" s="269"/>
      <c r="M169" s="270"/>
      <c r="N169" s="271"/>
      <c r="O169" s="271"/>
      <c r="P169" s="271"/>
      <c r="Q169" s="271"/>
      <c r="R169" s="271"/>
      <c r="S169" s="271"/>
      <c r="T169" s="27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3" t="s">
        <v>185</v>
      </c>
      <c r="AU169" s="273" t="s">
        <v>83</v>
      </c>
      <c r="AV169" s="13" t="s">
        <v>81</v>
      </c>
      <c r="AW169" s="13" t="s">
        <v>30</v>
      </c>
      <c r="AX169" s="13" t="s">
        <v>73</v>
      </c>
      <c r="AY169" s="273" t="s">
        <v>146</v>
      </c>
    </row>
    <row r="170" s="16" customFormat="1">
      <c r="A170" s="16"/>
      <c r="B170" s="298"/>
      <c r="C170" s="299"/>
      <c r="D170" s="259" t="s">
        <v>185</v>
      </c>
      <c r="E170" s="300" t="s">
        <v>1</v>
      </c>
      <c r="F170" s="301" t="s">
        <v>682</v>
      </c>
      <c r="G170" s="299"/>
      <c r="H170" s="302">
        <v>81.747</v>
      </c>
      <c r="I170" s="303"/>
      <c r="J170" s="299"/>
      <c r="K170" s="299"/>
      <c r="L170" s="304"/>
      <c r="M170" s="305"/>
      <c r="N170" s="306"/>
      <c r="O170" s="306"/>
      <c r="P170" s="306"/>
      <c r="Q170" s="306"/>
      <c r="R170" s="306"/>
      <c r="S170" s="306"/>
      <c r="T170" s="307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308" t="s">
        <v>185</v>
      </c>
      <c r="AU170" s="308" t="s">
        <v>83</v>
      </c>
      <c r="AV170" s="16" t="s">
        <v>153</v>
      </c>
      <c r="AW170" s="16" t="s">
        <v>30</v>
      </c>
      <c r="AX170" s="16" t="s">
        <v>81</v>
      </c>
      <c r="AY170" s="308" t="s">
        <v>146</v>
      </c>
    </row>
    <row r="171" s="2" customFormat="1" ht="44.25" customHeight="1">
      <c r="A171" s="39"/>
      <c r="B171" s="40"/>
      <c r="C171" s="228" t="s">
        <v>248</v>
      </c>
      <c r="D171" s="228" t="s">
        <v>149</v>
      </c>
      <c r="E171" s="229" t="s">
        <v>1212</v>
      </c>
      <c r="F171" s="230" t="s">
        <v>1213</v>
      </c>
      <c r="G171" s="231" t="s">
        <v>229</v>
      </c>
      <c r="H171" s="232">
        <v>190.744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38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153</v>
      </c>
      <c r="AT171" s="240" t="s">
        <v>149</v>
      </c>
      <c r="AU171" s="240" t="s">
        <v>83</v>
      </c>
      <c r="AY171" s="18" t="s">
        <v>146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81</v>
      </c>
      <c r="BK171" s="241">
        <f>ROUND(I171*H171,2)</f>
        <v>0</v>
      </c>
      <c r="BL171" s="18" t="s">
        <v>153</v>
      </c>
      <c r="BM171" s="240" t="s">
        <v>1393</v>
      </c>
    </row>
    <row r="172" s="14" customFormat="1">
      <c r="A172" s="14"/>
      <c r="B172" s="274"/>
      <c r="C172" s="275"/>
      <c r="D172" s="259" t="s">
        <v>185</v>
      </c>
      <c r="E172" s="276" t="s">
        <v>1</v>
      </c>
      <c r="F172" s="277" t="s">
        <v>1394</v>
      </c>
      <c r="G172" s="275"/>
      <c r="H172" s="278">
        <v>190.744</v>
      </c>
      <c r="I172" s="279"/>
      <c r="J172" s="275"/>
      <c r="K172" s="275"/>
      <c r="L172" s="280"/>
      <c r="M172" s="281"/>
      <c r="N172" s="282"/>
      <c r="O172" s="282"/>
      <c r="P172" s="282"/>
      <c r="Q172" s="282"/>
      <c r="R172" s="282"/>
      <c r="S172" s="282"/>
      <c r="T172" s="28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4" t="s">
        <v>185</v>
      </c>
      <c r="AU172" s="284" t="s">
        <v>83</v>
      </c>
      <c r="AV172" s="14" t="s">
        <v>83</v>
      </c>
      <c r="AW172" s="14" t="s">
        <v>30</v>
      </c>
      <c r="AX172" s="14" t="s">
        <v>73</v>
      </c>
      <c r="AY172" s="284" t="s">
        <v>146</v>
      </c>
    </row>
    <row r="173" s="13" customFormat="1">
      <c r="A173" s="13"/>
      <c r="B173" s="264"/>
      <c r="C173" s="265"/>
      <c r="D173" s="259" t="s">
        <v>185</v>
      </c>
      <c r="E173" s="266" t="s">
        <v>1</v>
      </c>
      <c r="F173" s="267" t="s">
        <v>1395</v>
      </c>
      <c r="G173" s="265"/>
      <c r="H173" s="266" t="s">
        <v>1</v>
      </c>
      <c r="I173" s="268"/>
      <c r="J173" s="265"/>
      <c r="K173" s="265"/>
      <c r="L173" s="269"/>
      <c r="M173" s="270"/>
      <c r="N173" s="271"/>
      <c r="O173" s="271"/>
      <c r="P173" s="271"/>
      <c r="Q173" s="271"/>
      <c r="R173" s="271"/>
      <c r="S173" s="271"/>
      <c r="T173" s="27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3" t="s">
        <v>185</v>
      </c>
      <c r="AU173" s="273" t="s">
        <v>83</v>
      </c>
      <c r="AV173" s="13" t="s">
        <v>81</v>
      </c>
      <c r="AW173" s="13" t="s">
        <v>30</v>
      </c>
      <c r="AX173" s="13" t="s">
        <v>73</v>
      </c>
      <c r="AY173" s="273" t="s">
        <v>146</v>
      </c>
    </row>
    <row r="174" s="16" customFormat="1">
      <c r="A174" s="16"/>
      <c r="B174" s="298"/>
      <c r="C174" s="299"/>
      <c r="D174" s="259" t="s">
        <v>185</v>
      </c>
      <c r="E174" s="300" t="s">
        <v>1</v>
      </c>
      <c r="F174" s="301" t="s">
        <v>682</v>
      </c>
      <c r="G174" s="299"/>
      <c r="H174" s="302">
        <v>190.744</v>
      </c>
      <c r="I174" s="303"/>
      <c r="J174" s="299"/>
      <c r="K174" s="299"/>
      <c r="L174" s="304"/>
      <c r="M174" s="305"/>
      <c r="N174" s="306"/>
      <c r="O174" s="306"/>
      <c r="P174" s="306"/>
      <c r="Q174" s="306"/>
      <c r="R174" s="306"/>
      <c r="S174" s="306"/>
      <c r="T174" s="307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8" t="s">
        <v>185</v>
      </c>
      <c r="AU174" s="308" t="s">
        <v>83</v>
      </c>
      <c r="AV174" s="16" t="s">
        <v>153</v>
      </c>
      <c r="AW174" s="16" t="s">
        <v>30</v>
      </c>
      <c r="AX174" s="16" t="s">
        <v>81</v>
      </c>
      <c r="AY174" s="308" t="s">
        <v>146</v>
      </c>
    </row>
    <row r="175" s="2" customFormat="1" ht="55.5" customHeight="1">
      <c r="A175" s="39"/>
      <c r="B175" s="40"/>
      <c r="C175" s="228" t="s">
        <v>252</v>
      </c>
      <c r="D175" s="228" t="s">
        <v>149</v>
      </c>
      <c r="E175" s="229" t="s">
        <v>1219</v>
      </c>
      <c r="F175" s="230" t="s">
        <v>1220</v>
      </c>
      <c r="G175" s="231" t="s">
        <v>229</v>
      </c>
      <c r="H175" s="232">
        <v>136.24600000000001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38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153</v>
      </c>
      <c r="AT175" s="240" t="s">
        <v>149</v>
      </c>
      <c r="AU175" s="240" t="s">
        <v>83</v>
      </c>
      <c r="AY175" s="18" t="s">
        <v>146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81</v>
      </c>
      <c r="BK175" s="241">
        <f>ROUND(I175*H175,2)</f>
        <v>0</v>
      </c>
      <c r="BL175" s="18" t="s">
        <v>153</v>
      </c>
      <c r="BM175" s="240" t="s">
        <v>1396</v>
      </c>
    </row>
    <row r="176" s="14" customFormat="1">
      <c r="A176" s="14"/>
      <c r="B176" s="274"/>
      <c r="C176" s="275"/>
      <c r="D176" s="259" t="s">
        <v>185</v>
      </c>
      <c r="E176" s="276" t="s">
        <v>1</v>
      </c>
      <c r="F176" s="277" t="s">
        <v>1397</v>
      </c>
      <c r="G176" s="275"/>
      <c r="H176" s="278">
        <v>136.24600000000001</v>
      </c>
      <c r="I176" s="279"/>
      <c r="J176" s="275"/>
      <c r="K176" s="275"/>
      <c r="L176" s="280"/>
      <c r="M176" s="281"/>
      <c r="N176" s="282"/>
      <c r="O176" s="282"/>
      <c r="P176" s="282"/>
      <c r="Q176" s="282"/>
      <c r="R176" s="282"/>
      <c r="S176" s="282"/>
      <c r="T176" s="28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4" t="s">
        <v>185</v>
      </c>
      <c r="AU176" s="284" t="s">
        <v>83</v>
      </c>
      <c r="AV176" s="14" t="s">
        <v>83</v>
      </c>
      <c r="AW176" s="14" t="s">
        <v>30</v>
      </c>
      <c r="AX176" s="14" t="s">
        <v>73</v>
      </c>
      <c r="AY176" s="284" t="s">
        <v>146</v>
      </c>
    </row>
    <row r="177" s="13" customFormat="1">
      <c r="A177" s="13"/>
      <c r="B177" s="264"/>
      <c r="C177" s="265"/>
      <c r="D177" s="259" t="s">
        <v>185</v>
      </c>
      <c r="E177" s="266" t="s">
        <v>1</v>
      </c>
      <c r="F177" s="267" t="s">
        <v>1389</v>
      </c>
      <c r="G177" s="265"/>
      <c r="H177" s="266" t="s">
        <v>1</v>
      </c>
      <c r="I177" s="268"/>
      <c r="J177" s="265"/>
      <c r="K177" s="265"/>
      <c r="L177" s="269"/>
      <c r="M177" s="270"/>
      <c r="N177" s="271"/>
      <c r="O177" s="271"/>
      <c r="P177" s="271"/>
      <c r="Q177" s="271"/>
      <c r="R177" s="271"/>
      <c r="S177" s="271"/>
      <c r="T177" s="27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3" t="s">
        <v>185</v>
      </c>
      <c r="AU177" s="273" t="s">
        <v>83</v>
      </c>
      <c r="AV177" s="13" t="s">
        <v>81</v>
      </c>
      <c r="AW177" s="13" t="s">
        <v>30</v>
      </c>
      <c r="AX177" s="13" t="s">
        <v>73</v>
      </c>
      <c r="AY177" s="273" t="s">
        <v>146</v>
      </c>
    </row>
    <row r="178" s="16" customFormat="1">
      <c r="A178" s="16"/>
      <c r="B178" s="298"/>
      <c r="C178" s="299"/>
      <c r="D178" s="259" t="s">
        <v>185</v>
      </c>
      <c r="E178" s="300" t="s">
        <v>1</v>
      </c>
      <c r="F178" s="301" t="s">
        <v>682</v>
      </c>
      <c r="G178" s="299"/>
      <c r="H178" s="302">
        <v>136.24600000000001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8" t="s">
        <v>185</v>
      </c>
      <c r="AU178" s="308" t="s">
        <v>83</v>
      </c>
      <c r="AV178" s="16" t="s">
        <v>153</v>
      </c>
      <c r="AW178" s="16" t="s">
        <v>30</v>
      </c>
      <c r="AX178" s="16" t="s">
        <v>81</v>
      </c>
      <c r="AY178" s="308" t="s">
        <v>146</v>
      </c>
    </row>
    <row r="179" s="2" customFormat="1" ht="33" customHeight="1">
      <c r="A179" s="39"/>
      <c r="B179" s="40"/>
      <c r="C179" s="228" t="s">
        <v>257</v>
      </c>
      <c r="D179" s="228" t="s">
        <v>149</v>
      </c>
      <c r="E179" s="229" t="s">
        <v>781</v>
      </c>
      <c r="F179" s="230" t="s">
        <v>782</v>
      </c>
      <c r="G179" s="231" t="s">
        <v>229</v>
      </c>
      <c r="H179" s="232">
        <v>26.879999999999999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38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153</v>
      </c>
      <c r="AT179" s="240" t="s">
        <v>149</v>
      </c>
      <c r="AU179" s="240" t="s">
        <v>83</v>
      </c>
      <c r="AY179" s="18" t="s">
        <v>146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81</v>
      </c>
      <c r="BK179" s="241">
        <f>ROUND(I179*H179,2)</f>
        <v>0</v>
      </c>
      <c r="BL179" s="18" t="s">
        <v>153</v>
      </c>
      <c r="BM179" s="240" t="s">
        <v>1398</v>
      </c>
    </row>
    <row r="180" s="14" customFormat="1">
      <c r="A180" s="14"/>
      <c r="B180" s="274"/>
      <c r="C180" s="275"/>
      <c r="D180" s="259" t="s">
        <v>185</v>
      </c>
      <c r="E180" s="276" t="s">
        <v>1</v>
      </c>
      <c r="F180" s="277" t="s">
        <v>1399</v>
      </c>
      <c r="G180" s="275"/>
      <c r="H180" s="278">
        <v>26.879999999999999</v>
      </c>
      <c r="I180" s="279"/>
      <c r="J180" s="275"/>
      <c r="K180" s="275"/>
      <c r="L180" s="280"/>
      <c r="M180" s="281"/>
      <c r="N180" s="282"/>
      <c r="O180" s="282"/>
      <c r="P180" s="282"/>
      <c r="Q180" s="282"/>
      <c r="R180" s="282"/>
      <c r="S180" s="282"/>
      <c r="T180" s="28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4" t="s">
        <v>185</v>
      </c>
      <c r="AU180" s="284" t="s">
        <v>83</v>
      </c>
      <c r="AV180" s="14" t="s">
        <v>83</v>
      </c>
      <c r="AW180" s="14" t="s">
        <v>30</v>
      </c>
      <c r="AX180" s="14" t="s">
        <v>81</v>
      </c>
      <c r="AY180" s="284" t="s">
        <v>146</v>
      </c>
    </row>
    <row r="181" s="2" customFormat="1" ht="33" customHeight="1">
      <c r="A181" s="39"/>
      <c r="B181" s="40"/>
      <c r="C181" s="228" t="s">
        <v>8</v>
      </c>
      <c r="D181" s="228" t="s">
        <v>149</v>
      </c>
      <c r="E181" s="229" t="s">
        <v>785</v>
      </c>
      <c r="F181" s="230" t="s">
        <v>786</v>
      </c>
      <c r="G181" s="231" t="s">
        <v>181</v>
      </c>
      <c r="H181" s="232">
        <v>492.58600000000001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38</v>
      </c>
      <c r="O181" s="92"/>
      <c r="P181" s="238">
        <f>O181*H181</f>
        <v>0</v>
      </c>
      <c r="Q181" s="238">
        <v>0.00084000000000000003</v>
      </c>
      <c r="R181" s="238">
        <f>Q181*H181</f>
        <v>0.41377224000000001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153</v>
      </c>
      <c r="AT181" s="240" t="s">
        <v>149</v>
      </c>
      <c r="AU181" s="240" t="s">
        <v>83</v>
      </c>
      <c r="AY181" s="18" t="s">
        <v>146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81</v>
      </c>
      <c r="BK181" s="241">
        <f>ROUND(I181*H181,2)</f>
        <v>0</v>
      </c>
      <c r="BL181" s="18" t="s">
        <v>153</v>
      </c>
      <c r="BM181" s="240" t="s">
        <v>1400</v>
      </c>
    </row>
    <row r="182" s="14" customFormat="1">
      <c r="A182" s="14"/>
      <c r="B182" s="274"/>
      <c r="C182" s="275"/>
      <c r="D182" s="259" t="s">
        <v>185</v>
      </c>
      <c r="E182" s="276" t="s">
        <v>1</v>
      </c>
      <c r="F182" s="277" t="s">
        <v>1401</v>
      </c>
      <c r="G182" s="275"/>
      <c r="H182" s="278">
        <v>365.58499999999998</v>
      </c>
      <c r="I182" s="279"/>
      <c r="J182" s="275"/>
      <c r="K182" s="275"/>
      <c r="L182" s="280"/>
      <c r="M182" s="281"/>
      <c r="N182" s="282"/>
      <c r="O182" s="282"/>
      <c r="P182" s="282"/>
      <c r="Q182" s="282"/>
      <c r="R182" s="282"/>
      <c r="S182" s="282"/>
      <c r="T182" s="28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4" t="s">
        <v>185</v>
      </c>
      <c r="AU182" s="284" t="s">
        <v>83</v>
      </c>
      <c r="AV182" s="14" t="s">
        <v>83</v>
      </c>
      <c r="AW182" s="14" t="s">
        <v>30</v>
      </c>
      <c r="AX182" s="14" t="s">
        <v>73</v>
      </c>
      <c r="AY182" s="284" t="s">
        <v>146</v>
      </c>
    </row>
    <row r="183" s="14" customFormat="1">
      <c r="A183" s="14"/>
      <c r="B183" s="274"/>
      <c r="C183" s="275"/>
      <c r="D183" s="259" t="s">
        <v>185</v>
      </c>
      <c r="E183" s="276" t="s">
        <v>1</v>
      </c>
      <c r="F183" s="277" t="s">
        <v>1402</v>
      </c>
      <c r="G183" s="275"/>
      <c r="H183" s="278">
        <v>439.48399999999998</v>
      </c>
      <c r="I183" s="279"/>
      <c r="J183" s="275"/>
      <c r="K183" s="275"/>
      <c r="L183" s="280"/>
      <c r="M183" s="281"/>
      <c r="N183" s="282"/>
      <c r="O183" s="282"/>
      <c r="P183" s="282"/>
      <c r="Q183" s="282"/>
      <c r="R183" s="282"/>
      <c r="S183" s="282"/>
      <c r="T183" s="28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4" t="s">
        <v>185</v>
      </c>
      <c r="AU183" s="284" t="s">
        <v>83</v>
      </c>
      <c r="AV183" s="14" t="s">
        <v>83</v>
      </c>
      <c r="AW183" s="14" t="s">
        <v>30</v>
      </c>
      <c r="AX183" s="14" t="s">
        <v>73</v>
      </c>
      <c r="AY183" s="284" t="s">
        <v>146</v>
      </c>
    </row>
    <row r="184" s="14" customFormat="1">
      <c r="A184" s="14"/>
      <c r="B184" s="274"/>
      <c r="C184" s="275"/>
      <c r="D184" s="259" t="s">
        <v>185</v>
      </c>
      <c r="E184" s="276" t="s">
        <v>1</v>
      </c>
      <c r="F184" s="277" t="s">
        <v>1403</v>
      </c>
      <c r="G184" s="275"/>
      <c r="H184" s="278">
        <v>53.32</v>
      </c>
      <c r="I184" s="279"/>
      <c r="J184" s="275"/>
      <c r="K184" s="275"/>
      <c r="L184" s="280"/>
      <c r="M184" s="281"/>
      <c r="N184" s="282"/>
      <c r="O184" s="282"/>
      <c r="P184" s="282"/>
      <c r="Q184" s="282"/>
      <c r="R184" s="282"/>
      <c r="S184" s="282"/>
      <c r="T184" s="28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4" t="s">
        <v>185</v>
      </c>
      <c r="AU184" s="284" t="s">
        <v>83</v>
      </c>
      <c r="AV184" s="14" t="s">
        <v>83</v>
      </c>
      <c r="AW184" s="14" t="s">
        <v>30</v>
      </c>
      <c r="AX184" s="14" t="s">
        <v>73</v>
      </c>
      <c r="AY184" s="284" t="s">
        <v>146</v>
      </c>
    </row>
    <row r="185" s="14" customFormat="1">
      <c r="A185" s="14"/>
      <c r="B185" s="274"/>
      <c r="C185" s="275"/>
      <c r="D185" s="259" t="s">
        <v>185</v>
      </c>
      <c r="E185" s="276" t="s">
        <v>1</v>
      </c>
      <c r="F185" s="277" t="s">
        <v>1404</v>
      </c>
      <c r="G185" s="275"/>
      <c r="H185" s="278">
        <v>7.3680000000000003</v>
      </c>
      <c r="I185" s="279"/>
      <c r="J185" s="275"/>
      <c r="K185" s="275"/>
      <c r="L185" s="280"/>
      <c r="M185" s="281"/>
      <c r="N185" s="282"/>
      <c r="O185" s="282"/>
      <c r="P185" s="282"/>
      <c r="Q185" s="282"/>
      <c r="R185" s="282"/>
      <c r="S185" s="282"/>
      <c r="T185" s="28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4" t="s">
        <v>185</v>
      </c>
      <c r="AU185" s="284" t="s">
        <v>83</v>
      </c>
      <c r="AV185" s="14" t="s">
        <v>83</v>
      </c>
      <c r="AW185" s="14" t="s">
        <v>30</v>
      </c>
      <c r="AX185" s="14" t="s">
        <v>73</v>
      </c>
      <c r="AY185" s="284" t="s">
        <v>146</v>
      </c>
    </row>
    <row r="186" s="14" customFormat="1">
      <c r="A186" s="14"/>
      <c r="B186" s="274"/>
      <c r="C186" s="275"/>
      <c r="D186" s="259" t="s">
        <v>185</v>
      </c>
      <c r="E186" s="276" t="s">
        <v>1</v>
      </c>
      <c r="F186" s="277" t="s">
        <v>1405</v>
      </c>
      <c r="G186" s="275"/>
      <c r="H186" s="278">
        <v>52.689</v>
      </c>
      <c r="I186" s="279"/>
      <c r="J186" s="275"/>
      <c r="K186" s="275"/>
      <c r="L186" s="280"/>
      <c r="M186" s="281"/>
      <c r="N186" s="282"/>
      <c r="O186" s="282"/>
      <c r="P186" s="282"/>
      <c r="Q186" s="282"/>
      <c r="R186" s="282"/>
      <c r="S186" s="282"/>
      <c r="T186" s="28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4" t="s">
        <v>185</v>
      </c>
      <c r="AU186" s="284" t="s">
        <v>83</v>
      </c>
      <c r="AV186" s="14" t="s">
        <v>83</v>
      </c>
      <c r="AW186" s="14" t="s">
        <v>30</v>
      </c>
      <c r="AX186" s="14" t="s">
        <v>73</v>
      </c>
      <c r="AY186" s="284" t="s">
        <v>146</v>
      </c>
    </row>
    <row r="187" s="14" customFormat="1">
      <c r="A187" s="14"/>
      <c r="B187" s="274"/>
      <c r="C187" s="275"/>
      <c r="D187" s="259" t="s">
        <v>185</v>
      </c>
      <c r="E187" s="276" t="s">
        <v>1</v>
      </c>
      <c r="F187" s="277" t="s">
        <v>1406</v>
      </c>
      <c r="G187" s="275"/>
      <c r="H187" s="278">
        <v>7.2140000000000004</v>
      </c>
      <c r="I187" s="279"/>
      <c r="J187" s="275"/>
      <c r="K187" s="275"/>
      <c r="L187" s="280"/>
      <c r="M187" s="281"/>
      <c r="N187" s="282"/>
      <c r="O187" s="282"/>
      <c r="P187" s="282"/>
      <c r="Q187" s="282"/>
      <c r="R187" s="282"/>
      <c r="S187" s="282"/>
      <c r="T187" s="28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4" t="s">
        <v>185</v>
      </c>
      <c r="AU187" s="284" t="s">
        <v>83</v>
      </c>
      <c r="AV187" s="14" t="s">
        <v>83</v>
      </c>
      <c r="AW187" s="14" t="s">
        <v>30</v>
      </c>
      <c r="AX187" s="14" t="s">
        <v>73</v>
      </c>
      <c r="AY187" s="284" t="s">
        <v>146</v>
      </c>
    </row>
    <row r="188" s="14" customFormat="1">
      <c r="A188" s="14"/>
      <c r="B188" s="274"/>
      <c r="C188" s="275"/>
      <c r="D188" s="259" t="s">
        <v>185</v>
      </c>
      <c r="E188" s="276" t="s">
        <v>1</v>
      </c>
      <c r="F188" s="277" t="s">
        <v>1407</v>
      </c>
      <c r="G188" s="275"/>
      <c r="H188" s="278">
        <v>52.372999999999998</v>
      </c>
      <c r="I188" s="279"/>
      <c r="J188" s="275"/>
      <c r="K188" s="275"/>
      <c r="L188" s="280"/>
      <c r="M188" s="281"/>
      <c r="N188" s="282"/>
      <c r="O188" s="282"/>
      <c r="P188" s="282"/>
      <c r="Q188" s="282"/>
      <c r="R188" s="282"/>
      <c r="S188" s="282"/>
      <c r="T188" s="28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4" t="s">
        <v>185</v>
      </c>
      <c r="AU188" s="284" t="s">
        <v>83</v>
      </c>
      <c r="AV188" s="14" t="s">
        <v>83</v>
      </c>
      <c r="AW188" s="14" t="s">
        <v>30</v>
      </c>
      <c r="AX188" s="14" t="s">
        <v>73</v>
      </c>
      <c r="AY188" s="284" t="s">
        <v>146</v>
      </c>
    </row>
    <row r="189" s="14" customFormat="1">
      <c r="A189" s="14"/>
      <c r="B189" s="274"/>
      <c r="C189" s="275"/>
      <c r="D189" s="259" t="s">
        <v>185</v>
      </c>
      <c r="E189" s="276" t="s">
        <v>1</v>
      </c>
      <c r="F189" s="277" t="s">
        <v>1408</v>
      </c>
      <c r="G189" s="275"/>
      <c r="H189" s="278">
        <v>7.1379999999999999</v>
      </c>
      <c r="I189" s="279"/>
      <c r="J189" s="275"/>
      <c r="K189" s="275"/>
      <c r="L189" s="280"/>
      <c r="M189" s="281"/>
      <c r="N189" s="282"/>
      <c r="O189" s="282"/>
      <c r="P189" s="282"/>
      <c r="Q189" s="282"/>
      <c r="R189" s="282"/>
      <c r="S189" s="282"/>
      <c r="T189" s="28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4" t="s">
        <v>185</v>
      </c>
      <c r="AU189" s="284" t="s">
        <v>83</v>
      </c>
      <c r="AV189" s="14" t="s">
        <v>83</v>
      </c>
      <c r="AW189" s="14" t="s">
        <v>30</v>
      </c>
      <c r="AX189" s="14" t="s">
        <v>73</v>
      </c>
      <c r="AY189" s="284" t="s">
        <v>146</v>
      </c>
    </row>
    <row r="190" s="16" customFormat="1">
      <c r="A190" s="16"/>
      <c r="B190" s="298"/>
      <c r="C190" s="299"/>
      <c r="D190" s="259" t="s">
        <v>185</v>
      </c>
      <c r="E190" s="300" t="s">
        <v>667</v>
      </c>
      <c r="F190" s="301" t="s">
        <v>682</v>
      </c>
      <c r="G190" s="299"/>
      <c r="H190" s="302">
        <v>985.17100000000005</v>
      </c>
      <c r="I190" s="303"/>
      <c r="J190" s="299"/>
      <c r="K190" s="299"/>
      <c r="L190" s="304"/>
      <c r="M190" s="305"/>
      <c r="N190" s="306"/>
      <c r="O190" s="306"/>
      <c r="P190" s="306"/>
      <c r="Q190" s="306"/>
      <c r="R190" s="306"/>
      <c r="S190" s="306"/>
      <c r="T190" s="30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308" t="s">
        <v>185</v>
      </c>
      <c r="AU190" s="308" t="s">
        <v>83</v>
      </c>
      <c r="AV190" s="16" t="s">
        <v>153</v>
      </c>
      <c r="AW190" s="16" t="s">
        <v>30</v>
      </c>
      <c r="AX190" s="16" t="s">
        <v>73</v>
      </c>
      <c r="AY190" s="308" t="s">
        <v>146</v>
      </c>
    </row>
    <row r="191" s="14" customFormat="1">
      <c r="A191" s="14"/>
      <c r="B191" s="274"/>
      <c r="C191" s="275"/>
      <c r="D191" s="259" t="s">
        <v>185</v>
      </c>
      <c r="E191" s="276" t="s">
        <v>1</v>
      </c>
      <c r="F191" s="277" t="s">
        <v>790</v>
      </c>
      <c r="G191" s="275"/>
      <c r="H191" s="278">
        <v>492.58600000000001</v>
      </c>
      <c r="I191" s="279"/>
      <c r="J191" s="275"/>
      <c r="K191" s="275"/>
      <c r="L191" s="280"/>
      <c r="M191" s="281"/>
      <c r="N191" s="282"/>
      <c r="O191" s="282"/>
      <c r="P191" s="282"/>
      <c r="Q191" s="282"/>
      <c r="R191" s="282"/>
      <c r="S191" s="282"/>
      <c r="T191" s="28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4" t="s">
        <v>185</v>
      </c>
      <c r="AU191" s="284" t="s">
        <v>83</v>
      </c>
      <c r="AV191" s="14" t="s">
        <v>83</v>
      </c>
      <c r="AW191" s="14" t="s">
        <v>30</v>
      </c>
      <c r="AX191" s="14" t="s">
        <v>81</v>
      </c>
      <c r="AY191" s="284" t="s">
        <v>146</v>
      </c>
    </row>
    <row r="192" s="2" customFormat="1" ht="44.25" customHeight="1">
      <c r="A192" s="39"/>
      <c r="B192" s="40"/>
      <c r="C192" s="228" t="s">
        <v>266</v>
      </c>
      <c r="D192" s="228" t="s">
        <v>149</v>
      </c>
      <c r="E192" s="229" t="s">
        <v>804</v>
      </c>
      <c r="F192" s="230" t="s">
        <v>805</v>
      </c>
      <c r="G192" s="231" t="s">
        <v>181</v>
      </c>
      <c r="H192" s="232">
        <v>492.58600000000001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38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153</v>
      </c>
      <c r="AT192" s="240" t="s">
        <v>149</v>
      </c>
      <c r="AU192" s="240" t="s">
        <v>83</v>
      </c>
      <c r="AY192" s="18" t="s">
        <v>146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81</v>
      </c>
      <c r="BK192" s="241">
        <f>ROUND(I192*H192,2)</f>
        <v>0</v>
      </c>
      <c r="BL192" s="18" t="s">
        <v>153</v>
      </c>
      <c r="BM192" s="240" t="s">
        <v>1409</v>
      </c>
    </row>
    <row r="193" s="14" customFormat="1">
      <c r="A193" s="14"/>
      <c r="B193" s="274"/>
      <c r="C193" s="275"/>
      <c r="D193" s="259" t="s">
        <v>185</v>
      </c>
      <c r="E193" s="276" t="s">
        <v>1</v>
      </c>
      <c r="F193" s="277" t="s">
        <v>790</v>
      </c>
      <c r="G193" s="275"/>
      <c r="H193" s="278">
        <v>492.58600000000001</v>
      </c>
      <c r="I193" s="279"/>
      <c r="J193" s="275"/>
      <c r="K193" s="275"/>
      <c r="L193" s="280"/>
      <c r="M193" s="281"/>
      <c r="N193" s="282"/>
      <c r="O193" s="282"/>
      <c r="P193" s="282"/>
      <c r="Q193" s="282"/>
      <c r="R193" s="282"/>
      <c r="S193" s="282"/>
      <c r="T193" s="28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4" t="s">
        <v>185</v>
      </c>
      <c r="AU193" s="284" t="s">
        <v>83</v>
      </c>
      <c r="AV193" s="14" t="s">
        <v>83</v>
      </c>
      <c r="AW193" s="14" t="s">
        <v>30</v>
      </c>
      <c r="AX193" s="14" t="s">
        <v>81</v>
      </c>
      <c r="AY193" s="284" t="s">
        <v>146</v>
      </c>
    </row>
    <row r="194" s="2" customFormat="1" ht="55.5" customHeight="1">
      <c r="A194" s="39"/>
      <c r="B194" s="40"/>
      <c r="C194" s="228" t="s">
        <v>272</v>
      </c>
      <c r="D194" s="228" t="s">
        <v>149</v>
      </c>
      <c r="E194" s="229" t="s">
        <v>258</v>
      </c>
      <c r="F194" s="230" t="s">
        <v>810</v>
      </c>
      <c r="G194" s="231" t="s">
        <v>229</v>
      </c>
      <c r="H194" s="232">
        <v>272.49200000000002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38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153</v>
      </c>
      <c r="AT194" s="240" t="s">
        <v>149</v>
      </c>
      <c r="AU194" s="240" t="s">
        <v>83</v>
      </c>
      <c r="AY194" s="18" t="s">
        <v>146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81</v>
      </c>
      <c r="BK194" s="241">
        <f>ROUND(I194*H194,2)</f>
        <v>0</v>
      </c>
      <c r="BL194" s="18" t="s">
        <v>153</v>
      </c>
      <c r="BM194" s="240" t="s">
        <v>1410</v>
      </c>
    </row>
    <row r="195" s="14" customFormat="1">
      <c r="A195" s="14"/>
      <c r="B195" s="274"/>
      <c r="C195" s="275"/>
      <c r="D195" s="259" t="s">
        <v>185</v>
      </c>
      <c r="E195" s="276" t="s">
        <v>1</v>
      </c>
      <c r="F195" s="277" t="s">
        <v>1411</v>
      </c>
      <c r="G195" s="275"/>
      <c r="H195" s="278">
        <v>136.24600000000001</v>
      </c>
      <c r="I195" s="279"/>
      <c r="J195" s="275"/>
      <c r="K195" s="275"/>
      <c r="L195" s="280"/>
      <c r="M195" s="281"/>
      <c r="N195" s="282"/>
      <c r="O195" s="282"/>
      <c r="P195" s="282"/>
      <c r="Q195" s="282"/>
      <c r="R195" s="282"/>
      <c r="S195" s="282"/>
      <c r="T195" s="28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4" t="s">
        <v>185</v>
      </c>
      <c r="AU195" s="284" t="s">
        <v>83</v>
      </c>
      <c r="AV195" s="14" t="s">
        <v>83</v>
      </c>
      <c r="AW195" s="14" t="s">
        <v>30</v>
      </c>
      <c r="AX195" s="14" t="s">
        <v>73</v>
      </c>
      <c r="AY195" s="284" t="s">
        <v>146</v>
      </c>
    </row>
    <row r="196" s="14" customFormat="1">
      <c r="A196" s="14"/>
      <c r="B196" s="274"/>
      <c r="C196" s="275"/>
      <c r="D196" s="259" t="s">
        <v>185</v>
      </c>
      <c r="E196" s="276" t="s">
        <v>1</v>
      </c>
      <c r="F196" s="277" t="s">
        <v>1412</v>
      </c>
      <c r="G196" s="275"/>
      <c r="H196" s="278">
        <v>136.24600000000001</v>
      </c>
      <c r="I196" s="279"/>
      <c r="J196" s="275"/>
      <c r="K196" s="275"/>
      <c r="L196" s="280"/>
      <c r="M196" s="281"/>
      <c r="N196" s="282"/>
      <c r="O196" s="282"/>
      <c r="P196" s="282"/>
      <c r="Q196" s="282"/>
      <c r="R196" s="282"/>
      <c r="S196" s="282"/>
      <c r="T196" s="28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4" t="s">
        <v>185</v>
      </c>
      <c r="AU196" s="284" t="s">
        <v>83</v>
      </c>
      <c r="AV196" s="14" t="s">
        <v>83</v>
      </c>
      <c r="AW196" s="14" t="s">
        <v>30</v>
      </c>
      <c r="AX196" s="14" t="s">
        <v>73</v>
      </c>
      <c r="AY196" s="284" t="s">
        <v>146</v>
      </c>
    </row>
    <row r="197" s="16" customFormat="1">
      <c r="A197" s="16"/>
      <c r="B197" s="298"/>
      <c r="C197" s="299"/>
      <c r="D197" s="259" t="s">
        <v>185</v>
      </c>
      <c r="E197" s="300" t="s">
        <v>1</v>
      </c>
      <c r="F197" s="301" t="s">
        <v>682</v>
      </c>
      <c r="G197" s="299"/>
      <c r="H197" s="302">
        <v>272.49200000000002</v>
      </c>
      <c r="I197" s="303"/>
      <c r="J197" s="299"/>
      <c r="K197" s="299"/>
      <c r="L197" s="304"/>
      <c r="M197" s="305"/>
      <c r="N197" s="306"/>
      <c r="O197" s="306"/>
      <c r="P197" s="306"/>
      <c r="Q197" s="306"/>
      <c r="R197" s="306"/>
      <c r="S197" s="306"/>
      <c r="T197" s="307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8" t="s">
        <v>185</v>
      </c>
      <c r="AU197" s="308" t="s">
        <v>83</v>
      </c>
      <c r="AV197" s="16" t="s">
        <v>153</v>
      </c>
      <c r="AW197" s="16" t="s">
        <v>30</v>
      </c>
      <c r="AX197" s="16" t="s">
        <v>81</v>
      </c>
      <c r="AY197" s="308" t="s">
        <v>146</v>
      </c>
    </row>
    <row r="198" s="2" customFormat="1" ht="55.5" customHeight="1">
      <c r="A198" s="39"/>
      <c r="B198" s="40"/>
      <c r="C198" s="228" t="s">
        <v>277</v>
      </c>
      <c r="D198" s="228" t="s">
        <v>149</v>
      </c>
      <c r="E198" s="229" t="s">
        <v>815</v>
      </c>
      <c r="F198" s="230" t="s">
        <v>1242</v>
      </c>
      <c r="G198" s="231" t="s">
        <v>229</v>
      </c>
      <c r="H198" s="232">
        <v>328.33499999999998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38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153</v>
      </c>
      <c r="AT198" s="240" t="s">
        <v>149</v>
      </c>
      <c r="AU198" s="240" t="s">
        <v>83</v>
      </c>
      <c r="AY198" s="18" t="s">
        <v>146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81</v>
      </c>
      <c r="BK198" s="241">
        <f>ROUND(I198*H198,2)</f>
        <v>0</v>
      </c>
      <c r="BL198" s="18" t="s">
        <v>153</v>
      </c>
      <c r="BM198" s="240" t="s">
        <v>1413</v>
      </c>
    </row>
    <row r="199" s="14" customFormat="1">
      <c r="A199" s="14"/>
      <c r="B199" s="274"/>
      <c r="C199" s="275"/>
      <c r="D199" s="259" t="s">
        <v>185</v>
      </c>
      <c r="E199" s="276" t="s">
        <v>1</v>
      </c>
      <c r="F199" s="277" t="s">
        <v>1414</v>
      </c>
      <c r="G199" s="275"/>
      <c r="H199" s="278">
        <v>272.49099999999999</v>
      </c>
      <c r="I199" s="279"/>
      <c r="J199" s="275"/>
      <c r="K199" s="275"/>
      <c r="L199" s="280"/>
      <c r="M199" s="281"/>
      <c r="N199" s="282"/>
      <c r="O199" s="282"/>
      <c r="P199" s="282"/>
      <c r="Q199" s="282"/>
      <c r="R199" s="282"/>
      <c r="S199" s="282"/>
      <c r="T199" s="28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4" t="s">
        <v>185</v>
      </c>
      <c r="AU199" s="284" t="s">
        <v>83</v>
      </c>
      <c r="AV199" s="14" t="s">
        <v>83</v>
      </c>
      <c r="AW199" s="14" t="s">
        <v>30</v>
      </c>
      <c r="AX199" s="14" t="s">
        <v>73</v>
      </c>
      <c r="AY199" s="284" t="s">
        <v>146</v>
      </c>
    </row>
    <row r="200" s="14" customFormat="1">
      <c r="A200" s="14"/>
      <c r="B200" s="274"/>
      <c r="C200" s="275"/>
      <c r="D200" s="259" t="s">
        <v>185</v>
      </c>
      <c r="E200" s="276" t="s">
        <v>1</v>
      </c>
      <c r="F200" s="277" t="s">
        <v>1415</v>
      </c>
      <c r="G200" s="275"/>
      <c r="H200" s="278">
        <v>55.844000000000001</v>
      </c>
      <c r="I200" s="279"/>
      <c r="J200" s="275"/>
      <c r="K200" s="275"/>
      <c r="L200" s="280"/>
      <c r="M200" s="281"/>
      <c r="N200" s="282"/>
      <c r="O200" s="282"/>
      <c r="P200" s="282"/>
      <c r="Q200" s="282"/>
      <c r="R200" s="282"/>
      <c r="S200" s="282"/>
      <c r="T200" s="28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4" t="s">
        <v>185</v>
      </c>
      <c r="AU200" s="284" t="s">
        <v>83</v>
      </c>
      <c r="AV200" s="14" t="s">
        <v>83</v>
      </c>
      <c r="AW200" s="14" t="s">
        <v>30</v>
      </c>
      <c r="AX200" s="14" t="s">
        <v>73</v>
      </c>
      <c r="AY200" s="284" t="s">
        <v>146</v>
      </c>
    </row>
    <row r="201" s="16" customFormat="1">
      <c r="A201" s="16"/>
      <c r="B201" s="298"/>
      <c r="C201" s="299"/>
      <c r="D201" s="259" t="s">
        <v>185</v>
      </c>
      <c r="E201" s="300" t="s">
        <v>1</v>
      </c>
      <c r="F201" s="301" t="s">
        <v>682</v>
      </c>
      <c r="G201" s="299"/>
      <c r="H201" s="302">
        <v>328.33499999999998</v>
      </c>
      <c r="I201" s="303"/>
      <c r="J201" s="299"/>
      <c r="K201" s="299"/>
      <c r="L201" s="304"/>
      <c r="M201" s="305"/>
      <c r="N201" s="306"/>
      <c r="O201" s="306"/>
      <c r="P201" s="306"/>
      <c r="Q201" s="306"/>
      <c r="R201" s="306"/>
      <c r="S201" s="306"/>
      <c r="T201" s="307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308" t="s">
        <v>185</v>
      </c>
      <c r="AU201" s="308" t="s">
        <v>83</v>
      </c>
      <c r="AV201" s="16" t="s">
        <v>153</v>
      </c>
      <c r="AW201" s="16" t="s">
        <v>30</v>
      </c>
      <c r="AX201" s="16" t="s">
        <v>81</v>
      </c>
      <c r="AY201" s="308" t="s">
        <v>146</v>
      </c>
    </row>
    <row r="202" s="2" customFormat="1" ht="55.5" customHeight="1">
      <c r="A202" s="39"/>
      <c r="B202" s="40"/>
      <c r="C202" s="228" t="s">
        <v>281</v>
      </c>
      <c r="D202" s="228" t="s">
        <v>149</v>
      </c>
      <c r="E202" s="229" t="s">
        <v>821</v>
      </c>
      <c r="F202" s="230" t="s">
        <v>1246</v>
      </c>
      <c r="G202" s="231" t="s">
        <v>229</v>
      </c>
      <c r="H202" s="232">
        <v>136.24600000000001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38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153</v>
      </c>
      <c r="AT202" s="240" t="s">
        <v>149</v>
      </c>
      <c r="AU202" s="240" t="s">
        <v>83</v>
      </c>
      <c r="AY202" s="18" t="s">
        <v>146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81</v>
      </c>
      <c r="BK202" s="241">
        <f>ROUND(I202*H202,2)</f>
        <v>0</v>
      </c>
      <c r="BL202" s="18" t="s">
        <v>153</v>
      </c>
      <c r="BM202" s="240" t="s">
        <v>1416</v>
      </c>
    </row>
    <row r="203" s="14" customFormat="1">
      <c r="A203" s="14"/>
      <c r="B203" s="274"/>
      <c r="C203" s="275"/>
      <c r="D203" s="259" t="s">
        <v>185</v>
      </c>
      <c r="E203" s="276" t="s">
        <v>1</v>
      </c>
      <c r="F203" s="277" t="s">
        <v>1411</v>
      </c>
      <c r="G203" s="275"/>
      <c r="H203" s="278">
        <v>136.24600000000001</v>
      </c>
      <c r="I203" s="279"/>
      <c r="J203" s="275"/>
      <c r="K203" s="275"/>
      <c r="L203" s="280"/>
      <c r="M203" s="281"/>
      <c r="N203" s="282"/>
      <c r="O203" s="282"/>
      <c r="P203" s="282"/>
      <c r="Q203" s="282"/>
      <c r="R203" s="282"/>
      <c r="S203" s="282"/>
      <c r="T203" s="28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4" t="s">
        <v>185</v>
      </c>
      <c r="AU203" s="284" t="s">
        <v>83</v>
      </c>
      <c r="AV203" s="14" t="s">
        <v>83</v>
      </c>
      <c r="AW203" s="14" t="s">
        <v>30</v>
      </c>
      <c r="AX203" s="14" t="s">
        <v>81</v>
      </c>
      <c r="AY203" s="284" t="s">
        <v>146</v>
      </c>
    </row>
    <row r="204" s="2" customFormat="1" ht="55.5" customHeight="1">
      <c r="A204" s="39"/>
      <c r="B204" s="40"/>
      <c r="C204" s="228" t="s">
        <v>286</v>
      </c>
      <c r="D204" s="228" t="s">
        <v>149</v>
      </c>
      <c r="E204" s="229" t="s">
        <v>826</v>
      </c>
      <c r="F204" s="230" t="s">
        <v>1249</v>
      </c>
      <c r="G204" s="231" t="s">
        <v>229</v>
      </c>
      <c r="H204" s="232">
        <v>216.63800000000001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38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153</v>
      </c>
      <c r="AT204" s="240" t="s">
        <v>149</v>
      </c>
      <c r="AU204" s="240" t="s">
        <v>83</v>
      </c>
      <c r="AY204" s="18" t="s">
        <v>146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81</v>
      </c>
      <c r="BK204" s="241">
        <f>ROUND(I204*H204,2)</f>
        <v>0</v>
      </c>
      <c r="BL204" s="18" t="s">
        <v>153</v>
      </c>
      <c r="BM204" s="240" t="s">
        <v>1417</v>
      </c>
    </row>
    <row r="205" s="14" customFormat="1">
      <c r="A205" s="14"/>
      <c r="B205" s="274"/>
      <c r="C205" s="275"/>
      <c r="D205" s="259" t="s">
        <v>185</v>
      </c>
      <c r="E205" s="276" t="s">
        <v>1</v>
      </c>
      <c r="F205" s="277" t="s">
        <v>1418</v>
      </c>
      <c r="G205" s="275"/>
      <c r="H205" s="278">
        <v>216.63800000000001</v>
      </c>
      <c r="I205" s="279"/>
      <c r="J205" s="275"/>
      <c r="K205" s="275"/>
      <c r="L205" s="280"/>
      <c r="M205" s="281"/>
      <c r="N205" s="282"/>
      <c r="O205" s="282"/>
      <c r="P205" s="282"/>
      <c r="Q205" s="282"/>
      <c r="R205" s="282"/>
      <c r="S205" s="282"/>
      <c r="T205" s="28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4" t="s">
        <v>185</v>
      </c>
      <c r="AU205" s="284" t="s">
        <v>83</v>
      </c>
      <c r="AV205" s="14" t="s">
        <v>83</v>
      </c>
      <c r="AW205" s="14" t="s">
        <v>30</v>
      </c>
      <c r="AX205" s="14" t="s">
        <v>73</v>
      </c>
      <c r="AY205" s="284" t="s">
        <v>146</v>
      </c>
    </row>
    <row r="206" s="13" customFormat="1">
      <c r="A206" s="13"/>
      <c r="B206" s="264"/>
      <c r="C206" s="265"/>
      <c r="D206" s="259" t="s">
        <v>185</v>
      </c>
      <c r="E206" s="266" t="s">
        <v>1</v>
      </c>
      <c r="F206" s="267" t="s">
        <v>1419</v>
      </c>
      <c r="G206" s="265"/>
      <c r="H206" s="266" t="s">
        <v>1</v>
      </c>
      <c r="I206" s="268"/>
      <c r="J206" s="265"/>
      <c r="K206" s="265"/>
      <c r="L206" s="269"/>
      <c r="M206" s="270"/>
      <c r="N206" s="271"/>
      <c r="O206" s="271"/>
      <c r="P206" s="271"/>
      <c r="Q206" s="271"/>
      <c r="R206" s="271"/>
      <c r="S206" s="271"/>
      <c r="T206" s="27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3" t="s">
        <v>185</v>
      </c>
      <c r="AU206" s="273" t="s">
        <v>83</v>
      </c>
      <c r="AV206" s="13" t="s">
        <v>81</v>
      </c>
      <c r="AW206" s="13" t="s">
        <v>30</v>
      </c>
      <c r="AX206" s="13" t="s">
        <v>73</v>
      </c>
      <c r="AY206" s="273" t="s">
        <v>146</v>
      </c>
    </row>
    <row r="207" s="16" customFormat="1">
      <c r="A207" s="16"/>
      <c r="B207" s="298"/>
      <c r="C207" s="299"/>
      <c r="D207" s="259" t="s">
        <v>185</v>
      </c>
      <c r="E207" s="300" t="s">
        <v>1</v>
      </c>
      <c r="F207" s="301" t="s">
        <v>682</v>
      </c>
      <c r="G207" s="299"/>
      <c r="H207" s="302">
        <v>216.63800000000001</v>
      </c>
      <c r="I207" s="303"/>
      <c r="J207" s="299"/>
      <c r="K207" s="299"/>
      <c r="L207" s="304"/>
      <c r="M207" s="305"/>
      <c r="N207" s="306"/>
      <c r="O207" s="306"/>
      <c r="P207" s="306"/>
      <c r="Q207" s="306"/>
      <c r="R207" s="306"/>
      <c r="S207" s="306"/>
      <c r="T207" s="30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8" t="s">
        <v>185</v>
      </c>
      <c r="AU207" s="308" t="s">
        <v>83</v>
      </c>
      <c r="AV207" s="16" t="s">
        <v>153</v>
      </c>
      <c r="AW207" s="16" t="s">
        <v>30</v>
      </c>
      <c r="AX207" s="16" t="s">
        <v>81</v>
      </c>
      <c r="AY207" s="308" t="s">
        <v>146</v>
      </c>
    </row>
    <row r="208" s="2" customFormat="1" ht="66.75" customHeight="1">
      <c r="A208" s="39"/>
      <c r="B208" s="40"/>
      <c r="C208" s="228" t="s">
        <v>7</v>
      </c>
      <c r="D208" s="228" t="s">
        <v>149</v>
      </c>
      <c r="E208" s="229" t="s">
        <v>831</v>
      </c>
      <c r="F208" s="230" t="s">
        <v>1253</v>
      </c>
      <c r="G208" s="231" t="s">
        <v>229</v>
      </c>
      <c r="H208" s="232">
        <v>1949.742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38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153</v>
      </c>
      <c r="AT208" s="240" t="s">
        <v>149</v>
      </c>
      <c r="AU208" s="240" t="s">
        <v>83</v>
      </c>
      <c r="AY208" s="18" t="s">
        <v>146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81</v>
      </c>
      <c r="BK208" s="241">
        <f>ROUND(I208*H208,2)</f>
        <v>0</v>
      </c>
      <c r="BL208" s="18" t="s">
        <v>153</v>
      </c>
      <c r="BM208" s="240" t="s">
        <v>1420</v>
      </c>
    </row>
    <row r="209" s="14" customFormat="1">
      <c r="A209" s="14"/>
      <c r="B209" s="274"/>
      <c r="C209" s="275"/>
      <c r="D209" s="259" t="s">
        <v>185</v>
      </c>
      <c r="E209" s="276" t="s">
        <v>1</v>
      </c>
      <c r="F209" s="277" t="s">
        <v>1421</v>
      </c>
      <c r="G209" s="275"/>
      <c r="H209" s="278">
        <v>1949.742</v>
      </c>
      <c r="I209" s="279"/>
      <c r="J209" s="275"/>
      <c r="K209" s="275"/>
      <c r="L209" s="280"/>
      <c r="M209" s="281"/>
      <c r="N209" s="282"/>
      <c r="O209" s="282"/>
      <c r="P209" s="282"/>
      <c r="Q209" s="282"/>
      <c r="R209" s="282"/>
      <c r="S209" s="282"/>
      <c r="T209" s="28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4" t="s">
        <v>185</v>
      </c>
      <c r="AU209" s="284" t="s">
        <v>83</v>
      </c>
      <c r="AV209" s="14" t="s">
        <v>83</v>
      </c>
      <c r="AW209" s="14" t="s">
        <v>30</v>
      </c>
      <c r="AX209" s="14" t="s">
        <v>73</v>
      </c>
      <c r="AY209" s="284" t="s">
        <v>146</v>
      </c>
    </row>
    <row r="210" s="13" customFormat="1">
      <c r="A210" s="13"/>
      <c r="B210" s="264"/>
      <c r="C210" s="265"/>
      <c r="D210" s="259" t="s">
        <v>185</v>
      </c>
      <c r="E210" s="266" t="s">
        <v>1</v>
      </c>
      <c r="F210" s="267" t="s">
        <v>835</v>
      </c>
      <c r="G210" s="265"/>
      <c r="H210" s="266" t="s">
        <v>1</v>
      </c>
      <c r="I210" s="268"/>
      <c r="J210" s="265"/>
      <c r="K210" s="265"/>
      <c r="L210" s="269"/>
      <c r="M210" s="270"/>
      <c r="N210" s="271"/>
      <c r="O210" s="271"/>
      <c r="P210" s="271"/>
      <c r="Q210" s="271"/>
      <c r="R210" s="271"/>
      <c r="S210" s="271"/>
      <c r="T210" s="27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3" t="s">
        <v>185</v>
      </c>
      <c r="AU210" s="273" t="s">
        <v>83</v>
      </c>
      <c r="AV210" s="13" t="s">
        <v>81</v>
      </c>
      <c r="AW210" s="13" t="s">
        <v>30</v>
      </c>
      <c r="AX210" s="13" t="s">
        <v>73</v>
      </c>
      <c r="AY210" s="273" t="s">
        <v>146</v>
      </c>
    </row>
    <row r="211" s="16" customFormat="1">
      <c r="A211" s="16"/>
      <c r="B211" s="298"/>
      <c r="C211" s="299"/>
      <c r="D211" s="259" t="s">
        <v>185</v>
      </c>
      <c r="E211" s="300" t="s">
        <v>1</v>
      </c>
      <c r="F211" s="301" t="s">
        <v>682</v>
      </c>
      <c r="G211" s="299"/>
      <c r="H211" s="302">
        <v>1949.742</v>
      </c>
      <c r="I211" s="303"/>
      <c r="J211" s="299"/>
      <c r="K211" s="299"/>
      <c r="L211" s="304"/>
      <c r="M211" s="305"/>
      <c r="N211" s="306"/>
      <c r="O211" s="306"/>
      <c r="P211" s="306"/>
      <c r="Q211" s="306"/>
      <c r="R211" s="306"/>
      <c r="S211" s="306"/>
      <c r="T211" s="307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8" t="s">
        <v>185</v>
      </c>
      <c r="AU211" s="308" t="s">
        <v>83</v>
      </c>
      <c r="AV211" s="16" t="s">
        <v>153</v>
      </c>
      <c r="AW211" s="16" t="s">
        <v>30</v>
      </c>
      <c r="AX211" s="16" t="s">
        <v>81</v>
      </c>
      <c r="AY211" s="308" t="s">
        <v>146</v>
      </c>
    </row>
    <row r="212" s="2" customFormat="1" ht="55.5" customHeight="1">
      <c r="A212" s="39"/>
      <c r="B212" s="40"/>
      <c r="C212" s="228" t="s">
        <v>295</v>
      </c>
      <c r="D212" s="228" t="s">
        <v>149</v>
      </c>
      <c r="E212" s="229" t="s">
        <v>836</v>
      </c>
      <c r="F212" s="230" t="s">
        <v>1257</v>
      </c>
      <c r="G212" s="231" t="s">
        <v>229</v>
      </c>
      <c r="H212" s="232">
        <v>136.24600000000001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38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153</v>
      </c>
      <c r="AT212" s="240" t="s">
        <v>149</v>
      </c>
      <c r="AU212" s="240" t="s">
        <v>83</v>
      </c>
      <c r="AY212" s="18" t="s">
        <v>146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81</v>
      </c>
      <c r="BK212" s="241">
        <f>ROUND(I212*H212,2)</f>
        <v>0</v>
      </c>
      <c r="BL212" s="18" t="s">
        <v>153</v>
      </c>
      <c r="BM212" s="240" t="s">
        <v>1422</v>
      </c>
    </row>
    <row r="213" s="14" customFormat="1">
      <c r="A213" s="14"/>
      <c r="B213" s="274"/>
      <c r="C213" s="275"/>
      <c r="D213" s="259" t="s">
        <v>185</v>
      </c>
      <c r="E213" s="276" t="s">
        <v>1</v>
      </c>
      <c r="F213" s="277" t="s">
        <v>1423</v>
      </c>
      <c r="G213" s="275"/>
      <c r="H213" s="278">
        <v>136.24600000000001</v>
      </c>
      <c r="I213" s="279"/>
      <c r="J213" s="275"/>
      <c r="K213" s="275"/>
      <c r="L213" s="280"/>
      <c r="M213" s="281"/>
      <c r="N213" s="282"/>
      <c r="O213" s="282"/>
      <c r="P213" s="282"/>
      <c r="Q213" s="282"/>
      <c r="R213" s="282"/>
      <c r="S213" s="282"/>
      <c r="T213" s="28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4" t="s">
        <v>185</v>
      </c>
      <c r="AU213" s="284" t="s">
        <v>83</v>
      </c>
      <c r="AV213" s="14" t="s">
        <v>83</v>
      </c>
      <c r="AW213" s="14" t="s">
        <v>30</v>
      </c>
      <c r="AX213" s="14" t="s">
        <v>81</v>
      </c>
      <c r="AY213" s="284" t="s">
        <v>146</v>
      </c>
    </row>
    <row r="214" s="2" customFormat="1" ht="66.75" customHeight="1">
      <c r="A214" s="39"/>
      <c r="B214" s="40"/>
      <c r="C214" s="228" t="s">
        <v>300</v>
      </c>
      <c r="D214" s="228" t="s">
        <v>149</v>
      </c>
      <c r="E214" s="229" t="s">
        <v>840</v>
      </c>
      <c r="F214" s="230" t="s">
        <v>1261</v>
      </c>
      <c r="G214" s="231" t="s">
        <v>229</v>
      </c>
      <c r="H214" s="232">
        <v>1226.2139999999999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38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153</v>
      </c>
      <c r="AT214" s="240" t="s">
        <v>149</v>
      </c>
      <c r="AU214" s="240" t="s">
        <v>83</v>
      </c>
      <c r="AY214" s="18" t="s">
        <v>146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81</v>
      </c>
      <c r="BK214" s="241">
        <f>ROUND(I214*H214,2)</f>
        <v>0</v>
      </c>
      <c r="BL214" s="18" t="s">
        <v>153</v>
      </c>
      <c r="BM214" s="240" t="s">
        <v>1424</v>
      </c>
    </row>
    <row r="215" s="14" customFormat="1">
      <c r="A215" s="14"/>
      <c r="B215" s="274"/>
      <c r="C215" s="275"/>
      <c r="D215" s="259" t="s">
        <v>185</v>
      </c>
      <c r="E215" s="276" t="s">
        <v>1</v>
      </c>
      <c r="F215" s="277" t="s">
        <v>1425</v>
      </c>
      <c r="G215" s="275"/>
      <c r="H215" s="278">
        <v>1226.2139999999999</v>
      </c>
      <c r="I215" s="279"/>
      <c r="J215" s="275"/>
      <c r="K215" s="275"/>
      <c r="L215" s="280"/>
      <c r="M215" s="281"/>
      <c r="N215" s="282"/>
      <c r="O215" s="282"/>
      <c r="P215" s="282"/>
      <c r="Q215" s="282"/>
      <c r="R215" s="282"/>
      <c r="S215" s="282"/>
      <c r="T215" s="28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4" t="s">
        <v>185</v>
      </c>
      <c r="AU215" s="284" t="s">
        <v>83</v>
      </c>
      <c r="AV215" s="14" t="s">
        <v>83</v>
      </c>
      <c r="AW215" s="14" t="s">
        <v>30</v>
      </c>
      <c r="AX215" s="14" t="s">
        <v>73</v>
      </c>
      <c r="AY215" s="284" t="s">
        <v>146</v>
      </c>
    </row>
    <row r="216" s="13" customFormat="1">
      <c r="A216" s="13"/>
      <c r="B216" s="264"/>
      <c r="C216" s="265"/>
      <c r="D216" s="259" t="s">
        <v>185</v>
      </c>
      <c r="E216" s="266" t="s">
        <v>1</v>
      </c>
      <c r="F216" s="267" t="s">
        <v>835</v>
      </c>
      <c r="G216" s="265"/>
      <c r="H216" s="266" t="s">
        <v>1</v>
      </c>
      <c r="I216" s="268"/>
      <c r="J216" s="265"/>
      <c r="K216" s="265"/>
      <c r="L216" s="269"/>
      <c r="M216" s="270"/>
      <c r="N216" s="271"/>
      <c r="O216" s="271"/>
      <c r="P216" s="271"/>
      <c r="Q216" s="271"/>
      <c r="R216" s="271"/>
      <c r="S216" s="271"/>
      <c r="T216" s="27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3" t="s">
        <v>185</v>
      </c>
      <c r="AU216" s="273" t="s">
        <v>83</v>
      </c>
      <c r="AV216" s="13" t="s">
        <v>81</v>
      </c>
      <c r="AW216" s="13" t="s">
        <v>30</v>
      </c>
      <c r="AX216" s="13" t="s">
        <v>73</v>
      </c>
      <c r="AY216" s="273" t="s">
        <v>146</v>
      </c>
    </row>
    <row r="217" s="16" customFormat="1">
      <c r="A217" s="16"/>
      <c r="B217" s="298"/>
      <c r="C217" s="299"/>
      <c r="D217" s="259" t="s">
        <v>185</v>
      </c>
      <c r="E217" s="300" t="s">
        <v>1</v>
      </c>
      <c r="F217" s="301" t="s">
        <v>682</v>
      </c>
      <c r="G217" s="299"/>
      <c r="H217" s="302">
        <v>1226.2139999999999</v>
      </c>
      <c r="I217" s="303"/>
      <c r="J217" s="299"/>
      <c r="K217" s="299"/>
      <c r="L217" s="304"/>
      <c r="M217" s="305"/>
      <c r="N217" s="306"/>
      <c r="O217" s="306"/>
      <c r="P217" s="306"/>
      <c r="Q217" s="306"/>
      <c r="R217" s="306"/>
      <c r="S217" s="306"/>
      <c r="T217" s="307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308" t="s">
        <v>185</v>
      </c>
      <c r="AU217" s="308" t="s">
        <v>83</v>
      </c>
      <c r="AV217" s="16" t="s">
        <v>153</v>
      </c>
      <c r="AW217" s="16" t="s">
        <v>30</v>
      </c>
      <c r="AX217" s="16" t="s">
        <v>81</v>
      </c>
      <c r="AY217" s="308" t="s">
        <v>146</v>
      </c>
    </row>
    <row r="218" s="2" customFormat="1" ht="44.25" customHeight="1">
      <c r="A218" s="39"/>
      <c r="B218" s="40"/>
      <c r="C218" s="228" t="s">
        <v>308</v>
      </c>
      <c r="D218" s="228" t="s">
        <v>149</v>
      </c>
      <c r="E218" s="229" t="s">
        <v>845</v>
      </c>
      <c r="F218" s="230" t="s">
        <v>846</v>
      </c>
      <c r="G218" s="231" t="s">
        <v>229</v>
      </c>
      <c r="H218" s="232">
        <v>216.63800000000001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38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153</v>
      </c>
      <c r="AT218" s="240" t="s">
        <v>149</v>
      </c>
      <c r="AU218" s="240" t="s">
        <v>83</v>
      </c>
      <c r="AY218" s="18" t="s">
        <v>146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81</v>
      </c>
      <c r="BK218" s="241">
        <f>ROUND(I218*H218,2)</f>
        <v>0</v>
      </c>
      <c r="BL218" s="18" t="s">
        <v>153</v>
      </c>
      <c r="BM218" s="240" t="s">
        <v>1426</v>
      </c>
    </row>
    <row r="219" s="14" customFormat="1">
      <c r="A219" s="14"/>
      <c r="B219" s="274"/>
      <c r="C219" s="275"/>
      <c r="D219" s="259" t="s">
        <v>185</v>
      </c>
      <c r="E219" s="276" t="s">
        <v>1</v>
      </c>
      <c r="F219" s="277" t="s">
        <v>1427</v>
      </c>
      <c r="G219" s="275"/>
      <c r="H219" s="278">
        <v>216.63800000000001</v>
      </c>
      <c r="I219" s="279"/>
      <c r="J219" s="275"/>
      <c r="K219" s="275"/>
      <c r="L219" s="280"/>
      <c r="M219" s="281"/>
      <c r="N219" s="282"/>
      <c r="O219" s="282"/>
      <c r="P219" s="282"/>
      <c r="Q219" s="282"/>
      <c r="R219" s="282"/>
      <c r="S219" s="282"/>
      <c r="T219" s="28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4" t="s">
        <v>185</v>
      </c>
      <c r="AU219" s="284" t="s">
        <v>83</v>
      </c>
      <c r="AV219" s="14" t="s">
        <v>83</v>
      </c>
      <c r="AW219" s="14" t="s">
        <v>30</v>
      </c>
      <c r="AX219" s="14" t="s">
        <v>73</v>
      </c>
      <c r="AY219" s="284" t="s">
        <v>146</v>
      </c>
    </row>
    <row r="220" s="13" customFormat="1">
      <c r="A220" s="13"/>
      <c r="B220" s="264"/>
      <c r="C220" s="265"/>
      <c r="D220" s="259" t="s">
        <v>185</v>
      </c>
      <c r="E220" s="266" t="s">
        <v>1</v>
      </c>
      <c r="F220" s="267" t="s">
        <v>1428</v>
      </c>
      <c r="G220" s="265"/>
      <c r="H220" s="266" t="s">
        <v>1</v>
      </c>
      <c r="I220" s="268"/>
      <c r="J220" s="265"/>
      <c r="K220" s="265"/>
      <c r="L220" s="269"/>
      <c r="M220" s="270"/>
      <c r="N220" s="271"/>
      <c r="O220" s="271"/>
      <c r="P220" s="271"/>
      <c r="Q220" s="271"/>
      <c r="R220" s="271"/>
      <c r="S220" s="271"/>
      <c r="T220" s="27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3" t="s">
        <v>185</v>
      </c>
      <c r="AU220" s="273" t="s">
        <v>83</v>
      </c>
      <c r="AV220" s="13" t="s">
        <v>81</v>
      </c>
      <c r="AW220" s="13" t="s">
        <v>30</v>
      </c>
      <c r="AX220" s="13" t="s">
        <v>73</v>
      </c>
      <c r="AY220" s="273" t="s">
        <v>146</v>
      </c>
    </row>
    <row r="221" s="16" customFormat="1">
      <c r="A221" s="16"/>
      <c r="B221" s="298"/>
      <c r="C221" s="299"/>
      <c r="D221" s="259" t="s">
        <v>185</v>
      </c>
      <c r="E221" s="300" t="s">
        <v>1</v>
      </c>
      <c r="F221" s="301" t="s">
        <v>682</v>
      </c>
      <c r="G221" s="299"/>
      <c r="H221" s="302">
        <v>216.63800000000001</v>
      </c>
      <c r="I221" s="303"/>
      <c r="J221" s="299"/>
      <c r="K221" s="299"/>
      <c r="L221" s="304"/>
      <c r="M221" s="305"/>
      <c r="N221" s="306"/>
      <c r="O221" s="306"/>
      <c r="P221" s="306"/>
      <c r="Q221" s="306"/>
      <c r="R221" s="306"/>
      <c r="S221" s="306"/>
      <c r="T221" s="307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8" t="s">
        <v>185</v>
      </c>
      <c r="AU221" s="308" t="s">
        <v>83</v>
      </c>
      <c r="AV221" s="16" t="s">
        <v>153</v>
      </c>
      <c r="AW221" s="16" t="s">
        <v>30</v>
      </c>
      <c r="AX221" s="16" t="s">
        <v>81</v>
      </c>
      <c r="AY221" s="308" t="s">
        <v>146</v>
      </c>
    </row>
    <row r="222" s="2" customFormat="1" ht="44.25" customHeight="1">
      <c r="A222" s="39"/>
      <c r="B222" s="40"/>
      <c r="C222" s="228" t="s">
        <v>316</v>
      </c>
      <c r="D222" s="228" t="s">
        <v>149</v>
      </c>
      <c r="E222" s="229" t="s">
        <v>850</v>
      </c>
      <c r="F222" s="230" t="s">
        <v>851</v>
      </c>
      <c r="G222" s="231" t="s">
        <v>229</v>
      </c>
      <c r="H222" s="232">
        <v>136.24600000000001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38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153</v>
      </c>
      <c r="AT222" s="240" t="s">
        <v>149</v>
      </c>
      <c r="AU222" s="240" t="s">
        <v>83</v>
      </c>
      <c r="AY222" s="18" t="s">
        <v>146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81</v>
      </c>
      <c r="BK222" s="241">
        <f>ROUND(I222*H222,2)</f>
        <v>0</v>
      </c>
      <c r="BL222" s="18" t="s">
        <v>153</v>
      </c>
      <c r="BM222" s="240" t="s">
        <v>1429</v>
      </c>
    </row>
    <row r="223" s="14" customFormat="1">
      <c r="A223" s="14"/>
      <c r="B223" s="274"/>
      <c r="C223" s="275"/>
      <c r="D223" s="259" t="s">
        <v>185</v>
      </c>
      <c r="E223" s="276" t="s">
        <v>1</v>
      </c>
      <c r="F223" s="277" t="s">
        <v>1423</v>
      </c>
      <c r="G223" s="275"/>
      <c r="H223" s="278">
        <v>136.24600000000001</v>
      </c>
      <c r="I223" s="279"/>
      <c r="J223" s="275"/>
      <c r="K223" s="275"/>
      <c r="L223" s="280"/>
      <c r="M223" s="281"/>
      <c r="N223" s="282"/>
      <c r="O223" s="282"/>
      <c r="P223" s="282"/>
      <c r="Q223" s="282"/>
      <c r="R223" s="282"/>
      <c r="S223" s="282"/>
      <c r="T223" s="28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4" t="s">
        <v>185</v>
      </c>
      <c r="AU223" s="284" t="s">
        <v>83</v>
      </c>
      <c r="AV223" s="14" t="s">
        <v>83</v>
      </c>
      <c r="AW223" s="14" t="s">
        <v>30</v>
      </c>
      <c r="AX223" s="14" t="s">
        <v>73</v>
      </c>
      <c r="AY223" s="284" t="s">
        <v>146</v>
      </c>
    </row>
    <row r="224" s="13" customFormat="1">
      <c r="A224" s="13"/>
      <c r="B224" s="264"/>
      <c r="C224" s="265"/>
      <c r="D224" s="259" t="s">
        <v>185</v>
      </c>
      <c r="E224" s="266" t="s">
        <v>1</v>
      </c>
      <c r="F224" s="267" t="s">
        <v>1428</v>
      </c>
      <c r="G224" s="265"/>
      <c r="H224" s="266" t="s">
        <v>1</v>
      </c>
      <c r="I224" s="268"/>
      <c r="J224" s="265"/>
      <c r="K224" s="265"/>
      <c r="L224" s="269"/>
      <c r="M224" s="270"/>
      <c r="N224" s="271"/>
      <c r="O224" s="271"/>
      <c r="P224" s="271"/>
      <c r="Q224" s="271"/>
      <c r="R224" s="271"/>
      <c r="S224" s="271"/>
      <c r="T224" s="27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3" t="s">
        <v>185</v>
      </c>
      <c r="AU224" s="273" t="s">
        <v>83</v>
      </c>
      <c r="AV224" s="13" t="s">
        <v>81</v>
      </c>
      <c r="AW224" s="13" t="s">
        <v>30</v>
      </c>
      <c r="AX224" s="13" t="s">
        <v>73</v>
      </c>
      <c r="AY224" s="273" t="s">
        <v>146</v>
      </c>
    </row>
    <row r="225" s="16" customFormat="1">
      <c r="A225" s="16"/>
      <c r="B225" s="298"/>
      <c r="C225" s="299"/>
      <c r="D225" s="259" t="s">
        <v>185</v>
      </c>
      <c r="E225" s="300" t="s">
        <v>1</v>
      </c>
      <c r="F225" s="301" t="s">
        <v>682</v>
      </c>
      <c r="G225" s="299"/>
      <c r="H225" s="302">
        <v>136.24600000000001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185</v>
      </c>
      <c r="AU225" s="308" t="s">
        <v>83</v>
      </c>
      <c r="AV225" s="16" t="s">
        <v>153</v>
      </c>
      <c r="AW225" s="16" t="s">
        <v>30</v>
      </c>
      <c r="AX225" s="16" t="s">
        <v>81</v>
      </c>
      <c r="AY225" s="308" t="s">
        <v>146</v>
      </c>
    </row>
    <row r="226" s="2" customFormat="1" ht="44.25" customHeight="1">
      <c r="A226" s="39"/>
      <c r="B226" s="40"/>
      <c r="C226" s="228" t="s">
        <v>323</v>
      </c>
      <c r="D226" s="228" t="s">
        <v>149</v>
      </c>
      <c r="E226" s="229" t="s">
        <v>287</v>
      </c>
      <c r="F226" s="230" t="s">
        <v>288</v>
      </c>
      <c r="G226" s="231" t="s">
        <v>289</v>
      </c>
      <c r="H226" s="232">
        <v>635.19100000000003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38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153</v>
      </c>
      <c r="AT226" s="240" t="s">
        <v>149</v>
      </c>
      <c r="AU226" s="240" t="s">
        <v>83</v>
      </c>
      <c r="AY226" s="18" t="s">
        <v>146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81</v>
      </c>
      <c r="BK226" s="241">
        <f>ROUND(I226*H226,2)</f>
        <v>0</v>
      </c>
      <c r="BL226" s="18" t="s">
        <v>153</v>
      </c>
      <c r="BM226" s="240" t="s">
        <v>1430</v>
      </c>
    </row>
    <row r="227" s="14" customFormat="1">
      <c r="A227" s="14"/>
      <c r="B227" s="274"/>
      <c r="C227" s="275"/>
      <c r="D227" s="259" t="s">
        <v>185</v>
      </c>
      <c r="E227" s="276" t="s">
        <v>1</v>
      </c>
      <c r="F227" s="277" t="s">
        <v>1431</v>
      </c>
      <c r="G227" s="275"/>
      <c r="H227" s="278">
        <v>635.19100000000003</v>
      </c>
      <c r="I227" s="279"/>
      <c r="J227" s="275"/>
      <c r="K227" s="275"/>
      <c r="L227" s="280"/>
      <c r="M227" s="281"/>
      <c r="N227" s="282"/>
      <c r="O227" s="282"/>
      <c r="P227" s="282"/>
      <c r="Q227" s="282"/>
      <c r="R227" s="282"/>
      <c r="S227" s="282"/>
      <c r="T227" s="28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4" t="s">
        <v>185</v>
      </c>
      <c r="AU227" s="284" t="s">
        <v>83</v>
      </c>
      <c r="AV227" s="14" t="s">
        <v>83</v>
      </c>
      <c r="AW227" s="14" t="s">
        <v>30</v>
      </c>
      <c r="AX227" s="14" t="s">
        <v>73</v>
      </c>
      <c r="AY227" s="284" t="s">
        <v>146</v>
      </c>
    </row>
    <row r="228" s="13" customFormat="1">
      <c r="A228" s="13"/>
      <c r="B228" s="264"/>
      <c r="C228" s="265"/>
      <c r="D228" s="259" t="s">
        <v>185</v>
      </c>
      <c r="E228" s="266" t="s">
        <v>1</v>
      </c>
      <c r="F228" s="267" t="s">
        <v>1432</v>
      </c>
      <c r="G228" s="265"/>
      <c r="H228" s="266" t="s">
        <v>1</v>
      </c>
      <c r="I228" s="268"/>
      <c r="J228" s="265"/>
      <c r="K228" s="265"/>
      <c r="L228" s="269"/>
      <c r="M228" s="270"/>
      <c r="N228" s="271"/>
      <c r="O228" s="271"/>
      <c r="P228" s="271"/>
      <c r="Q228" s="271"/>
      <c r="R228" s="271"/>
      <c r="S228" s="271"/>
      <c r="T228" s="27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3" t="s">
        <v>185</v>
      </c>
      <c r="AU228" s="273" t="s">
        <v>83</v>
      </c>
      <c r="AV228" s="13" t="s">
        <v>81</v>
      </c>
      <c r="AW228" s="13" t="s">
        <v>30</v>
      </c>
      <c r="AX228" s="13" t="s">
        <v>73</v>
      </c>
      <c r="AY228" s="273" t="s">
        <v>146</v>
      </c>
    </row>
    <row r="229" s="16" customFormat="1">
      <c r="A229" s="16"/>
      <c r="B229" s="298"/>
      <c r="C229" s="299"/>
      <c r="D229" s="259" t="s">
        <v>185</v>
      </c>
      <c r="E229" s="300" t="s">
        <v>1</v>
      </c>
      <c r="F229" s="301" t="s">
        <v>682</v>
      </c>
      <c r="G229" s="299"/>
      <c r="H229" s="302">
        <v>635.19100000000003</v>
      </c>
      <c r="I229" s="303"/>
      <c r="J229" s="299"/>
      <c r="K229" s="299"/>
      <c r="L229" s="304"/>
      <c r="M229" s="305"/>
      <c r="N229" s="306"/>
      <c r="O229" s="306"/>
      <c r="P229" s="306"/>
      <c r="Q229" s="306"/>
      <c r="R229" s="306"/>
      <c r="S229" s="306"/>
      <c r="T229" s="307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308" t="s">
        <v>185</v>
      </c>
      <c r="AU229" s="308" t="s">
        <v>83</v>
      </c>
      <c r="AV229" s="16" t="s">
        <v>153</v>
      </c>
      <c r="AW229" s="16" t="s">
        <v>30</v>
      </c>
      <c r="AX229" s="16" t="s">
        <v>81</v>
      </c>
      <c r="AY229" s="308" t="s">
        <v>146</v>
      </c>
    </row>
    <row r="230" s="2" customFormat="1" ht="44.25" customHeight="1">
      <c r="A230" s="39"/>
      <c r="B230" s="40"/>
      <c r="C230" s="228" t="s">
        <v>328</v>
      </c>
      <c r="D230" s="228" t="s">
        <v>149</v>
      </c>
      <c r="E230" s="229" t="s">
        <v>856</v>
      </c>
      <c r="F230" s="230" t="s">
        <v>857</v>
      </c>
      <c r="G230" s="231" t="s">
        <v>229</v>
      </c>
      <c r="H230" s="232">
        <v>384.197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38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153</v>
      </c>
      <c r="AT230" s="240" t="s">
        <v>149</v>
      </c>
      <c r="AU230" s="240" t="s">
        <v>83</v>
      </c>
      <c r="AY230" s="18" t="s">
        <v>146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81</v>
      </c>
      <c r="BK230" s="241">
        <f>ROUND(I230*H230,2)</f>
        <v>0</v>
      </c>
      <c r="BL230" s="18" t="s">
        <v>153</v>
      </c>
      <c r="BM230" s="240" t="s">
        <v>1433</v>
      </c>
    </row>
    <row r="231" s="14" customFormat="1">
      <c r="A231" s="14"/>
      <c r="B231" s="274"/>
      <c r="C231" s="275"/>
      <c r="D231" s="259" t="s">
        <v>185</v>
      </c>
      <c r="E231" s="276" t="s">
        <v>1</v>
      </c>
      <c r="F231" s="277" t="s">
        <v>1434</v>
      </c>
      <c r="G231" s="275"/>
      <c r="H231" s="278">
        <v>154.83600000000001</v>
      </c>
      <c r="I231" s="279"/>
      <c r="J231" s="275"/>
      <c r="K231" s="275"/>
      <c r="L231" s="280"/>
      <c r="M231" s="281"/>
      <c r="N231" s="282"/>
      <c r="O231" s="282"/>
      <c r="P231" s="282"/>
      <c r="Q231" s="282"/>
      <c r="R231" s="282"/>
      <c r="S231" s="282"/>
      <c r="T231" s="28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4" t="s">
        <v>185</v>
      </c>
      <c r="AU231" s="284" t="s">
        <v>83</v>
      </c>
      <c r="AV231" s="14" t="s">
        <v>83</v>
      </c>
      <c r="AW231" s="14" t="s">
        <v>30</v>
      </c>
      <c r="AX231" s="14" t="s">
        <v>73</v>
      </c>
      <c r="AY231" s="284" t="s">
        <v>146</v>
      </c>
    </row>
    <row r="232" s="14" customFormat="1">
      <c r="A232" s="14"/>
      <c r="B232" s="274"/>
      <c r="C232" s="275"/>
      <c r="D232" s="259" t="s">
        <v>185</v>
      </c>
      <c r="E232" s="276" t="s">
        <v>1</v>
      </c>
      <c r="F232" s="277" t="s">
        <v>1435</v>
      </c>
      <c r="G232" s="275"/>
      <c r="H232" s="278">
        <v>155.112</v>
      </c>
      <c r="I232" s="279"/>
      <c r="J232" s="275"/>
      <c r="K232" s="275"/>
      <c r="L232" s="280"/>
      <c r="M232" s="281"/>
      <c r="N232" s="282"/>
      <c r="O232" s="282"/>
      <c r="P232" s="282"/>
      <c r="Q232" s="282"/>
      <c r="R232" s="282"/>
      <c r="S232" s="282"/>
      <c r="T232" s="28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4" t="s">
        <v>185</v>
      </c>
      <c r="AU232" s="284" t="s">
        <v>83</v>
      </c>
      <c r="AV232" s="14" t="s">
        <v>83</v>
      </c>
      <c r="AW232" s="14" t="s">
        <v>30</v>
      </c>
      <c r="AX232" s="14" t="s">
        <v>73</v>
      </c>
      <c r="AY232" s="284" t="s">
        <v>146</v>
      </c>
    </row>
    <row r="233" s="14" customFormat="1">
      <c r="A233" s="14"/>
      <c r="B233" s="274"/>
      <c r="C233" s="275"/>
      <c r="D233" s="259" t="s">
        <v>185</v>
      </c>
      <c r="E233" s="276" t="s">
        <v>1</v>
      </c>
      <c r="F233" s="277" t="s">
        <v>1436</v>
      </c>
      <c r="G233" s="275"/>
      <c r="H233" s="278">
        <v>22.527000000000001</v>
      </c>
      <c r="I233" s="279"/>
      <c r="J233" s="275"/>
      <c r="K233" s="275"/>
      <c r="L233" s="280"/>
      <c r="M233" s="281"/>
      <c r="N233" s="282"/>
      <c r="O233" s="282"/>
      <c r="P233" s="282"/>
      <c r="Q233" s="282"/>
      <c r="R233" s="282"/>
      <c r="S233" s="282"/>
      <c r="T233" s="28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4" t="s">
        <v>185</v>
      </c>
      <c r="AU233" s="284" t="s">
        <v>83</v>
      </c>
      <c r="AV233" s="14" t="s">
        <v>83</v>
      </c>
      <c r="AW233" s="14" t="s">
        <v>30</v>
      </c>
      <c r="AX233" s="14" t="s">
        <v>73</v>
      </c>
      <c r="AY233" s="284" t="s">
        <v>146</v>
      </c>
    </row>
    <row r="234" s="14" customFormat="1">
      <c r="A234" s="14"/>
      <c r="B234" s="274"/>
      <c r="C234" s="275"/>
      <c r="D234" s="259" t="s">
        <v>185</v>
      </c>
      <c r="E234" s="276" t="s">
        <v>1</v>
      </c>
      <c r="F234" s="277" t="s">
        <v>1437</v>
      </c>
      <c r="G234" s="275"/>
      <c r="H234" s="278">
        <v>2.5939999999999999</v>
      </c>
      <c r="I234" s="279"/>
      <c r="J234" s="275"/>
      <c r="K234" s="275"/>
      <c r="L234" s="280"/>
      <c r="M234" s="281"/>
      <c r="N234" s="282"/>
      <c r="O234" s="282"/>
      <c r="P234" s="282"/>
      <c r="Q234" s="282"/>
      <c r="R234" s="282"/>
      <c r="S234" s="282"/>
      <c r="T234" s="28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4" t="s">
        <v>185</v>
      </c>
      <c r="AU234" s="284" t="s">
        <v>83</v>
      </c>
      <c r="AV234" s="14" t="s">
        <v>83</v>
      </c>
      <c r="AW234" s="14" t="s">
        <v>30</v>
      </c>
      <c r="AX234" s="14" t="s">
        <v>73</v>
      </c>
      <c r="AY234" s="284" t="s">
        <v>146</v>
      </c>
    </row>
    <row r="235" s="14" customFormat="1">
      <c r="A235" s="14"/>
      <c r="B235" s="274"/>
      <c r="C235" s="275"/>
      <c r="D235" s="259" t="s">
        <v>185</v>
      </c>
      <c r="E235" s="276" t="s">
        <v>1</v>
      </c>
      <c r="F235" s="277" t="s">
        <v>1438</v>
      </c>
      <c r="G235" s="275"/>
      <c r="H235" s="278">
        <v>22.148</v>
      </c>
      <c r="I235" s="279"/>
      <c r="J235" s="275"/>
      <c r="K235" s="275"/>
      <c r="L235" s="280"/>
      <c r="M235" s="281"/>
      <c r="N235" s="282"/>
      <c r="O235" s="282"/>
      <c r="P235" s="282"/>
      <c r="Q235" s="282"/>
      <c r="R235" s="282"/>
      <c r="S235" s="282"/>
      <c r="T235" s="28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4" t="s">
        <v>185</v>
      </c>
      <c r="AU235" s="284" t="s">
        <v>83</v>
      </c>
      <c r="AV235" s="14" t="s">
        <v>83</v>
      </c>
      <c r="AW235" s="14" t="s">
        <v>30</v>
      </c>
      <c r="AX235" s="14" t="s">
        <v>73</v>
      </c>
      <c r="AY235" s="284" t="s">
        <v>146</v>
      </c>
    </row>
    <row r="236" s="14" customFormat="1">
      <c r="A236" s="14"/>
      <c r="B236" s="274"/>
      <c r="C236" s="275"/>
      <c r="D236" s="259" t="s">
        <v>185</v>
      </c>
      <c r="E236" s="276" t="s">
        <v>1</v>
      </c>
      <c r="F236" s="277" t="s">
        <v>1439</v>
      </c>
      <c r="G236" s="275"/>
      <c r="H236" s="278">
        <v>2.5270000000000001</v>
      </c>
      <c r="I236" s="279"/>
      <c r="J236" s="275"/>
      <c r="K236" s="275"/>
      <c r="L236" s="280"/>
      <c r="M236" s="281"/>
      <c r="N236" s="282"/>
      <c r="O236" s="282"/>
      <c r="P236" s="282"/>
      <c r="Q236" s="282"/>
      <c r="R236" s="282"/>
      <c r="S236" s="282"/>
      <c r="T236" s="28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4" t="s">
        <v>185</v>
      </c>
      <c r="AU236" s="284" t="s">
        <v>83</v>
      </c>
      <c r="AV236" s="14" t="s">
        <v>83</v>
      </c>
      <c r="AW236" s="14" t="s">
        <v>30</v>
      </c>
      <c r="AX236" s="14" t="s">
        <v>73</v>
      </c>
      <c r="AY236" s="284" t="s">
        <v>146</v>
      </c>
    </row>
    <row r="237" s="14" customFormat="1">
      <c r="A237" s="14"/>
      <c r="B237" s="274"/>
      <c r="C237" s="275"/>
      <c r="D237" s="259" t="s">
        <v>185</v>
      </c>
      <c r="E237" s="276" t="s">
        <v>1</v>
      </c>
      <c r="F237" s="277" t="s">
        <v>1440</v>
      </c>
      <c r="G237" s="275"/>
      <c r="H237" s="278">
        <v>21.959</v>
      </c>
      <c r="I237" s="279"/>
      <c r="J237" s="275"/>
      <c r="K237" s="275"/>
      <c r="L237" s="280"/>
      <c r="M237" s="281"/>
      <c r="N237" s="282"/>
      <c r="O237" s="282"/>
      <c r="P237" s="282"/>
      <c r="Q237" s="282"/>
      <c r="R237" s="282"/>
      <c r="S237" s="282"/>
      <c r="T237" s="28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4" t="s">
        <v>185</v>
      </c>
      <c r="AU237" s="284" t="s">
        <v>83</v>
      </c>
      <c r="AV237" s="14" t="s">
        <v>83</v>
      </c>
      <c r="AW237" s="14" t="s">
        <v>30</v>
      </c>
      <c r="AX237" s="14" t="s">
        <v>73</v>
      </c>
      <c r="AY237" s="284" t="s">
        <v>146</v>
      </c>
    </row>
    <row r="238" s="14" customFormat="1">
      <c r="A238" s="14"/>
      <c r="B238" s="274"/>
      <c r="C238" s="275"/>
      <c r="D238" s="259" t="s">
        <v>185</v>
      </c>
      <c r="E238" s="276" t="s">
        <v>1</v>
      </c>
      <c r="F238" s="277" t="s">
        <v>1441</v>
      </c>
      <c r="G238" s="275"/>
      <c r="H238" s="278">
        <v>2.4940000000000002</v>
      </c>
      <c r="I238" s="279"/>
      <c r="J238" s="275"/>
      <c r="K238" s="275"/>
      <c r="L238" s="280"/>
      <c r="M238" s="281"/>
      <c r="N238" s="282"/>
      <c r="O238" s="282"/>
      <c r="P238" s="282"/>
      <c r="Q238" s="282"/>
      <c r="R238" s="282"/>
      <c r="S238" s="282"/>
      <c r="T238" s="28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4" t="s">
        <v>185</v>
      </c>
      <c r="AU238" s="284" t="s">
        <v>83</v>
      </c>
      <c r="AV238" s="14" t="s">
        <v>83</v>
      </c>
      <c r="AW238" s="14" t="s">
        <v>30</v>
      </c>
      <c r="AX238" s="14" t="s">
        <v>73</v>
      </c>
      <c r="AY238" s="284" t="s">
        <v>146</v>
      </c>
    </row>
    <row r="239" s="16" customFormat="1">
      <c r="A239" s="16"/>
      <c r="B239" s="298"/>
      <c r="C239" s="299"/>
      <c r="D239" s="259" t="s">
        <v>185</v>
      </c>
      <c r="E239" s="300" t="s">
        <v>1</v>
      </c>
      <c r="F239" s="301" t="s">
        <v>682</v>
      </c>
      <c r="G239" s="299"/>
      <c r="H239" s="302">
        <v>384.197</v>
      </c>
      <c r="I239" s="303"/>
      <c r="J239" s="299"/>
      <c r="K239" s="299"/>
      <c r="L239" s="304"/>
      <c r="M239" s="305"/>
      <c r="N239" s="306"/>
      <c r="O239" s="306"/>
      <c r="P239" s="306"/>
      <c r="Q239" s="306"/>
      <c r="R239" s="306"/>
      <c r="S239" s="306"/>
      <c r="T239" s="307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308" t="s">
        <v>185</v>
      </c>
      <c r="AU239" s="308" t="s">
        <v>83</v>
      </c>
      <c r="AV239" s="16" t="s">
        <v>153</v>
      </c>
      <c r="AW239" s="16" t="s">
        <v>30</v>
      </c>
      <c r="AX239" s="16" t="s">
        <v>81</v>
      </c>
      <c r="AY239" s="308" t="s">
        <v>146</v>
      </c>
    </row>
    <row r="240" s="2" customFormat="1" ht="16.5" customHeight="1">
      <c r="A240" s="39"/>
      <c r="B240" s="40"/>
      <c r="C240" s="242" t="s">
        <v>334</v>
      </c>
      <c r="D240" s="242" t="s">
        <v>155</v>
      </c>
      <c r="E240" s="243" t="s">
        <v>871</v>
      </c>
      <c r="F240" s="244" t="s">
        <v>872</v>
      </c>
      <c r="G240" s="245" t="s">
        <v>289</v>
      </c>
      <c r="H240" s="246">
        <v>345.77699999999999</v>
      </c>
      <c r="I240" s="247"/>
      <c r="J240" s="248">
        <f>ROUND(I240*H240,2)</f>
        <v>0</v>
      </c>
      <c r="K240" s="249"/>
      <c r="L240" s="250"/>
      <c r="M240" s="251" t="s">
        <v>1</v>
      </c>
      <c r="N240" s="252" t="s">
        <v>38</v>
      </c>
      <c r="O240" s="92"/>
      <c r="P240" s="238">
        <f>O240*H240</f>
        <v>0</v>
      </c>
      <c r="Q240" s="238">
        <v>1</v>
      </c>
      <c r="R240" s="238">
        <f>Q240*H240</f>
        <v>345.77699999999999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158</v>
      </c>
      <c r="AT240" s="240" t="s">
        <v>155</v>
      </c>
      <c r="AU240" s="240" t="s">
        <v>83</v>
      </c>
      <c r="AY240" s="18" t="s">
        <v>146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81</v>
      </c>
      <c r="BK240" s="241">
        <f>ROUND(I240*H240,2)</f>
        <v>0</v>
      </c>
      <c r="BL240" s="18" t="s">
        <v>153</v>
      </c>
      <c r="BM240" s="240" t="s">
        <v>1442</v>
      </c>
    </row>
    <row r="241" s="14" customFormat="1">
      <c r="A241" s="14"/>
      <c r="B241" s="274"/>
      <c r="C241" s="275"/>
      <c r="D241" s="259" t="s">
        <v>185</v>
      </c>
      <c r="E241" s="276" t="s">
        <v>1</v>
      </c>
      <c r="F241" s="277" t="s">
        <v>1443</v>
      </c>
      <c r="G241" s="275"/>
      <c r="H241" s="278">
        <v>345.77699999999999</v>
      </c>
      <c r="I241" s="279"/>
      <c r="J241" s="275"/>
      <c r="K241" s="275"/>
      <c r="L241" s="280"/>
      <c r="M241" s="281"/>
      <c r="N241" s="282"/>
      <c r="O241" s="282"/>
      <c r="P241" s="282"/>
      <c r="Q241" s="282"/>
      <c r="R241" s="282"/>
      <c r="S241" s="282"/>
      <c r="T241" s="28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4" t="s">
        <v>185</v>
      </c>
      <c r="AU241" s="284" t="s">
        <v>83</v>
      </c>
      <c r="AV241" s="14" t="s">
        <v>83</v>
      </c>
      <c r="AW241" s="14" t="s">
        <v>30</v>
      </c>
      <c r="AX241" s="14" t="s">
        <v>73</v>
      </c>
      <c r="AY241" s="284" t="s">
        <v>146</v>
      </c>
    </row>
    <row r="242" s="13" customFormat="1">
      <c r="A242" s="13"/>
      <c r="B242" s="264"/>
      <c r="C242" s="265"/>
      <c r="D242" s="259" t="s">
        <v>185</v>
      </c>
      <c r="E242" s="266" t="s">
        <v>1</v>
      </c>
      <c r="F242" s="267" t="s">
        <v>875</v>
      </c>
      <c r="G242" s="265"/>
      <c r="H242" s="266" t="s">
        <v>1</v>
      </c>
      <c r="I242" s="268"/>
      <c r="J242" s="265"/>
      <c r="K242" s="265"/>
      <c r="L242" s="269"/>
      <c r="M242" s="270"/>
      <c r="N242" s="271"/>
      <c r="O242" s="271"/>
      <c r="P242" s="271"/>
      <c r="Q242" s="271"/>
      <c r="R242" s="271"/>
      <c r="S242" s="271"/>
      <c r="T242" s="27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3" t="s">
        <v>185</v>
      </c>
      <c r="AU242" s="273" t="s">
        <v>83</v>
      </c>
      <c r="AV242" s="13" t="s">
        <v>81</v>
      </c>
      <c r="AW242" s="13" t="s">
        <v>30</v>
      </c>
      <c r="AX242" s="13" t="s">
        <v>73</v>
      </c>
      <c r="AY242" s="273" t="s">
        <v>146</v>
      </c>
    </row>
    <row r="243" s="16" customFormat="1">
      <c r="A243" s="16"/>
      <c r="B243" s="298"/>
      <c r="C243" s="299"/>
      <c r="D243" s="259" t="s">
        <v>185</v>
      </c>
      <c r="E243" s="300" t="s">
        <v>1</v>
      </c>
      <c r="F243" s="301" t="s">
        <v>682</v>
      </c>
      <c r="G243" s="299"/>
      <c r="H243" s="302">
        <v>345.77699999999999</v>
      </c>
      <c r="I243" s="303"/>
      <c r="J243" s="299"/>
      <c r="K243" s="299"/>
      <c r="L243" s="304"/>
      <c r="M243" s="305"/>
      <c r="N243" s="306"/>
      <c r="O243" s="306"/>
      <c r="P243" s="306"/>
      <c r="Q243" s="306"/>
      <c r="R243" s="306"/>
      <c r="S243" s="306"/>
      <c r="T243" s="30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8" t="s">
        <v>185</v>
      </c>
      <c r="AU243" s="308" t="s">
        <v>83</v>
      </c>
      <c r="AV243" s="16" t="s">
        <v>153</v>
      </c>
      <c r="AW243" s="16" t="s">
        <v>30</v>
      </c>
      <c r="AX243" s="16" t="s">
        <v>81</v>
      </c>
      <c r="AY243" s="308" t="s">
        <v>146</v>
      </c>
    </row>
    <row r="244" s="2" customFormat="1" ht="66.75" customHeight="1">
      <c r="A244" s="39"/>
      <c r="B244" s="40"/>
      <c r="C244" s="228" t="s">
        <v>339</v>
      </c>
      <c r="D244" s="228" t="s">
        <v>149</v>
      </c>
      <c r="E244" s="229" t="s">
        <v>881</v>
      </c>
      <c r="F244" s="230" t="s">
        <v>882</v>
      </c>
      <c r="G244" s="231" t="s">
        <v>229</v>
      </c>
      <c r="H244" s="232">
        <v>128.62799999999999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38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153</v>
      </c>
      <c r="AT244" s="240" t="s">
        <v>149</v>
      </c>
      <c r="AU244" s="240" t="s">
        <v>83</v>
      </c>
      <c r="AY244" s="18" t="s">
        <v>146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81</v>
      </c>
      <c r="BK244" s="241">
        <f>ROUND(I244*H244,2)</f>
        <v>0</v>
      </c>
      <c r="BL244" s="18" t="s">
        <v>153</v>
      </c>
      <c r="BM244" s="240" t="s">
        <v>1444</v>
      </c>
    </row>
    <row r="245" s="14" customFormat="1">
      <c r="A245" s="14"/>
      <c r="B245" s="274"/>
      <c r="C245" s="275"/>
      <c r="D245" s="259" t="s">
        <v>185</v>
      </c>
      <c r="E245" s="276" t="s">
        <v>1</v>
      </c>
      <c r="F245" s="277" t="s">
        <v>1445</v>
      </c>
      <c r="G245" s="275"/>
      <c r="H245" s="278">
        <v>51.612000000000002</v>
      </c>
      <c r="I245" s="279"/>
      <c r="J245" s="275"/>
      <c r="K245" s="275"/>
      <c r="L245" s="280"/>
      <c r="M245" s="281"/>
      <c r="N245" s="282"/>
      <c r="O245" s="282"/>
      <c r="P245" s="282"/>
      <c r="Q245" s="282"/>
      <c r="R245" s="282"/>
      <c r="S245" s="282"/>
      <c r="T245" s="28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4" t="s">
        <v>185</v>
      </c>
      <c r="AU245" s="284" t="s">
        <v>83</v>
      </c>
      <c r="AV245" s="14" t="s">
        <v>83</v>
      </c>
      <c r="AW245" s="14" t="s">
        <v>30</v>
      </c>
      <c r="AX245" s="14" t="s">
        <v>73</v>
      </c>
      <c r="AY245" s="284" t="s">
        <v>146</v>
      </c>
    </row>
    <row r="246" s="14" customFormat="1">
      <c r="A246" s="14"/>
      <c r="B246" s="274"/>
      <c r="C246" s="275"/>
      <c r="D246" s="259" t="s">
        <v>185</v>
      </c>
      <c r="E246" s="276" t="s">
        <v>1</v>
      </c>
      <c r="F246" s="277" t="s">
        <v>1446</v>
      </c>
      <c r="G246" s="275"/>
      <c r="H246" s="278">
        <v>51.704000000000001</v>
      </c>
      <c r="I246" s="279"/>
      <c r="J246" s="275"/>
      <c r="K246" s="275"/>
      <c r="L246" s="280"/>
      <c r="M246" s="281"/>
      <c r="N246" s="282"/>
      <c r="O246" s="282"/>
      <c r="P246" s="282"/>
      <c r="Q246" s="282"/>
      <c r="R246" s="282"/>
      <c r="S246" s="282"/>
      <c r="T246" s="28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4" t="s">
        <v>185</v>
      </c>
      <c r="AU246" s="284" t="s">
        <v>83</v>
      </c>
      <c r="AV246" s="14" t="s">
        <v>83</v>
      </c>
      <c r="AW246" s="14" t="s">
        <v>30</v>
      </c>
      <c r="AX246" s="14" t="s">
        <v>73</v>
      </c>
      <c r="AY246" s="284" t="s">
        <v>146</v>
      </c>
    </row>
    <row r="247" s="14" customFormat="1">
      <c r="A247" s="14"/>
      <c r="B247" s="274"/>
      <c r="C247" s="275"/>
      <c r="D247" s="259" t="s">
        <v>185</v>
      </c>
      <c r="E247" s="276" t="s">
        <v>1</v>
      </c>
      <c r="F247" s="277" t="s">
        <v>1447</v>
      </c>
      <c r="G247" s="275"/>
      <c r="H247" s="278">
        <v>7.5720000000000001</v>
      </c>
      <c r="I247" s="279"/>
      <c r="J247" s="275"/>
      <c r="K247" s="275"/>
      <c r="L247" s="280"/>
      <c r="M247" s="281"/>
      <c r="N247" s="282"/>
      <c r="O247" s="282"/>
      <c r="P247" s="282"/>
      <c r="Q247" s="282"/>
      <c r="R247" s="282"/>
      <c r="S247" s="282"/>
      <c r="T247" s="28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4" t="s">
        <v>185</v>
      </c>
      <c r="AU247" s="284" t="s">
        <v>83</v>
      </c>
      <c r="AV247" s="14" t="s">
        <v>83</v>
      </c>
      <c r="AW247" s="14" t="s">
        <v>30</v>
      </c>
      <c r="AX247" s="14" t="s">
        <v>73</v>
      </c>
      <c r="AY247" s="284" t="s">
        <v>146</v>
      </c>
    </row>
    <row r="248" s="14" customFormat="1">
      <c r="A248" s="14"/>
      <c r="B248" s="274"/>
      <c r="C248" s="275"/>
      <c r="D248" s="259" t="s">
        <v>185</v>
      </c>
      <c r="E248" s="276" t="s">
        <v>1</v>
      </c>
      <c r="F248" s="277" t="s">
        <v>1448</v>
      </c>
      <c r="G248" s="275"/>
      <c r="H248" s="278">
        <v>0.872</v>
      </c>
      <c r="I248" s="279"/>
      <c r="J248" s="275"/>
      <c r="K248" s="275"/>
      <c r="L248" s="280"/>
      <c r="M248" s="281"/>
      <c r="N248" s="282"/>
      <c r="O248" s="282"/>
      <c r="P248" s="282"/>
      <c r="Q248" s="282"/>
      <c r="R248" s="282"/>
      <c r="S248" s="282"/>
      <c r="T248" s="28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4" t="s">
        <v>185</v>
      </c>
      <c r="AU248" s="284" t="s">
        <v>83</v>
      </c>
      <c r="AV248" s="14" t="s">
        <v>83</v>
      </c>
      <c r="AW248" s="14" t="s">
        <v>30</v>
      </c>
      <c r="AX248" s="14" t="s">
        <v>73</v>
      </c>
      <c r="AY248" s="284" t="s">
        <v>146</v>
      </c>
    </row>
    <row r="249" s="14" customFormat="1">
      <c r="A249" s="14"/>
      <c r="B249" s="274"/>
      <c r="C249" s="275"/>
      <c r="D249" s="259" t="s">
        <v>185</v>
      </c>
      <c r="E249" s="276" t="s">
        <v>1</v>
      </c>
      <c r="F249" s="277" t="s">
        <v>1447</v>
      </c>
      <c r="G249" s="275"/>
      <c r="H249" s="278">
        <v>7.5720000000000001</v>
      </c>
      <c r="I249" s="279"/>
      <c r="J249" s="275"/>
      <c r="K249" s="275"/>
      <c r="L249" s="280"/>
      <c r="M249" s="281"/>
      <c r="N249" s="282"/>
      <c r="O249" s="282"/>
      <c r="P249" s="282"/>
      <c r="Q249" s="282"/>
      <c r="R249" s="282"/>
      <c r="S249" s="282"/>
      <c r="T249" s="28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4" t="s">
        <v>185</v>
      </c>
      <c r="AU249" s="284" t="s">
        <v>83</v>
      </c>
      <c r="AV249" s="14" t="s">
        <v>83</v>
      </c>
      <c r="AW249" s="14" t="s">
        <v>30</v>
      </c>
      <c r="AX249" s="14" t="s">
        <v>73</v>
      </c>
      <c r="AY249" s="284" t="s">
        <v>146</v>
      </c>
    </row>
    <row r="250" s="14" customFormat="1">
      <c r="A250" s="14"/>
      <c r="B250" s="274"/>
      <c r="C250" s="275"/>
      <c r="D250" s="259" t="s">
        <v>185</v>
      </c>
      <c r="E250" s="276" t="s">
        <v>1</v>
      </c>
      <c r="F250" s="277" t="s">
        <v>1449</v>
      </c>
      <c r="G250" s="275"/>
      <c r="H250" s="278">
        <v>0.86399999999999999</v>
      </c>
      <c r="I250" s="279"/>
      <c r="J250" s="275"/>
      <c r="K250" s="275"/>
      <c r="L250" s="280"/>
      <c r="M250" s="281"/>
      <c r="N250" s="282"/>
      <c r="O250" s="282"/>
      <c r="P250" s="282"/>
      <c r="Q250" s="282"/>
      <c r="R250" s="282"/>
      <c r="S250" s="282"/>
      <c r="T250" s="28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4" t="s">
        <v>185</v>
      </c>
      <c r="AU250" s="284" t="s">
        <v>83</v>
      </c>
      <c r="AV250" s="14" t="s">
        <v>83</v>
      </c>
      <c r="AW250" s="14" t="s">
        <v>30</v>
      </c>
      <c r="AX250" s="14" t="s">
        <v>73</v>
      </c>
      <c r="AY250" s="284" t="s">
        <v>146</v>
      </c>
    </row>
    <row r="251" s="14" customFormat="1">
      <c r="A251" s="14"/>
      <c r="B251" s="274"/>
      <c r="C251" s="275"/>
      <c r="D251" s="259" t="s">
        <v>185</v>
      </c>
      <c r="E251" s="276" t="s">
        <v>1</v>
      </c>
      <c r="F251" s="277" t="s">
        <v>1447</v>
      </c>
      <c r="G251" s="275"/>
      <c r="H251" s="278">
        <v>7.5720000000000001</v>
      </c>
      <c r="I251" s="279"/>
      <c r="J251" s="275"/>
      <c r="K251" s="275"/>
      <c r="L251" s="280"/>
      <c r="M251" s="281"/>
      <c r="N251" s="282"/>
      <c r="O251" s="282"/>
      <c r="P251" s="282"/>
      <c r="Q251" s="282"/>
      <c r="R251" s="282"/>
      <c r="S251" s="282"/>
      <c r="T251" s="28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4" t="s">
        <v>185</v>
      </c>
      <c r="AU251" s="284" t="s">
        <v>83</v>
      </c>
      <c r="AV251" s="14" t="s">
        <v>83</v>
      </c>
      <c r="AW251" s="14" t="s">
        <v>30</v>
      </c>
      <c r="AX251" s="14" t="s">
        <v>73</v>
      </c>
      <c r="AY251" s="284" t="s">
        <v>146</v>
      </c>
    </row>
    <row r="252" s="14" customFormat="1">
      <c r="A252" s="14"/>
      <c r="B252" s="274"/>
      <c r="C252" s="275"/>
      <c r="D252" s="259" t="s">
        <v>185</v>
      </c>
      <c r="E252" s="276" t="s">
        <v>1</v>
      </c>
      <c r="F252" s="277" t="s">
        <v>1450</v>
      </c>
      <c r="G252" s="275"/>
      <c r="H252" s="278">
        <v>0.85999999999999999</v>
      </c>
      <c r="I252" s="279"/>
      <c r="J252" s="275"/>
      <c r="K252" s="275"/>
      <c r="L252" s="280"/>
      <c r="M252" s="281"/>
      <c r="N252" s="282"/>
      <c r="O252" s="282"/>
      <c r="P252" s="282"/>
      <c r="Q252" s="282"/>
      <c r="R252" s="282"/>
      <c r="S252" s="282"/>
      <c r="T252" s="28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4" t="s">
        <v>185</v>
      </c>
      <c r="AU252" s="284" t="s">
        <v>83</v>
      </c>
      <c r="AV252" s="14" t="s">
        <v>83</v>
      </c>
      <c r="AW252" s="14" t="s">
        <v>30</v>
      </c>
      <c r="AX252" s="14" t="s">
        <v>73</v>
      </c>
      <c r="AY252" s="284" t="s">
        <v>146</v>
      </c>
    </row>
    <row r="253" s="16" customFormat="1">
      <c r="A253" s="16"/>
      <c r="B253" s="298"/>
      <c r="C253" s="299"/>
      <c r="D253" s="259" t="s">
        <v>185</v>
      </c>
      <c r="E253" s="300" t="s">
        <v>1</v>
      </c>
      <c r="F253" s="301" t="s">
        <v>682</v>
      </c>
      <c r="G253" s="299"/>
      <c r="H253" s="302">
        <v>128.62799999999999</v>
      </c>
      <c r="I253" s="303"/>
      <c r="J253" s="299"/>
      <c r="K253" s="299"/>
      <c r="L253" s="304"/>
      <c r="M253" s="305"/>
      <c r="N253" s="306"/>
      <c r="O253" s="306"/>
      <c r="P253" s="306"/>
      <c r="Q253" s="306"/>
      <c r="R253" s="306"/>
      <c r="S253" s="306"/>
      <c r="T253" s="30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8" t="s">
        <v>185</v>
      </c>
      <c r="AU253" s="308" t="s">
        <v>83</v>
      </c>
      <c r="AV253" s="16" t="s">
        <v>153</v>
      </c>
      <c r="AW253" s="16" t="s">
        <v>30</v>
      </c>
      <c r="AX253" s="16" t="s">
        <v>81</v>
      </c>
      <c r="AY253" s="308" t="s">
        <v>146</v>
      </c>
    </row>
    <row r="254" s="2" customFormat="1" ht="16.5" customHeight="1">
      <c r="A254" s="39"/>
      <c r="B254" s="40"/>
      <c r="C254" s="242" t="s">
        <v>347</v>
      </c>
      <c r="D254" s="242" t="s">
        <v>155</v>
      </c>
      <c r="E254" s="243" t="s">
        <v>894</v>
      </c>
      <c r="F254" s="244" t="s">
        <v>1283</v>
      </c>
      <c r="G254" s="245" t="s">
        <v>289</v>
      </c>
      <c r="H254" s="246">
        <v>231.53</v>
      </c>
      <c r="I254" s="247"/>
      <c r="J254" s="248">
        <f>ROUND(I254*H254,2)</f>
        <v>0</v>
      </c>
      <c r="K254" s="249"/>
      <c r="L254" s="250"/>
      <c r="M254" s="251" t="s">
        <v>1</v>
      </c>
      <c r="N254" s="252" t="s">
        <v>38</v>
      </c>
      <c r="O254" s="92"/>
      <c r="P254" s="238">
        <f>O254*H254</f>
        <v>0</v>
      </c>
      <c r="Q254" s="238">
        <v>1</v>
      </c>
      <c r="R254" s="238">
        <f>Q254*H254</f>
        <v>231.53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158</v>
      </c>
      <c r="AT254" s="240" t="s">
        <v>155</v>
      </c>
      <c r="AU254" s="240" t="s">
        <v>83</v>
      </c>
      <c r="AY254" s="18" t="s">
        <v>146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81</v>
      </c>
      <c r="BK254" s="241">
        <f>ROUND(I254*H254,2)</f>
        <v>0</v>
      </c>
      <c r="BL254" s="18" t="s">
        <v>153</v>
      </c>
      <c r="BM254" s="240" t="s">
        <v>1451</v>
      </c>
    </row>
    <row r="255" s="14" customFormat="1">
      <c r="A255" s="14"/>
      <c r="B255" s="274"/>
      <c r="C255" s="275"/>
      <c r="D255" s="259" t="s">
        <v>185</v>
      </c>
      <c r="E255" s="276" t="s">
        <v>1</v>
      </c>
      <c r="F255" s="277" t="s">
        <v>1452</v>
      </c>
      <c r="G255" s="275"/>
      <c r="H255" s="278">
        <v>231.53</v>
      </c>
      <c r="I255" s="279"/>
      <c r="J255" s="275"/>
      <c r="K255" s="275"/>
      <c r="L255" s="280"/>
      <c r="M255" s="281"/>
      <c r="N255" s="282"/>
      <c r="O255" s="282"/>
      <c r="P255" s="282"/>
      <c r="Q255" s="282"/>
      <c r="R255" s="282"/>
      <c r="S255" s="282"/>
      <c r="T255" s="28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4" t="s">
        <v>185</v>
      </c>
      <c r="AU255" s="284" t="s">
        <v>83</v>
      </c>
      <c r="AV255" s="14" t="s">
        <v>83</v>
      </c>
      <c r="AW255" s="14" t="s">
        <v>30</v>
      </c>
      <c r="AX255" s="14" t="s">
        <v>81</v>
      </c>
      <c r="AY255" s="284" t="s">
        <v>146</v>
      </c>
    </row>
    <row r="256" s="2" customFormat="1" ht="33" customHeight="1">
      <c r="A256" s="39"/>
      <c r="B256" s="40"/>
      <c r="C256" s="228" t="s">
        <v>352</v>
      </c>
      <c r="D256" s="228" t="s">
        <v>149</v>
      </c>
      <c r="E256" s="229" t="s">
        <v>898</v>
      </c>
      <c r="F256" s="230" t="s">
        <v>899</v>
      </c>
      <c r="G256" s="231" t="s">
        <v>181</v>
      </c>
      <c r="H256" s="232">
        <v>93.420000000000002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38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153</v>
      </c>
      <c r="AT256" s="240" t="s">
        <v>149</v>
      </c>
      <c r="AU256" s="240" t="s">
        <v>83</v>
      </c>
      <c r="AY256" s="18" t="s">
        <v>146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81</v>
      </c>
      <c r="BK256" s="241">
        <f>ROUND(I256*H256,2)</f>
        <v>0</v>
      </c>
      <c r="BL256" s="18" t="s">
        <v>153</v>
      </c>
      <c r="BM256" s="240" t="s">
        <v>1453</v>
      </c>
    </row>
    <row r="257" s="14" customFormat="1">
      <c r="A257" s="14"/>
      <c r="B257" s="274"/>
      <c r="C257" s="275"/>
      <c r="D257" s="259" t="s">
        <v>185</v>
      </c>
      <c r="E257" s="276" t="s">
        <v>1</v>
      </c>
      <c r="F257" s="277" t="s">
        <v>1378</v>
      </c>
      <c r="G257" s="275"/>
      <c r="H257" s="278">
        <v>93.420000000000002</v>
      </c>
      <c r="I257" s="279"/>
      <c r="J257" s="275"/>
      <c r="K257" s="275"/>
      <c r="L257" s="280"/>
      <c r="M257" s="281"/>
      <c r="N257" s="282"/>
      <c r="O257" s="282"/>
      <c r="P257" s="282"/>
      <c r="Q257" s="282"/>
      <c r="R257" s="282"/>
      <c r="S257" s="282"/>
      <c r="T257" s="28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4" t="s">
        <v>185</v>
      </c>
      <c r="AU257" s="284" t="s">
        <v>83</v>
      </c>
      <c r="AV257" s="14" t="s">
        <v>83</v>
      </c>
      <c r="AW257" s="14" t="s">
        <v>30</v>
      </c>
      <c r="AX257" s="14" t="s">
        <v>73</v>
      </c>
      <c r="AY257" s="284" t="s">
        <v>146</v>
      </c>
    </row>
    <row r="258" s="13" customFormat="1">
      <c r="A258" s="13"/>
      <c r="B258" s="264"/>
      <c r="C258" s="265"/>
      <c r="D258" s="259" t="s">
        <v>185</v>
      </c>
      <c r="E258" s="266" t="s">
        <v>1</v>
      </c>
      <c r="F258" s="267" t="s">
        <v>1379</v>
      </c>
      <c r="G258" s="265"/>
      <c r="H258" s="266" t="s">
        <v>1</v>
      </c>
      <c r="I258" s="268"/>
      <c r="J258" s="265"/>
      <c r="K258" s="265"/>
      <c r="L258" s="269"/>
      <c r="M258" s="270"/>
      <c r="N258" s="271"/>
      <c r="O258" s="271"/>
      <c r="P258" s="271"/>
      <c r="Q258" s="271"/>
      <c r="R258" s="271"/>
      <c r="S258" s="271"/>
      <c r="T258" s="27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3" t="s">
        <v>185</v>
      </c>
      <c r="AU258" s="273" t="s">
        <v>83</v>
      </c>
      <c r="AV258" s="13" t="s">
        <v>81</v>
      </c>
      <c r="AW258" s="13" t="s">
        <v>30</v>
      </c>
      <c r="AX258" s="13" t="s">
        <v>73</v>
      </c>
      <c r="AY258" s="273" t="s">
        <v>146</v>
      </c>
    </row>
    <row r="259" s="16" customFormat="1">
      <c r="A259" s="16"/>
      <c r="B259" s="298"/>
      <c r="C259" s="299"/>
      <c r="D259" s="259" t="s">
        <v>185</v>
      </c>
      <c r="E259" s="300" t="s">
        <v>1</v>
      </c>
      <c r="F259" s="301" t="s">
        <v>682</v>
      </c>
      <c r="G259" s="299"/>
      <c r="H259" s="302">
        <v>93.420000000000002</v>
      </c>
      <c r="I259" s="303"/>
      <c r="J259" s="299"/>
      <c r="K259" s="299"/>
      <c r="L259" s="304"/>
      <c r="M259" s="305"/>
      <c r="N259" s="306"/>
      <c r="O259" s="306"/>
      <c r="P259" s="306"/>
      <c r="Q259" s="306"/>
      <c r="R259" s="306"/>
      <c r="S259" s="306"/>
      <c r="T259" s="307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308" t="s">
        <v>185</v>
      </c>
      <c r="AU259" s="308" t="s">
        <v>83</v>
      </c>
      <c r="AV259" s="16" t="s">
        <v>153</v>
      </c>
      <c r="AW259" s="16" t="s">
        <v>30</v>
      </c>
      <c r="AX259" s="16" t="s">
        <v>81</v>
      </c>
      <c r="AY259" s="308" t="s">
        <v>146</v>
      </c>
    </row>
    <row r="260" s="12" customFormat="1" ht="22.8" customHeight="1">
      <c r="A260" s="12"/>
      <c r="B260" s="212"/>
      <c r="C260" s="213"/>
      <c r="D260" s="214" t="s">
        <v>72</v>
      </c>
      <c r="E260" s="226" t="s">
        <v>153</v>
      </c>
      <c r="F260" s="226" t="s">
        <v>307</v>
      </c>
      <c r="G260" s="213"/>
      <c r="H260" s="213"/>
      <c r="I260" s="216"/>
      <c r="J260" s="227">
        <f>BK260</f>
        <v>0</v>
      </c>
      <c r="K260" s="213"/>
      <c r="L260" s="218"/>
      <c r="M260" s="219"/>
      <c r="N260" s="220"/>
      <c r="O260" s="220"/>
      <c r="P260" s="221">
        <f>SUM(P261:P270)</f>
        <v>0</v>
      </c>
      <c r="Q260" s="220"/>
      <c r="R260" s="221">
        <f>SUM(R261:R270)</f>
        <v>0</v>
      </c>
      <c r="S260" s="220"/>
      <c r="T260" s="222">
        <f>SUM(T261:T270)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81</v>
      </c>
      <c r="AT260" s="224" t="s">
        <v>72</v>
      </c>
      <c r="AU260" s="224" t="s">
        <v>81</v>
      </c>
      <c r="AY260" s="223" t="s">
        <v>146</v>
      </c>
      <c r="BK260" s="225">
        <f>SUM(BK261:BK270)</f>
        <v>0</v>
      </c>
    </row>
    <row r="261" s="2" customFormat="1" ht="33" customHeight="1">
      <c r="A261" s="39"/>
      <c r="B261" s="40"/>
      <c r="C261" s="228" t="s">
        <v>357</v>
      </c>
      <c r="D261" s="228" t="s">
        <v>149</v>
      </c>
      <c r="E261" s="229" t="s">
        <v>914</v>
      </c>
      <c r="F261" s="230" t="s">
        <v>915</v>
      </c>
      <c r="G261" s="231" t="s">
        <v>229</v>
      </c>
      <c r="H261" s="232">
        <v>32.156999999999996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38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153</v>
      </c>
      <c r="AT261" s="240" t="s">
        <v>149</v>
      </c>
      <c r="AU261" s="240" t="s">
        <v>83</v>
      </c>
      <c r="AY261" s="18" t="s">
        <v>146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81</v>
      </c>
      <c r="BK261" s="241">
        <f>ROUND(I261*H261,2)</f>
        <v>0</v>
      </c>
      <c r="BL261" s="18" t="s">
        <v>153</v>
      </c>
      <c r="BM261" s="240" t="s">
        <v>1454</v>
      </c>
    </row>
    <row r="262" s="14" customFormat="1">
      <c r="A262" s="14"/>
      <c r="B262" s="274"/>
      <c r="C262" s="275"/>
      <c r="D262" s="259" t="s">
        <v>185</v>
      </c>
      <c r="E262" s="276" t="s">
        <v>1</v>
      </c>
      <c r="F262" s="277" t="s">
        <v>1455</v>
      </c>
      <c r="G262" s="275"/>
      <c r="H262" s="278">
        <v>12.903000000000001</v>
      </c>
      <c r="I262" s="279"/>
      <c r="J262" s="275"/>
      <c r="K262" s="275"/>
      <c r="L262" s="280"/>
      <c r="M262" s="281"/>
      <c r="N262" s="282"/>
      <c r="O262" s="282"/>
      <c r="P262" s="282"/>
      <c r="Q262" s="282"/>
      <c r="R262" s="282"/>
      <c r="S262" s="282"/>
      <c r="T262" s="28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4" t="s">
        <v>185</v>
      </c>
      <c r="AU262" s="284" t="s">
        <v>83</v>
      </c>
      <c r="AV262" s="14" t="s">
        <v>83</v>
      </c>
      <c r="AW262" s="14" t="s">
        <v>30</v>
      </c>
      <c r="AX262" s="14" t="s">
        <v>73</v>
      </c>
      <c r="AY262" s="284" t="s">
        <v>146</v>
      </c>
    </row>
    <row r="263" s="14" customFormat="1">
      <c r="A263" s="14"/>
      <c r="B263" s="274"/>
      <c r="C263" s="275"/>
      <c r="D263" s="259" t="s">
        <v>185</v>
      </c>
      <c r="E263" s="276" t="s">
        <v>1</v>
      </c>
      <c r="F263" s="277" t="s">
        <v>1456</v>
      </c>
      <c r="G263" s="275"/>
      <c r="H263" s="278">
        <v>12.926</v>
      </c>
      <c r="I263" s="279"/>
      <c r="J263" s="275"/>
      <c r="K263" s="275"/>
      <c r="L263" s="280"/>
      <c r="M263" s="281"/>
      <c r="N263" s="282"/>
      <c r="O263" s="282"/>
      <c r="P263" s="282"/>
      <c r="Q263" s="282"/>
      <c r="R263" s="282"/>
      <c r="S263" s="282"/>
      <c r="T263" s="28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4" t="s">
        <v>185</v>
      </c>
      <c r="AU263" s="284" t="s">
        <v>83</v>
      </c>
      <c r="AV263" s="14" t="s">
        <v>83</v>
      </c>
      <c r="AW263" s="14" t="s">
        <v>30</v>
      </c>
      <c r="AX263" s="14" t="s">
        <v>73</v>
      </c>
      <c r="AY263" s="284" t="s">
        <v>146</v>
      </c>
    </row>
    <row r="264" s="14" customFormat="1">
      <c r="A264" s="14"/>
      <c r="B264" s="274"/>
      <c r="C264" s="275"/>
      <c r="D264" s="259" t="s">
        <v>185</v>
      </c>
      <c r="E264" s="276" t="s">
        <v>1</v>
      </c>
      <c r="F264" s="277" t="s">
        <v>1457</v>
      </c>
      <c r="G264" s="275"/>
      <c r="H264" s="278">
        <v>1.893</v>
      </c>
      <c r="I264" s="279"/>
      <c r="J264" s="275"/>
      <c r="K264" s="275"/>
      <c r="L264" s="280"/>
      <c r="M264" s="281"/>
      <c r="N264" s="282"/>
      <c r="O264" s="282"/>
      <c r="P264" s="282"/>
      <c r="Q264" s="282"/>
      <c r="R264" s="282"/>
      <c r="S264" s="282"/>
      <c r="T264" s="28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4" t="s">
        <v>185</v>
      </c>
      <c r="AU264" s="284" t="s">
        <v>83</v>
      </c>
      <c r="AV264" s="14" t="s">
        <v>83</v>
      </c>
      <c r="AW264" s="14" t="s">
        <v>30</v>
      </c>
      <c r="AX264" s="14" t="s">
        <v>73</v>
      </c>
      <c r="AY264" s="284" t="s">
        <v>146</v>
      </c>
    </row>
    <row r="265" s="14" customFormat="1">
      <c r="A265" s="14"/>
      <c r="B265" s="274"/>
      <c r="C265" s="275"/>
      <c r="D265" s="259" t="s">
        <v>185</v>
      </c>
      <c r="E265" s="276" t="s">
        <v>1</v>
      </c>
      <c r="F265" s="277" t="s">
        <v>1458</v>
      </c>
      <c r="G265" s="275"/>
      <c r="H265" s="278">
        <v>0.218</v>
      </c>
      <c r="I265" s="279"/>
      <c r="J265" s="275"/>
      <c r="K265" s="275"/>
      <c r="L265" s="280"/>
      <c r="M265" s="281"/>
      <c r="N265" s="282"/>
      <c r="O265" s="282"/>
      <c r="P265" s="282"/>
      <c r="Q265" s="282"/>
      <c r="R265" s="282"/>
      <c r="S265" s="282"/>
      <c r="T265" s="28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4" t="s">
        <v>185</v>
      </c>
      <c r="AU265" s="284" t="s">
        <v>83</v>
      </c>
      <c r="AV265" s="14" t="s">
        <v>83</v>
      </c>
      <c r="AW265" s="14" t="s">
        <v>30</v>
      </c>
      <c r="AX265" s="14" t="s">
        <v>73</v>
      </c>
      <c r="AY265" s="284" t="s">
        <v>146</v>
      </c>
    </row>
    <row r="266" s="14" customFormat="1">
      <c r="A266" s="14"/>
      <c r="B266" s="274"/>
      <c r="C266" s="275"/>
      <c r="D266" s="259" t="s">
        <v>185</v>
      </c>
      <c r="E266" s="276" t="s">
        <v>1</v>
      </c>
      <c r="F266" s="277" t="s">
        <v>1457</v>
      </c>
      <c r="G266" s="275"/>
      <c r="H266" s="278">
        <v>1.893</v>
      </c>
      <c r="I266" s="279"/>
      <c r="J266" s="275"/>
      <c r="K266" s="275"/>
      <c r="L266" s="280"/>
      <c r="M266" s="281"/>
      <c r="N266" s="282"/>
      <c r="O266" s="282"/>
      <c r="P266" s="282"/>
      <c r="Q266" s="282"/>
      <c r="R266" s="282"/>
      <c r="S266" s="282"/>
      <c r="T266" s="28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4" t="s">
        <v>185</v>
      </c>
      <c r="AU266" s="284" t="s">
        <v>83</v>
      </c>
      <c r="AV266" s="14" t="s">
        <v>83</v>
      </c>
      <c r="AW266" s="14" t="s">
        <v>30</v>
      </c>
      <c r="AX266" s="14" t="s">
        <v>73</v>
      </c>
      <c r="AY266" s="284" t="s">
        <v>146</v>
      </c>
    </row>
    <row r="267" s="14" customFormat="1">
      <c r="A267" s="14"/>
      <c r="B267" s="274"/>
      <c r="C267" s="275"/>
      <c r="D267" s="259" t="s">
        <v>185</v>
      </c>
      <c r="E267" s="276" t="s">
        <v>1</v>
      </c>
      <c r="F267" s="277" t="s">
        <v>1459</v>
      </c>
      <c r="G267" s="275"/>
      <c r="H267" s="278">
        <v>0.216</v>
      </c>
      <c r="I267" s="279"/>
      <c r="J267" s="275"/>
      <c r="K267" s="275"/>
      <c r="L267" s="280"/>
      <c r="M267" s="281"/>
      <c r="N267" s="282"/>
      <c r="O267" s="282"/>
      <c r="P267" s="282"/>
      <c r="Q267" s="282"/>
      <c r="R267" s="282"/>
      <c r="S267" s="282"/>
      <c r="T267" s="28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4" t="s">
        <v>185</v>
      </c>
      <c r="AU267" s="284" t="s">
        <v>83</v>
      </c>
      <c r="AV267" s="14" t="s">
        <v>83</v>
      </c>
      <c r="AW267" s="14" t="s">
        <v>30</v>
      </c>
      <c r="AX267" s="14" t="s">
        <v>73</v>
      </c>
      <c r="AY267" s="284" t="s">
        <v>146</v>
      </c>
    </row>
    <row r="268" s="14" customFormat="1">
      <c r="A268" s="14"/>
      <c r="B268" s="274"/>
      <c r="C268" s="275"/>
      <c r="D268" s="259" t="s">
        <v>185</v>
      </c>
      <c r="E268" s="276" t="s">
        <v>1</v>
      </c>
      <c r="F268" s="277" t="s">
        <v>1457</v>
      </c>
      <c r="G268" s="275"/>
      <c r="H268" s="278">
        <v>1.893</v>
      </c>
      <c r="I268" s="279"/>
      <c r="J268" s="275"/>
      <c r="K268" s="275"/>
      <c r="L268" s="280"/>
      <c r="M268" s="281"/>
      <c r="N268" s="282"/>
      <c r="O268" s="282"/>
      <c r="P268" s="282"/>
      <c r="Q268" s="282"/>
      <c r="R268" s="282"/>
      <c r="S268" s="282"/>
      <c r="T268" s="28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4" t="s">
        <v>185</v>
      </c>
      <c r="AU268" s="284" t="s">
        <v>83</v>
      </c>
      <c r="AV268" s="14" t="s">
        <v>83</v>
      </c>
      <c r="AW268" s="14" t="s">
        <v>30</v>
      </c>
      <c r="AX268" s="14" t="s">
        <v>73</v>
      </c>
      <c r="AY268" s="284" t="s">
        <v>146</v>
      </c>
    </row>
    <row r="269" s="14" customFormat="1">
      <c r="A269" s="14"/>
      <c r="B269" s="274"/>
      <c r="C269" s="275"/>
      <c r="D269" s="259" t="s">
        <v>185</v>
      </c>
      <c r="E269" s="276" t="s">
        <v>1</v>
      </c>
      <c r="F269" s="277" t="s">
        <v>1460</v>
      </c>
      <c r="G269" s="275"/>
      <c r="H269" s="278">
        <v>0.215</v>
      </c>
      <c r="I269" s="279"/>
      <c r="J269" s="275"/>
      <c r="K269" s="275"/>
      <c r="L269" s="280"/>
      <c r="M269" s="281"/>
      <c r="N269" s="282"/>
      <c r="O269" s="282"/>
      <c r="P269" s="282"/>
      <c r="Q269" s="282"/>
      <c r="R269" s="282"/>
      <c r="S269" s="282"/>
      <c r="T269" s="28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4" t="s">
        <v>185</v>
      </c>
      <c r="AU269" s="284" t="s">
        <v>83</v>
      </c>
      <c r="AV269" s="14" t="s">
        <v>83</v>
      </c>
      <c r="AW269" s="14" t="s">
        <v>30</v>
      </c>
      <c r="AX269" s="14" t="s">
        <v>73</v>
      </c>
      <c r="AY269" s="284" t="s">
        <v>146</v>
      </c>
    </row>
    <row r="270" s="16" customFormat="1">
      <c r="A270" s="16"/>
      <c r="B270" s="298"/>
      <c r="C270" s="299"/>
      <c r="D270" s="259" t="s">
        <v>185</v>
      </c>
      <c r="E270" s="300" t="s">
        <v>1</v>
      </c>
      <c r="F270" s="301" t="s">
        <v>682</v>
      </c>
      <c r="G270" s="299"/>
      <c r="H270" s="302">
        <v>32.156999999999996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8" t="s">
        <v>185</v>
      </c>
      <c r="AU270" s="308" t="s">
        <v>83</v>
      </c>
      <c r="AV270" s="16" t="s">
        <v>153</v>
      </c>
      <c r="AW270" s="16" t="s">
        <v>30</v>
      </c>
      <c r="AX270" s="16" t="s">
        <v>81</v>
      </c>
      <c r="AY270" s="308" t="s">
        <v>146</v>
      </c>
    </row>
    <row r="271" s="12" customFormat="1" ht="22.8" customHeight="1">
      <c r="A271" s="12"/>
      <c r="B271" s="212"/>
      <c r="C271" s="213"/>
      <c r="D271" s="214" t="s">
        <v>72</v>
      </c>
      <c r="E271" s="226" t="s">
        <v>207</v>
      </c>
      <c r="F271" s="226" t="s">
        <v>322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SUM(P272:P302)</f>
        <v>0</v>
      </c>
      <c r="Q271" s="220"/>
      <c r="R271" s="221">
        <f>SUM(R272:R302)</f>
        <v>0</v>
      </c>
      <c r="S271" s="220"/>
      <c r="T271" s="222">
        <f>SUM(T272:T302)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81</v>
      </c>
      <c r="AT271" s="224" t="s">
        <v>72</v>
      </c>
      <c r="AU271" s="224" t="s">
        <v>81</v>
      </c>
      <c r="AY271" s="223" t="s">
        <v>146</v>
      </c>
      <c r="BK271" s="225">
        <f>SUM(BK272:BK302)</f>
        <v>0</v>
      </c>
    </row>
    <row r="272" s="2" customFormat="1" ht="21.75" customHeight="1">
      <c r="A272" s="39"/>
      <c r="B272" s="40"/>
      <c r="C272" s="228" t="s">
        <v>363</v>
      </c>
      <c r="D272" s="228" t="s">
        <v>149</v>
      </c>
      <c r="E272" s="229" t="s">
        <v>324</v>
      </c>
      <c r="F272" s="230" t="s">
        <v>325</v>
      </c>
      <c r="G272" s="231" t="s">
        <v>181</v>
      </c>
      <c r="H272" s="232">
        <v>9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38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153</v>
      </c>
      <c r="AT272" s="240" t="s">
        <v>149</v>
      </c>
      <c r="AU272" s="240" t="s">
        <v>83</v>
      </c>
      <c r="AY272" s="18" t="s">
        <v>146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81</v>
      </c>
      <c r="BK272" s="241">
        <f>ROUND(I272*H272,2)</f>
        <v>0</v>
      </c>
      <c r="BL272" s="18" t="s">
        <v>153</v>
      </c>
      <c r="BM272" s="240" t="s">
        <v>1461</v>
      </c>
    </row>
    <row r="273" s="14" customFormat="1">
      <c r="A273" s="14"/>
      <c r="B273" s="274"/>
      <c r="C273" s="275"/>
      <c r="D273" s="259" t="s">
        <v>185</v>
      </c>
      <c r="E273" s="276" t="s">
        <v>1</v>
      </c>
      <c r="F273" s="277" t="s">
        <v>1365</v>
      </c>
      <c r="G273" s="275"/>
      <c r="H273" s="278">
        <v>7</v>
      </c>
      <c r="I273" s="279"/>
      <c r="J273" s="275"/>
      <c r="K273" s="275"/>
      <c r="L273" s="280"/>
      <c r="M273" s="281"/>
      <c r="N273" s="282"/>
      <c r="O273" s="282"/>
      <c r="P273" s="282"/>
      <c r="Q273" s="282"/>
      <c r="R273" s="282"/>
      <c r="S273" s="282"/>
      <c r="T273" s="28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4" t="s">
        <v>185</v>
      </c>
      <c r="AU273" s="284" t="s">
        <v>83</v>
      </c>
      <c r="AV273" s="14" t="s">
        <v>83</v>
      </c>
      <c r="AW273" s="14" t="s">
        <v>30</v>
      </c>
      <c r="AX273" s="14" t="s">
        <v>73</v>
      </c>
      <c r="AY273" s="284" t="s">
        <v>146</v>
      </c>
    </row>
    <row r="274" s="14" customFormat="1">
      <c r="A274" s="14"/>
      <c r="B274" s="274"/>
      <c r="C274" s="275"/>
      <c r="D274" s="259" t="s">
        <v>185</v>
      </c>
      <c r="E274" s="276" t="s">
        <v>1</v>
      </c>
      <c r="F274" s="277" t="s">
        <v>1366</v>
      </c>
      <c r="G274" s="275"/>
      <c r="H274" s="278">
        <v>2</v>
      </c>
      <c r="I274" s="279"/>
      <c r="J274" s="275"/>
      <c r="K274" s="275"/>
      <c r="L274" s="280"/>
      <c r="M274" s="281"/>
      <c r="N274" s="282"/>
      <c r="O274" s="282"/>
      <c r="P274" s="282"/>
      <c r="Q274" s="282"/>
      <c r="R274" s="282"/>
      <c r="S274" s="282"/>
      <c r="T274" s="28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4" t="s">
        <v>185</v>
      </c>
      <c r="AU274" s="284" t="s">
        <v>83</v>
      </c>
      <c r="AV274" s="14" t="s">
        <v>83</v>
      </c>
      <c r="AW274" s="14" t="s">
        <v>30</v>
      </c>
      <c r="AX274" s="14" t="s">
        <v>73</v>
      </c>
      <c r="AY274" s="284" t="s">
        <v>146</v>
      </c>
    </row>
    <row r="275" s="16" customFormat="1">
      <c r="A275" s="16"/>
      <c r="B275" s="298"/>
      <c r="C275" s="299"/>
      <c r="D275" s="259" t="s">
        <v>185</v>
      </c>
      <c r="E275" s="300" t="s">
        <v>1</v>
      </c>
      <c r="F275" s="301" t="s">
        <v>682</v>
      </c>
      <c r="G275" s="299"/>
      <c r="H275" s="302">
        <v>9</v>
      </c>
      <c r="I275" s="303"/>
      <c r="J275" s="299"/>
      <c r="K275" s="299"/>
      <c r="L275" s="304"/>
      <c r="M275" s="305"/>
      <c r="N275" s="306"/>
      <c r="O275" s="306"/>
      <c r="P275" s="306"/>
      <c r="Q275" s="306"/>
      <c r="R275" s="306"/>
      <c r="S275" s="306"/>
      <c r="T275" s="307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308" t="s">
        <v>185</v>
      </c>
      <c r="AU275" s="308" t="s">
        <v>83</v>
      </c>
      <c r="AV275" s="16" t="s">
        <v>153</v>
      </c>
      <c r="AW275" s="16" t="s">
        <v>30</v>
      </c>
      <c r="AX275" s="16" t="s">
        <v>81</v>
      </c>
      <c r="AY275" s="308" t="s">
        <v>146</v>
      </c>
    </row>
    <row r="276" s="2" customFormat="1" ht="21.75" customHeight="1">
      <c r="A276" s="39"/>
      <c r="B276" s="40"/>
      <c r="C276" s="228" t="s">
        <v>367</v>
      </c>
      <c r="D276" s="228" t="s">
        <v>149</v>
      </c>
      <c r="E276" s="229" t="s">
        <v>946</v>
      </c>
      <c r="F276" s="230" t="s">
        <v>947</v>
      </c>
      <c r="G276" s="231" t="s">
        <v>181</v>
      </c>
      <c r="H276" s="232">
        <v>7.5999999999999996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38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153</v>
      </c>
      <c r="AT276" s="240" t="s">
        <v>149</v>
      </c>
      <c r="AU276" s="240" t="s">
        <v>83</v>
      </c>
      <c r="AY276" s="18" t="s">
        <v>146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81</v>
      </c>
      <c r="BK276" s="241">
        <f>ROUND(I276*H276,2)</f>
        <v>0</v>
      </c>
      <c r="BL276" s="18" t="s">
        <v>153</v>
      </c>
      <c r="BM276" s="240" t="s">
        <v>1462</v>
      </c>
    </row>
    <row r="277" s="14" customFormat="1">
      <c r="A277" s="14"/>
      <c r="B277" s="274"/>
      <c r="C277" s="275"/>
      <c r="D277" s="259" t="s">
        <v>185</v>
      </c>
      <c r="E277" s="276" t="s">
        <v>1</v>
      </c>
      <c r="F277" s="277" t="s">
        <v>1463</v>
      </c>
      <c r="G277" s="275"/>
      <c r="H277" s="278">
        <v>7.5999999999999996</v>
      </c>
      <c r="I277" s="279"/>
      <c r="J277" s="275"/>
      <c r="K277" s="275"/>
      <c r="L277" s="280"/>
      <c r="M277" s="281"/>
      <c r="N277" s="282"/>
      <c r="O277" s="282"/>
      <c r="P277" s="282"/>
      <c r="Q277" s="282"/>
      <c r="R277" s="282"/>
      <c r="S277" s="282"/>
      <c r="T277" s="28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4" t="s">
        <v>185</v>
      </c>
      <c r="AU277" s="284" t="s">
        <v>83</v>
      </c>
      <c r="AV277" s="14" t="s">
        <v>83</v>
      </c>
      <c r="AW277" s="14" t="s">
        <v>30</v>
      </c>
      <c r="AX277" s="14" t="s">
        <v>81</v>
      </c>
      <c r="AY277" s="284" t="s">
        <v>146</v>
      </c>
    </row>
    <row r="278" s="2" customFormat="1" ht="33" customHeight="1">
      <c r="A278" s="39"/>
      <c r="B278" s="40"/>
      <c r="C278" s="228" t="s">
        <v>371</v>
      </c>
      <c r="D278" s="228" t="s">
        <v>149</v>
      </c>
      <c r="E278" s="229" t="s">
        <v>335</v>
      </c>
      <c r="F278" s="230" t="s">
        <v>336</v>
      </c>
      <c r="G278" s="231" t="s">
        <v>181</v>
      </c>
      <c r="H278" s="232">
        <v>9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38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153</v>
      </c>
      <c r="AT278" s="240" t="s">
        <v>149</v>
      </c>
      <c r="AU278" s="240" t="s">
        <v>83</v>
      </c>
      <c r="AY278" s="18" t="s">
        <v>146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81</v>
      </c>
      <c r="BK278" s="241">
        <f>ROUND(I278*H278,2)</f>
        <v>0</v>
      </c>
      <c r="BL278" s="18" t="s">
        <v>153</v>
      </c>
      <c r="BM278" s="240" t="s">
        <v>1464</v>
      </c>
    </row>
    <row r="279" s="14" customFormat="1">
      <c r="A279" s="14"/>
      <c r="B279" s="274"/>
      <c r="C279" s="275"/>
      <c r="D279" s="259" t="s">
        <v>185</v>
      </c>
      <c r="E279" s="276" t="s">
        <v>1</v>
      </c>
      <c r="F279" s="277" t="s">
        <v>1365</v>
      </c>
      <c r="G279" s="275"/>
      <c r="H279" s="278">
        <v>7</v>
      </c>
      <c r="I279" s="279"/>
      <c r="J279" s="275"/>
      <c r="K279" s="275"/>
      <c r="L279" s="280"/>
      <c r="M279" s="281"/>
      <c r="N279" s="282"/>
      <c r="O279" s="282"/>
      <c r="P279" s="282"/>
      <c r="Q279" s="282"/>
      <c r="R279" s="282"/>
      <c r="S279" s="282"/>
      <c r="T279" s="28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4" t="s">
        <v>185</v>
      </c>
      <c r="AU279" s="284" t="s">
        <v>83</v>
      </c>
      <c r="AV279" s="14" t="s">
        <v>83</v>
      </c>
      <c r="AW279" s="14" t="s">
        <v>30</v>
      </c>
      <c r="AX279" s="14" t="s">
        <v>73</v>
      </c>
      <c r="AY279" s="284" t="s">
        <v>146</v>
      </c>
    </row>
    <row r="280" s="14" customFormat="1">
      <c r="A280" s="14"/>
      <c r="B280" s="274"/>
      <c r="C280" s="275"/>
      <c r="D280" s="259" t="s">
        <v>185</v>
      </c>
      <c r="E280" s="276" t="s">
        <v>1</v>
      </c>
      <c r="F280" s="277" t="s">
        <v>1366</v>
      </c>
      <c r="G280" s="275"/>
      <c r="H280" s="278">
        <v>2</v>
      </c>
      <c r="I280" s="279"/>
      <c r="J280" s="275"/>
      <c r="K280" s="275"/>
      <c r="L280" s="280"/>
      <c r="M280" s="281"/>
      <c r="N280" s="282"/>
      <c r="O280" s="282"/>
      <c r="P280" s="282"/>
      <c r="Q280" s="282"/>
      <c r="R280" s="282"/>
      <c r="S280" s="282"/>
      <c r="T280" s="28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4" t="s">
        <v>185</v>
      </c>
      <c r="AU280" s="284" t="s">
        <v>83</v>
      </c>
      <c r="AV280" s="14" t="s">
        <v>83</v>
      </c>
      <c r="AW280" s="14" t="s">
        <v>30</v>
      </c>
      <c r="AX280" s="14" t="s">
        <v>73</v>
      </c>
      <c r="AY280" s="284" t="s">
        <v>146</v>
      </c>
    </row>
    <row r="281" s="16" customFormat="1">
      <c r="A281" s="16"/>
      <c r="B281" s="298"/>
      <c r="C281" s="299"/>
      <c r="D281" s="259" t="s">
        <v>185</v>
      </c>
      <c r="E281" s="300" t="s">
        <v>1</v>
      </c>
      <c r="F281" s="301" t="s">
        <v>682</v>
      </c>
      <c r="G281" s="299"/>
      <c r="H281" s="302">
        <v>9</v>
      </c>
      <c r="I281" s="303"/>
      <c r="J281" s="299"/>
      <c r="K281" s="299"/>
      <c r="L281" s="304"/>
      <c r="M281" s="305"/>
      <c r="N281" s="306"/>
      <c r="O281" s="306"/>
      <c r="P281" s="306"/>
      <c r="Q281" s="306"/>
      <c r="R281" s="306"/>
      <c r="S281" s="306"/>
      <c r="T281" s="307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308" t="s">
        <v>185</v>
      </c>
      <c r="AU281" s="308" t="s">
        <v>83</v>
      </c>
      <c r="AV281" s="16" t="s">
        <v>153</v>
      </c>
      <c r="AW281" s="16" t="s">
        <v>30</v>
      </c>
      <c r="AX281" s="16" t="s">
        <v>81</v>
      </c>
      <c r="AY281" s="308" t="s">
        <v>146</v>
      </c>
    </row>
    <row r="282" s="2" customFormat="1" ht="44.25" customHeight="1">
      <c r="A282" s="39"/>
      <c r="B282" s="40"/>
      <c r="C282" s="228" t="s">
        <v>375</v>
      </c>
      <c r="D282" s="228" t="s">
        <v>149</v>
      </c>
      <c r="E282" s="229" t="s">
        <v>950</v>
      </c>
      <c r="F282" s="230" t="s">
        <v>951</v>
      </c>
      <c r="G282" s="231" t="s">
        <v>181</v>
      </c>
      <c r="H282" s="232">
        <v>11.4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38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153</v>
      </c>
      <c r="AT282" s="240" t="s">
        <v>149</v>
      </c>
      <c r="AU282" s="240" t="s">
        <v>83</v>
      </c>
      <c r="AY282" s="18" t="s">
        <v>146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81</v>
      </c>
      <c r="BK282" s="241">
        <f>ROUND(I282*H282,2)</f>
        <v>0</v>
      </c>
      <c r="BL282" s="18" t="s">
        <v>153</v>
      </c>
      <c r="BM282" s="240" t="s">
        <v>1465</v>
      </c>
    </row>
    <row r="283" s="14" customFormat="1">
      <c r="A283" s="14"/>
      <c r="B283" s="274"/>
      <c r="C283" s="275"/>
      <c r="D283" s="259" t="s">
        <v>185</v>
      </c>
      <c r="E283" s="276" t="s">
        <v>1</v>
      </c>
      <c r="F283" s="277" t="s">
        <v>1369</v>
      </c>
      <c r="G283" s="275"/>
      <c r="H283" s="278">
        <v>11.4</v>
      </c>
      <c r="I283" s="279"/>
      <c r="J283" s="275"/>
      <c r="K283" s="275"/>
      <c r="L283" s="280"/>
      <c r="M283" s="281"/>
      <c r="N283" s="282"/>
      <c r="O283" s="282"/>
      <c r="P283" s="282"/>
      <c r="Q283" s="282"/>
      <c r="R283" s="282"/>
      <c r="S283" s="282"/>
      <c r="T283" s="28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4" t="s">
        <v>185</v>
      </c>
      <c r="AU283" s="284" t="s">
        <v>83</v>
      </c>
      <c r="AV283" s="14" t="s">
        <v>83</v>
      </c>
      <c r="AW283" s="14" t="s">
        <v>30</v>
      </c>
      <c r="AX283" s="14" t="s">
        <v>81</v>
      </c>
      <c r="AY283" s="284" t="s">
        <v>146</v>
      </c>
    </row>
    <row r="284" s="2" customFormat="1" ht="44.25" customHeight="1">
      <c r="A284" s="39"/>
      <c r="B284" s="40"/>
      <c r="C284" s="228" t="s">
        <v>379</v>
      </c>
      <c r="D284" s="228" t="s">
        <v>149</v>
      </c>
      <c r="E284" s="229" t="s">
        <v>953</v>
      </c>
      <c r="F284" s="230" t="s">
        <v>954</v>
      </c>
      <c r="G284" s="231" t="s">
        <v>181</v>
      </c>
      <c r="H284" s="232">
        <v>9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38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153</v>
      </c>
      <c r="AT284" s="240" t="s">
        <v>149</v>
      </c>
      <c r="AU284" s="240" t="s">
        <v>83</v>
      </c>
      <c r="AY284" s="18" t="s">
        <v>146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81</v>
      </c>
      <c r="BK284" s="241">
        <f>ROUND(I284*H284,2)</f>
        <v>0</v>
      </c>
      <c r="BL284" s="18" t="s">
        <v>153</v>
      </c>
      <c r="BM284" s="240" t="s">
        <v>1466</v>
      </c>
    </row>
    <row r="285" s="14" customFormat="1">
      <c r="A285" s="14"/>
      <c r="B285" s="274"/>
      <c r="C285" s="275"/>
      <c r="D285" s="259" t="s">
        <v>185</v>
      </c>
      <c r="E285" s="276" t="s">
        <v>1</v>
      </c>
      <c r="F285" s="277" t="s">
        <v>1365</v>
      </c>
      <c r="G285" s="275"/>
      <c r="H285" s="278">
        <v>7</v>
      </c>
      <c r="I285" s="279"/>
      <c r="J285" s="275"/>
      <c r="K285" s="275"/>
      <c r="L285" s="280"/>
      <c r="M285" s="281"/>
      <c r="N285" s="282"/>
      <c r="O285" s="282"/>
      <c r="P285" s="282"/>
      <c r="Q285" s="282"/>
      <c r="R285" s="282"/>
      <c r="S285" s="282"/>
      <c r="T285" s="28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4" t="s">
        <v>185</v>
      </c>
      <c r="AU285" s="284" t="s">
        <v>83</v>
      </c>
      <c r="AV285" s="14" t="s">
        <v>83</v>
      </c>
      <c r="AW285" s="14" t="s">
        <v>30</v>
      </c>
      <c r="AX285" s="14" t="s">
        <v>73</v>
      </c>
      <c r="AY285" s="284" t="s">
        <v>146</v>
      </c>
    </row>
    <row r="286" s="14" customFormat="1">
      <c r="A286" s="14"/>
      <c r="B286" s="274"/>
      <c r="C286" s="275"/>
      <c r="D286" s="259" t="s">
        <v>185</v>
      </c>
      <c r="E286" s="276" t="s">
        <v>1</v>
      </c>
      <c r="F286" s="277" t="s">
        <v>1366</v>
      </c>
      <c r="G286" s="275"/>
      <c r="H286" s="278">
        <v>2</v>
      </c>
      <c r="I286" s="279"/>
      <c r="J286" s="275"/>
      <c r="K286" s="275"/>
      <c r="L286" s="280"/>
      <c r="M286" s="281"/>
      <c r="N286" s="282"/>
      <c r="O286" s="282"/>
      <c r="P286" s="282"/>
      <c r="Q286" s="282"/>
      <c r="R286" s="282"/>
      <c r="S286" s="282"/>
      <c r="T286" s="28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4" t="s">
        <v>185</v>
      </c>
      <c r="AU286" s="284" t="s">
        <v>83</v>
      </c>
      <c r="AV286" s="14" t="s">
        <v>83</v>
      </c>
      <c r="AW286" s="14" t="s">
        <v>30</v>
      </c>
      <c r="AX286" s="14" t="s">
        <v>73</v>
      </c>
      <c r="AY286" s="284" t="s">
        <v>146</v>
      </c>
    </row>
    <row r="287" s="16" customFormat="1">
      <c r="A287" s="16"/>
      <c r="B287" s="298"/>
      <c r="C287" s="299"/>
      <c r="D287" s="259" t="s">
        <v>185</v>
      </c>
      <c r="E287" s="300" t="s">
        <v>1</v>
      </c>
      <c r="F287" s="301" t="s">
        <v>682</v>
      </c>
      <c r="G287" s="299"/>
      <c r="H287" s="302">
        <v>9</v>
      </c>
      <c r="I287" s="303"/>
      <c r="J287" s="299"/>
      <c r="K287" s="299"/>
      <c r="L287" s="304"/>
      <c r="M287" s="305"/>
      <c r="N287" s="306"/>
      <c r="O287" s="306"/>
      <c r="P287" s="306"/>
      <c r="Q287" s="306"/>
      <c r="R287" s="306"/>
      <c r="S287" s="306"/>
      <c r="T287" s="307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308" t="s">
        <v>185</v>
      </c>
      <c r="AU287" s="308" t="s">
        <v>83</v>
      </c>
      <c r="AV287" s="16" t="s">
        <v>153</v>
      </c>
      <c r="AW287" s="16" t="s">
        <v>30</v>
      </c>
      <c r="AX287" s="16" t="s">
        <v>81</v>
      </c>
      <c r="AY287" s="308" t="s">
        <v>146</v>
      </c>
    </row>
    <row r="288" s="2" customFormat="1" ht="21.75" customHeight="1">
      <c r="A288" s="39"/>
      <c r="B288" s="40"/>
      <c r="C288" s="228" t="s">
        <v>384</v>
      </c>
      <c r="D288" s="228" t="s">
        <v>149</v>
      </c>
      <c r="E288" s="229" t="s">
        <v>364</v>
      </c>
      <c r="F288" s="230" t="s">
        <v>365</v>
      </c>
      <c r="G288" s="231" t="s">
        <v>181</v>
      </c>
      <c r="H288" s="232">
        <v>9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38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153</v>
      </c>
      <c r="AT288" s="240" t="s">
        <v>149</v>
      </c>
      <c r="AU288" s="240" t="s">
        <v>83</v>
      </c>
      <c r="AY288" s="18" t="s">
        <v>146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81</v>
      </c>
      <c r="BK288" s="241">
        <f>ROUND(I288*H288,2)</f>
        <v>0</v>
      </c>
      <c r="BL288" s="18" t="s">
        <v>153</v>
      </c>
      <c r="BM288" s="240" t="s">
        <v>1467</v>
      </c>
    </row>
    <row r="289" s="14" customFormat="1">
      <c r="A289" s="14"/>
      <c r="B289" s="274"/>
      <c r="C289" s="275"/>
      <c r="D289" s="259" t="s">
        <v>185</v>
      </c>
      <c r="E289" s="276" t="s">
        <v>1</v>
      </c>
      <c r="F289" s="277" t="s">
        <v>1365</v>
      </c>
      <c r="G289" s="275"/>
      <c r="H289" s="278">
        <v>7</v>
      </c>
      <c r="I289" s="279"/>
      <c r="J289" s="275"/>
      <c r="K289" s="275"/>
      <c r="L289" s="280"/>
      <c r="M289" s="281"/>
      <c r="N289" s="282"/>
      <c r="O289" s="282"/>
      <c r="P289" s="282"/>
      <c r="Q289" s="282"/>
      <c r="R289" s="282"/>
      <c r="S289" s="282"/>
      <c r="T289" s="28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4" t="s">
        <v>185</v>
      </c>
      <c r="AU289" s="284" t="s">
        <v>83</v>
      </c>
      <c r="AV289" s="14" t="s">
        <v>83</v>
      </c>
      <c r="AW289" s="14" t="s">
        <v>30</v>
      </c>
      <c r="AX289" s="14" t="s">
        <v>73</v>
      </c>
      <c r="AY289" s="284" t="s">
        <v>146</v>
      </c>
    </row>
    <row r="290" s="14" customFormat="1">
      <c r="A290" s="14"/>
      <c r="B290" s="274"/>
      <c r="C290" s="275"/>
      <c r="D290" s="259" t="s">
        <v>185</v>
      </c>
      <c r="E290" s="276" t="s">
        <v>1</v>
      </c>
      <c r="F290" s="277" t="s">
        <v>1366</v>
      </c>
      <c r="G290" s="275"/>
      <c r="H290" s="278">
        <v>2</v>
      </c>
      <c r="I290" s="279"/>
      <c r="J290" s="275"/>
      <c r="K290" s="275"/>
      <c r="L290" s="280"/>
      <c r="M290" s="281"/>
      <c r="N290" s="282"/>
      <c r="O290" s="282"/>
      <c r="P290" s="282"/>
      <c r="Q290" s="282"/>
      <c r="R290" s="282"/>
      <c r="S290" s="282"/>
      <c r="T290" s="28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4" t="s">
        <v>185</v>
      </c>
      <c r="AU290" s="284" t="s">
        <v>83</v>
      </c>
      <c r="AV290" s="14" t="s">
        <v>83</v>
      </c>
      <c r="AW290" s="14" t="s">
        <v>30</v>
      </c>
      <c r="AX290" s="14" t="s">
        <v>73</v>
      </c>
      <c r="AY290" s="284" t="s">
        <v>146</v>
      </c>
    </row>
    <row r="291" s="16" customFormat="1">
      <c r="A291" s="16"/>
      <c r="B291" s="298"/>
      <c r="C291" s="299"/>
      <c r="D291" s="259" t="s">
        <v>185</v>
      </c>
      <c r="E291" s="300" t="s">
        <v>1</v>
      </c>
      <c r="F291" s="301" t="s">
        <v>682</v>
      </c>
      <c r="G291" s="299"/>
      <c r="H291" s="302">
        <v>9</v>
      </c>
      <c r="I291" s="303"/>
      <c r="J291" s="299"/>
      <c r="K291" s="299"/>
      <c r="L291" s="304"/>
      <c r="M291" s="305"/>
      <c r="N291" s="306"/>
      <c r="O291" s="306"/>
      <c r="P291" s="306"/>
      <c r="Q291" s="306"/>
      <c r="R291" s="306"/>
      <c r="S291" s="306"/>
      <c r="T291" s="307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308" t="s">
        <v>185</v>
      </c>
      <c r="AU291" s="308" t="s">
        <v>83</v>
      </c>
      <c r="AV291" s="16" t="s">
        <v>153</v>
      </c>
      <c r="AW291" s="16" t="s">
        <v>30</v>
      </c>
      <c r="AX291" s="16" t="s">
        <v>81</v>
      </c>
      <c r="AY291" s="308" t="s">
        <v>146</v>
      </c>
    </row>
    <row r="292" s="2" customFormat="1" ht="21.75" customHeight="1">
      <c r="A292" s="39"/>
      <c r="B292" s="40"/>
      <c r="C292" s="228" t="s">
        <v>389</v>
      </c>
      <c r="D292" s="228" t="s">
        <v>149</v>
      </c>
      <c r="E292" s="229" t="s">
        <v>957</v>
      </c>
      <c r="F292" s="230" t="s">
        <v>958</v>
      </c>
      <c r="G292" s="231" t="s">
        <v>181</v>
      </c>
      <c r="H292" s="232">
        <v>9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38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153</v>
      </c>
      <c r="AT292" s="240" t="s">
        <v>149</v>
      </c>
      <c r="AU292" s="240" t="s">
        <v>83</v>
      </c>
      <c r="AY292" s="18" t="s">
        <v>146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81</v>
      </c>
      <c r="BK292" s="241">
        <f>ROUND(I292*H292,2)</f>
        <v>0</v>
      </c>
      <c r="BL292" s="18" t="s">
        <v>153</v>
      </c>
      <c r="BM292" s="240" t="s">
        <v>1468</v>
      </c>
    </row>
    <row r="293" s="14" customFormat="1">
      <c r="A293" s="14"/>
      <c r="B293" s="274"/>
      <c r="C293" s="275"/>
      <c r="D293" s="259" t="s">
        <v>185</v>
      </c>
      <c r="E293" s="276" t="s">
        <v>1</v>
      </c>
      <c r="F293" s="277" t="s">
        <v>1365</v>
      </c>
      <c r="G293" s="275"/>
      <c r="H293" s="278">
        <v>7</v>
      </c>
      <c r="I293" s="279"/>
      <c r="J293" s="275"/>
      <c r="K293" s="275"/>
      <c r="L293" s="280"/>
      <c r="M293" s="281"/>
      <c r="N293" s="282"/>
      <c r="O293" s="282"/>
      <c r="P293" s="282"/>
      <c r="Q293" s="282"/>
      <c r="R293" s="282"/>
      <c r="S293" s="282"/>
      <c r="T293" s="28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4" t="s">
        <v>185</v>
      </c>
      <c r="AU293" s="284" t="s">
        <v>83</v>
      </c>
      <c r="AV293" s="14" t="s">
        <v>83</v>
      </c>
      <c r="AW293" s="14" t="s">
        <v>30</v>
      </c>
      <c r="AX293" s="14" t="s">
        <v>73</v>
      </c>
      <c r="AY293" s="284" t="s">
        <v>146</v>
      </c>
    </row>
    <row r="294" s="14" customFormat="1">
      <c r="A294" s="14"/>
      <c r="B294" s="274"/>
      <c r="C294" s="275"/>
      <c r="D294" s="259" t="s">
        <v>185</v>
      </c>
      <c r="E294" s="276" t="s">
        <v>1</v>
      </c>
      <c r="F294" s="277" t="s">
        <v>1366</v>
      </c>
      <c r="G294" s="275"/>
      <c r="H294" s="278">
        <v>2</v>
      </c>
      <c r="I294" s="279"/>
      <c r="J294" s="275"/>
      <c r="K294" s="275"/>
      <c r="L294" s="280"/>
      <c r="M294" s="281"/>
      <c r="N294" s="282"/>
      <c r="O294" s="282"/>
      <c r="P294" s="282"/>
      <c r="Q294" s="282"/>
      <c r="R294" s="282"/>
      <c r="S294" s="282"/>
      <c r="T294" s="28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4" t="s">
        <v>185</v>
      </c>
      <c r="AU294" s="284" t="s">
        <v>83</v>
      </c>
      <c r="AV294" s="14" t="s">
        <v>83</v>
      </c>
      <c r="AW294" s="14" t="s">
        <v>30</v>
      </c>
      <c r="AX294" s="14" t="s">
        <v>73</v>
      </c>
      <c r="AY294" s="284" t="s">
        <v>146</v>
      </c>
    </row>
    <row r="295" s="16" customFormat="1">
      <c r="A295" s="16"/>
      <c r="B295" s="298"/>
      <c r="C295" s="299"/>
      <c r="D295" s="259" t="s">
        <v>185</v>
      </c>
      <c r="E295" s="300" t="s">
        <v>1</v>
      </c>
      <c r="F295" s="301" t="s">
        <v>682</v>
      </c>
      <c r="G295" s="299"/>
      <c r="H295" s="302">
        <v>9</v>
      </c>
      <c r="I295" s="303"/>
      <c r="J295" s="299"/>
      <c r="K295" s="299"/>
      <c r="L295" s="304"/>
      <c r="M295" s="305"/>
      <c r="N295" s="306"/>
      <c r="O295" s="306"/>
      <c r="P295" s="306"/>
      <c r="Q295" s="306"/>
      <c r="R295" s="306"/>
      <c r="S295" s="306"/>
      <c r="T295" s="30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308" t="s">
        <v>185</v>
      </c>
      <c r="AU295" s="308" t="s">
        <v>83</v>
      </c>
      <c r="AV295" s="16" t="s">
        <v>153</v>
      </c>
      <c r="AW295" s="16" t="s">
        <v>30</v>
      </c>
      <c r="AX295" s="16" t="s">
        <v>81</v>
      </c>
      <c r="AY295" s="308" t="s">
        <v>146</v>
      </c>
    </row>
    <row r="296" s="2" customFormat="1" ht="44.25" customHeight="1">
      <c r="A296" s="39"/>
      <c r="B296" s="40"/>
      <c r="C296" s="228" t="s">
        <v>393</v>
      </c>
      <c r="D296" s="228" t="s">
        <v>149</v>
      </c>
      <c r="E296" s="229" t="s">
        <v>960</v>
      </c>
      <c r="F296" s="230" t="s">
        <v>961</v>
      </c>
      <c r="G296" s="231" t="s">
        <v>181</v>
      </c>
      <c r="H296" s="232">
        <v>20.399999999999999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38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153</v>
      </c>
      <c r="AT296" s="240" t="s">
        <v>149</v>
      </c>
      <c r="AU296" s="240" t="s">
        <v>83</v>
      </c>
      <c r="AY296" s="18" t="s">
        <v>146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81</v>
      </c>
      <c r="BK296" s="241">
        <f>ROUND(I296*H296,2)</f>
        <v>0</v>
      </c>
      <c r="BL296" s="18" t="s">
        <v>153</v>
      </c>
      <c r="BM296" s="240" t="s">
        <v>1469</v>
      </c>
    </row>
    <row r="297" s="14" customFormat="1">
      <c r="A297" s="14"/>
      <c r="B297" s="274"/>
      <c r="C297" s="275"/>
      <c r="D297" s="259" t="s">
        <v>185</v>
      </c>
      <c r="E297" s="276" t="s">
        <v>1</v>
      </c>
      <c r="F297" s="277" t="s">
        <v>1365</v>
      </c>
      <c r="G297" s="275"/>
      <c r="H297" s="278">
        <v>7</v>
      </c>
      <c r="I297" s="279"/>
      <c r="J297" s="275"/>
      <c r="K297" s="275"/>
      <c r="L297" s="280"/>
      <c r="M297" s="281"/>
      <c r="N297" s="282"/>
      <c r="O297" s="282"/>
      <c r="P297" s="282"/>
      <c r="Q297" s="282"/>
      <c r="R297" s="282"/>
      <c r="S297" s="282"/>
      <c r="T297" s="28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4" t="s">
        <v>185</v>
      </c>
      <c r="AU297" s="284" t="s">
        <v>83</v>
      </c>
      <c r="AV297" s="14" t="s">
        <v>83</v>
      </c>
      <c r="AW297" s="14" t="s">
        <v>30</v>
      </c>
      <c r="AX297" s="14" t="s">
        <v>73</v>
      </c>
      <c r="AY297" s="284" t="s">
        <v>146</v>
      </c>
    </row>
    <row r="298" s="14" customFormat="1">
      <c r="A298" s="14"/>
      <c r="B298" s="274"/>
      <c r="C298" s="275"/>
      <c r="D298" s="259" t="s">
        <v>185</v>
      </c>
      <c r="E298" s="276" t="s">
        <v>1</v>
      </c>
      <c r="F298" s="277" t="s">
        <v>1366</v>
      </c>
      <c r="G298" s="275"/>
      <c r="H298" s="278">
        <v>2</v>
      </c>
      <c r="I298" s="279"/>
      <c r="J298" s="275"/>
      <c r="K298" s="275"/>
      <c r="L298" s="280"/>
      <c r="M298" s="281"/>
      <c r="N298" s="282"/>
      <c r="O298" s="282"/>
      <c r="P298" s="282"/>
      <c r="Q298" s="282"/>
      <c r="R298" s="282"/>
      <c r="S298" s="282"/>
      <c r="T298" s="28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4" t="s">
        <v>185</v>
      </c>
      <c r="AU298" s="284" t="s">
        <v>83</v>
      </c>
      <c r="AV298" s="14" t="s">
        <v>83</v>
      </c>
      <c r="AW298" s="14" t="s">
        <v>30</v>
      </c>
      <c r="AX298" s="14" t="s">
        <v>73</v>
      </c>
      <c r="AY298" s="284" t="s">
        <v>146</v>
      </c>
    </row>
    <row r="299" s="14" customFormat="1">
      <c r="A299" s="14"/>
      <c r="B299" s="274"/>
      <c r="C299" s="275"/>
      <c r="D299" s="259" t="s">
        <v>185</v>
      </c>
      <c r="E299" s="276" t="s">
        <v>1</v>
      </c>
      <c r="F299" s="277" t="s">
        <v>1470</v>
      </c>
      <c r="G299" s="275"/>
      <c r="H299" s="278">
        <v>11.4</v>
      </c>
      <c r="I299" s="279"/>
      <c r="J299" s="275"/>
      <c r="K299" s="275"/>
      <c r="L299" s="280"/>
      <c r="M299" s="281"/>
      <c r="N299" s="282"/>
      <c r="O299" s="282"/>
      <c r="P299" s="282"/>
      <c r="Q299" s="282"/>
      <c r="R299" s="282"/>
      <c r="S299" s="282"/>
      <c r="T299" s="28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4" t="s">
        <v>185</v>
      </c>
      <c r="AU299" s="284" t="s">
        <v>83</v>
      </c>
      <c r="AV299" s="14" t="s">
        <v>83</v>
      </c>
      <c r="AW299" s="14" t="s">
        <v>30</v>
      </c>
      <c r="AX299" s="14" t="s">
        <v>73</v>
      </c>
      <c r="AY299" s="284" t="s">
        <v>146</v>
      </c>
    </row>
    <row r="300" s="16" customFormat="1">
      <c r="A300" s="16"/>
      <c r="B300" s="298"/>
      <c r="C300" s="299"/>
      <c r="D300" s="259" t="s">
        <v>185</v>
      </c>
      <c r="E300" s="300" t="s">
        <v>1</v>
      </c>
      <c r="F300" s="301" t="s">
        <v>682</v>
      </c>
      <c r="G300" s="299"/>
      <c r="H300" s="302">
        <v>20.399999999999999</v>
      </c>
      <c r="I300" s="303"/>
      <c r="J300" s="299"/>
      <c r="K300" s="299"/>
      <c r="L300" s="304"/>
      <c r="M300" s="305"/>
      <c r="N300" s="306"/>
      <c r="O300" s="306"/>
      <c r="P300" s="306"/>
      <c r="Q300" s="306"/>
      <c r="R300" s="306"/>
      <c r="S300" s="306"/>
      <c r="T300" s="307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308" t="s">
        <v>185</v>
      </c>
      <c r="AU300" s="308" t="s">
        <v>83</v>
      </c>
      <c r="AV300" s="16" t="s">
        <v>153</v>
      </c>
      <c r="AW300" s="16" t="s">
        <v>30</v>
      </c>
      <c r="AX300" s="16" t="s">
        <v>81</v>
      </c>
      <c r="AY300" s="308" t="s">
        <v>146</v>
      </c>
    </row>
    <row r="301" s="2" customFormat="1" ht="44.25" customHeight="1">
      <c r="A301" s="39"/>
      <c r="B301" s="40"/>
      <c r="C301" s="228" t="s">
        <v>398</v>
      </c>
      <c r="D301" s="228" t="s">
        <v>149</v>
      </c>
      <c r="E301" s="229" t="s">
        <v>963</v>
      </c>
      <c r="F301" s="230" t="s">
        <v>964</v>
      </c>
      <c r="G301" s="231" t="s">
        <v>181</v>
      </c>
      <c r="H301" s="232">
        <v>11.4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38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153</v>
      </c>
      <c r="AT301" s="240" t="s">
        <v>149</v>
      </c>
      <c r="AU301" s="240" t="s">
        <v>83</v>
      </c>
      <c r="AY301" s="18" t="s">
        <v>146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81</v>
      </c>
      <c r="BK301" s="241">
        <f>ROUND(I301*H301,2)</f>
        <v>0</v>
      </c>
      <c r="BL301" s="18" t="s">
        <v>153</v>
      </c>
      <c r="BM301" s="240" t="s">
        <v>1471</v>
      </c>
    </row>
    <row r="302" s="14" customFormat="1">
      <c r="A302" s="14"/>
      <c r="B302" s="274"/>
      <c r="C302" s="275"/>
      <c r="D302" s="259" t="s">
        <v>185</v>
      </c>
      <c r="E302" s="276" t="s">
        <v>1</v>
      </c>
      <c r="F302" s="277" t="s">
        <v>1369</v>
      </c>
      <c r="G302" s="275"/>
      <c r="H302" s="278">
        <v>11.4</v>
      </c>
      <c r="I302" s="279"/>
      <c r="J302" s="275"/>
      <c r="K302" s="275"/>
      <c r="L302" s="280"/>
      <c r="M302" s="281"/>
      <c r="N302" s="282"/>
      <c r="O302" s="282"/>
      <c r="P302" s="282"/>
      <c r="Q302" s="282"/>
      <c r="R302" s="282"/>
      <c r="S302" s="282"/>
      <c r="T302" s="28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4" t="s">
        <v>185</v>
      </c>
      <c r="AU302" s="284" t="s">
        <v>83</v>
      </c>
      <c r="AV302" s="14" t="s">
        <v>83</v>
      </c>
      <c r="AW302" s="14" t="s">
        <v>30</v>
      </c>
      <c r="AX302" s="14" t="s">
        <v>81</v>
      </c>
      <c r="AY302" s="284" t="s">
        <v>146</v>
      </c>
    </row>
    <row r="303" s="12" customFormat="1" ht="22.8" customHeight="1">
      <c r="A303" s="12"/>
      <c r="B303" s="212"/>
      <c r="C303" s="213"/>
      <c r="D303" s="214" t="s">
        <v>72</v>
      </c>
      <c r="E303" s="226" t="s">
        <v>158</v>
      </c>
      <c r="F303" s="226" t="s">
        <v>414</v>
      </c>
      <c r="G303" s="213"/>
      <c r="H303" s="213"/>
      <c r="I303" s="216"/>
      <c r="J303" s="227">
        <f>BK303</f>
        <v>0</v>
      </c>
      <c r="K303" s="213"/>
      <c r="L303" s="218"/>
      <c r="M303" s="219"/>
      <c r="N303" s="220"/>
      <c r="O303" s="220"/>
      <c r="P303" s="221">
        <f>SUM(P304:P361)</f>
        <v>0</v>
      </c>
      <c r="Q303" s="220"/>
      <c r="R303" s="221">
        <f>SUM(R304:R361)</f>
        <v>6.5288948599999994</v>
      </c>
      <c r="S303" s="220"/>
      <c r="T303" s="222">
        <f>SUM(T304:T361)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81</v>
      </c>
      <c r="AT303" s="224" t="s">
        <v>72</v>
      </c>
      <c r="AU303" s="224" t="s">
        <v>81</v>
      </c>
      <c r="AY303" s="223" t="s">
        <v>146</v>
      </c>
      <c r="BK303" s="225">
        <f>SUM(BK304:BK361)</f>
        <v>0</v>
      </c>
    </row>
    <row r="304" s="2" customFormat="1" ht="21.75" customHeight="1">
      <c r="A304" s="39"/>
      <c r="B304" s="40"/>
      <c r="C304" s="228" t="s">
        <v>402</v>
      </c>
      <c r="D304" s="228" t="s">
        <v>149</v>
      </c>
      <c r="E304" s="229" t="s">
        <v>1472</v>
      </c>
      <c r="F304" s="230" t="s">
        <v>1473</v>
      </c>
      <c r="G304" s="231" t="s">
        <v>152</v>
      </c>
      <c r="H304" s="232">
        <v>1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38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153</v>
      </c>
      <c r="AT304" s="240" t="s">
        <v>149</v>
      </c>
      <c r="AU304" s="240" t="s">
        <v>83</v>
      </c>
      <c r="AY304" s="18" t="s">
        <v>146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81</v>
      </c>
      <c r="BK304" s="241">
        <f>ROUND(I304*H304,2)</f>
        <v>0</v>
      </c>
      <c r="BL304" s="18" t="s">
        <v>153</v>
      </c>
      <c r="BM304" s="240" t="s">
        <v>1474</v>
      </c>
    </row>
    <row r="305" s="2" customFormat="1" ht="21.75" customHeight="1">
      <c r="A305" s="39"/>
      <c r="B305" s="40"/>
      <c r="C305" s="228" t="s">
        <v>406</v>
      </c>
      <c r="D305" s="228" t="s">
        <v>149</v>
      </c>
      <c r="E305" s="229" t="s">
        <v>1475</v>
      </c>
      <c r="F305" s="230" t="s">
        <v>1476</v>
      </c>
      <c r="G305" s="231" t="s">
        <v>152</v>
      </c>
      <c r="H305" s="232">
        <v>1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38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153</v>
      </c>
      <c r="AT305" s="240" t="s">
        <v>149</v>
      </c>
      <c r="AU305" s="240" t="s">
        <v>83</v>
      </c>
      <c r="AY305" s="18" t="s">
        <v>146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81</v>
      </c>
      <c r="BK305" s="241">
        <f>ROUND(I305*H305,2)</f>
        <v>0</v>
      </c>
      <c r="BL305" s="18" t="s">
        <v>153</v>
      </c>
      <c r="BM305" s="240" t="s">
        <v>1477</v>
      </c>
    </row>
    <row r="306" s="2" customFormat="1" ht="44.25" customHeight="1">
      <c r="A306" s="39"/>
      <c r="B306" s="40"/>
      <c r="C306" s="228" t="s">
        <v>410</v>
      </c>
      <c r="D306" s="228" t="s">
        <v>149</v>
      </c>
      <c r="E306" s="229" t="s">
        <v>1478</v>
      </c>
      <c r="F306" s="230" t="s">
        <v>1479</v>
      </c>
      <c r="G306" s="231" t="s">
        <v>152</v>
      </c>
      <c r="H306" s="232">
        <v>1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38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153</v>
      </c>
      <c r="AT306" s="240" t="s">
        <v>149</v>
      </c>
      <c r="AU306" s="240" t="s">
        <v>83</v>
      </c>
      <c r="AY306" s="18" t="s">
        <v>146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81</v>
      </c>
      <c r="BK306" s="241">
        <f>ROUND(I306*H306,2)</f>
        <v>0</v>
      </c>
      <c r="BL306" s="18" t="s">
        <v>153</v>
      </c>
      <c r="BM306" s="240" t="s">
        <v>1480</v>
      </c>
    </row>
    <row r="307" s="2" customFormat="1" ht="16.5" customHeight="1">
      <c r="A307" s="39"/>
      <c r="B307" s="40"/>
      <c r="C307" s="242" t="s">
        <v>415</v>
      </c>
      <c r="D307" s="242" t="s">
        <v>155</v>
      </c>
      <c r="E307" s="243" t="s">
        <v>1481</v>
      </c>
      <c r="F307" s="244" t="s">
        <v>1482</v>
      </c>
      <c r="G307" s="245" t="s">
        <v>152</v>
      </c>
      <c r="H307" s="246">
        <v>1</v>
      </c>
      <c r="I307" s="247"/>
      <c r="J307" s="248">
        <f>ROUND(I307*H307,2)</f>
        <v>0</v>
      </c>
      <c r="K307" s="249"/>
      <c r="L307" s="250"/>
      <c r="M307" s="251" t="s">
        <v>1</v>
      </c>
      <c r="N307" s="252" t="s">
        <v>38</v>
      </c>
      <c r="O307" s="92"/>
      <c r="P307" s="238">
        <f>O307*H307</f>
        <v>0</v>
      </c>
      <c r="Q307" s="238">
        <v>0.0068999999999999999</v>
      </c>
      <c r="R307" s="238">
        <f>Q307*H307</f>
        <v>0.0068999999999999999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158</v>
      </c>
      <c r="AT307" s="240" t="s">
        <v>155</v>
      </c>
      <c r="AU307" s="240" t="s">
        <v>83</v>
      </c>
      <c r="AY307" s="18" t="s">
        <v>146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81</v>
      </c>
      <c r="BK307" s="241">
        <f>ROUND(I307*H307,2)</f>
        <v>0</v>
      </c>
      <c r="BL307" s="18" t="s">
        <v>153</v>
      </c>
      <c r="BM307" s="240" t="s">
        <v>1483</v>
      </c>
    </row>
    <row r="308" s="2" customFormat="1" ht="44.25" customHeight="1">
      <c r="A308" s="39"/>
      <c r="B308" s="40"/>
      <c r="C308" s="228" t="s">
        <v>420</v>
      </c>
      <c r="D308" s="228" t="s">
        <v>149</v>
      </c>
      <c r="E308" s="229" t="s">
        <v>1484</v>
      </c>
      <c r="F308" s="230" t="s">
        <v>1485</v>
      </c>
      <c r="G308" s="231" t="s">
        <v>152</v>
      </c>
      <c r="H308" s="232">
        <v>11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38</v>
      </c>
      <c r="O308" s="92"/>
      <c r="P308" s="238">
        <f>O308*H308</f>
        <v>0</v>
      </c>
      <c r="Q308" s="238">
        <v>0.00167</v>
      </c>
      <c r="R308" s="238">
        <f>Q308*H308</f>
        <v>0.018370000000000001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153</v>
      </c>
      <c r="AT308" s="240" t="s">
        <v>149</v>
      </c>
      <c r="AU308" s="240" t="s">
        <v>83</v>
      </c>
      <c r="AY308" s="18" t="s">
        <v>146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81</v>
      </c>
      <c r="BK308" s="241">
        <f>ROUND(I308*H308,2)</f>
        <v>0</v>
      </c>
      <c r="BL308" s="18" t="s">
        <v>153</v>
      </c>
      <c r="BM308" s="240" t="s">
        <v>1486</v>
      </c>
    </row>
    <row r="309" s="2" customFormat="1" ht="16.5" customHeight="1">
      <c r="A309" s="39"/>
      <c r="B309" s="40"/>
      <c r="C309" s="242" t="s">
        <v>424</v>
      </c>
      <c r="D309" s="242" t="s">
        <v>155</v>
      </c>
      <c r="E309" s="243" t="s">
        <v>1487</v>
      </c>
      <c r="F309" s="244" t="s">
        <v>1488</v>
      </c>
      <c r="G309" s="245" t="s">
        <v>152</v>
      </c>
      <c r="H309" s="246">
        <v>3</v>
      </c>
      <c r="I309" s="247"/>
      <c r="J309" s="248">
        <f>ROUND(I309*H309,2)</f>
        <v>0</v>
      </c>
      <c r="K309" s="249"/>
      <c r="L309" s="250"/>
      <c r="M309" s="251" t="s">
        <v>1</v>
      </c>
      <c r="N309" s="252" t="s">
        <v>38</v>
      </c>
      <c r="O309" s="92"/>
      <c r="P309" s="238">
        <f>O309*H309</f>
        <v>0</v>
      </c>
      <c r="Q309" s="238">
        <v>0.0074999999999999997</v>
      </c>
      <c r="R309" s="238">
        <f>Q309*H309</f>
        <v>0.022499999999999999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158</v>
      </c>
      <c r="AT309" s="240" t="s">
        <v>155</v>
      </c>
      <c r="AU309" s="240" t="s">
        <v>83</v>
      </c>
      <c r="AY309" s="18" t="s">
        <v>146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81</v>
      </c>
      <c r="BK309" s="241">
        <f>ROUND(I309*H309,2)</f>
        <v>0</v>
      </c>
      <c r="BL309" s="18" t="s">
        <v>153</v>
      </c>
      <c r="BM309" s="240" t="s">
        <v>1489</v>
      </c>
    </row>
    <row r="310" s="2" customFormat="1" ht="16.5" customHeight="1">
      <c r="A310" s="39"/>
      <c r="B310" s="40"/>
      <c r="C310" s="242" t="s">
        <v>428</v>
      </c>
      <c r="D310" s="242" t="s">
        <v>155</v>
      </c>
      <c r="E310" s="243" t="s">
        <v>1490</v>
      </c>
      <c r="F310" s="244" t="s">
        <v>1491</v>
      </c>
      <c r="G310" s="245" t="s">
        <v>152</v>
      </c>
      <c r="H310" s="246">
        <v>3</v>
      </c>
      <c r="I310" s="247"/>
      <c r="J310" s="248">
        <f>ROUND(I310*H310,2)</f>
        <v>0</v>
      </c>
      <c r="K310" s="249"/>
      <c r="L310" s="250"/>
      <c r="M310" s="251" t="s">
        <v>1</v>
      </c>
      <c r="N310" s="252" t="s">
        <v>38</v>
      </c>
      <c r="O310" s="92"/>
      <c r="P310" s="238">
        <f>O310*H310</f>
        <v>0</v>
      </c>
      <c r="Q310" s="238">
        <v>0.0074000000000000003</v>
      </c>
      <c r="R310" s="238">
        <f>Q310*H310</f>
        <v>0.022200000000000001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158</v>
      </c>
      <c r="AT310" s="240" t="s">
        <v>155</v>
      </c>
      <c r="AU310" s="240" t="s">
        <v>83</v>
      </c>
      <c r="AY310" s="18" t="s">
        <v>146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81</v>
      </c>
      <c r="BK310" s="241">
        <f>ROUND(I310*H310,2)</f>
        <v>0</v>
      </c>
      <c r="BL310" s="18" t="s">
        <v>153</v>
      </c>
      <c r="BM310" s="240" t="s">
        <v>1492</v>
      </c>
    </row>
    <row r="311" s="2" customFormat="1" ht="16.5" customHeight="1">
      <c r="A311" s="39"/>
      <c r="B311" s="40"/>
      <c r="C311" s="242" t="s">
        <v>432</v>
      </c>
      <c r="D311" s="242" t="s">
        <v>155</v>
      </c>
      <c r="E311" s="243" t="s">
        <v>1493</v>
      </c>
      <c r="F311" s="244" t="s">
        <v>1494</v>
      </c>
      <c r="G311" s="245" t="s">
        <v>152</v>
      </c>
      <c r="H311" s="246">
        <v>1</v>
      </c>
      <c r="I311" s="247"/>
      <c r="J311" s="248">
        <f>ROUND(I311*H311,2)</f>
        <v>0</v>
      </c>
      <c r="K311" s="249"/>
      <c r="L311" s="250"/>
      <c r="M311" s="251" t="s">
        <v>1</v>
      </c>
      <c r="N311" s="252" t="s">
        <v>38</v>
      </c>
      <c r="O311" s="92"/>
      <c r="P311" s="238">
        <f>O311*H311</f>
        <v>0</v>
      </c>
      <c r="Q311" s="238">
        <v>0.0091999999999999998</v>
      </c>
      <c r="R311" s="238">
        <f>Q311*H311</f>
        <v>0.0091999999999999998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158</v>
      </c>
      <c r="AT311" s="240" t="s">
        <v>155</v>
      </c>
      <c r="AU311" s="240" t="s">
        <v>83</v>
      </c>
      <c r="AY311" s="18" t="s">
        <v>146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81</v>
      </c>
      <c r="BK311" s="241">
        <f>ROUND(I311*H311,2)</f>
        <v>0</v>
      </c>
      <c r="BL311" s="18" t="s">
        <v>153</v>
      </c>
      <c r="BM311" s="240" t="s">
        <v>1495</v>
      </c>
    </row>
    <row r="312" s="2" customFormat="1" ht="16.5" customHeight="1">
      <c r="A312" s="39"/>
      <c r="B312" s="40"/>
      <c r="C312" s="242" t="s">
        <v>436</v>
      </c>
      <c r="D312" s="242" t="s">
        <v>155</v>
      </c>
      <c r="E312" s="243" t="s">
        <v>1496</v>
      </c>
      <c r="F312" s="244" t="s">
        <v>1497</v>
      </c>
      <c r="G312" s="245" t="s">
        <v>152</v>
      </c>
      <c r="H312" s="246">
        <v>4</v>
      </c>
      <c r="I312" s="247"/>
      <c r="J312" s="248">
        <f>ROUND(I312*H312,2)</f>
        <v>0</v>
      </c>
      <c r="K312" s="249"/>
      <c r="L312" s="250"/>
      <c r="M312" s="251" t="s">
        <v>1</v>
      </c>
      <c r="N312" s="252" t="s">
        <v>38</v>
      </c>
      <c r="O312" s="92"/>
      <c r="P312" s="238">
        <f>O312*H312</f>
        <v>0</v>
      </c>
      <c r="Q312" s="238">
        <v>0.016</v>
      </c>
      <c r="R312" s="238">
        <f>Q312*H312</f>
        <v>0.064000000000000001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158</v>
      </c>
      <c r="AT312" s="240" t="s">
        <v>155</v>
      </c>
      <c r="AU312" s="240" t="s">
        <v>83</v>
      </c>
      <c r="AY312" s="18" t="s">
        <v>146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81</v>
      </c>
      <c r="BK312" s="241">
        <f>ROUND(I312*H312,2)</f>
        <v>0</v>
      </c>
      <c r="BL312" s="18" t="s">
        <v>153</v>
      </c>
      <c r="BM312" s="240" t="s">
        <v>1498</v>
      </c>
    </row>
    <row r="313" s="2" customFormat="1" ht="44.25" customHeight="1">
      <c r="A313" s="39"/>
      <c r="B313" s="40"/>
      <c r="C313" s="228" t="s">
        <v>440</v>
      </c>
      <c r="D313" s="228" t="s">
        <v>149</v>
      </c>
      <c r="E313" s="229" t="s">
        <v>1499</v>
      </c>
      <c r="F313" s="230" t="s">
        <v>1500</v>
      </c>
      <c r="G313" s="231" t="s">
        <v>152</v>
      </c>
      <c r="H313" s="232">
        <v>5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38</v>
      </c>
      <c r="O313" s="92"/>
      <c r="P313" s="238">
        <f>O313*H313</f>
        <v>0</v>
      </c>
      <c r="Q313" s="238">
        <v>0.0017099999999999999</v>
      </c>
      <c r="R313" s="238">
        <f>Q313*H313</f>
        <v>0.0085500000000000003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153</v>
      </c>
      <c r="AT313" s="240" t="s">
        <v>149</v>
      </c>
      <c r="AU313" s="240" t="s">
        <v>83</v>
      </c>
      <c r="AY313" s="18" t="s">
        <v>146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81</v>
      </c>
      <c r="BK313" s="241">
        <f>ROUND(I313*H313,2)</f>
        <v>0</v>
      </c>
      <c r="BL313" s="18" t="s">
        <v>153</v>
      </c>
      <c r="BM313" s="240" t="s">
        <v>1501</v>
      </c>
    </row>
    <row r="314" s="2" customFormat="1" ht="16.5" customHeight="1">
      <c r="A314" s="39"/>
      <c r="B314" s="40"/>
      <c r="C314" s="242" t="s">
        <v>444</v>
      </c>
      <c r="D314" s="242" t="s">
        <v>155</v>
      </c>
      <c r="E314" s="243" t="s">
        <v>1502</v>
      </c>
      <c r="F314" s="244" t="s">
        <v>1503</v>
      </c>
      <c r="G314" s="245" t="s">
        <v>152</v>
      </c>
      <c r="H314" s="246">
        <v>3</v>
      </c>
      <c r="I314" s="247"/>
      <c r="J314" s="248">
        <f>ROUND(I314*H314,2)</f>
        <v>0</v>
      </c>
      <c r="K314" s="249"/>
      <c r="L314" s="250"/>
      <c r="M314" s="251" t="s">
        <v>1</v>
      </c>
      <c r="N314" s="252" t="s">
        <v>38</v>
      </c>
      <c r="O314" s="92"/>
      <c r="P314" s="238">
        <f>O314*H314</f>
        <v>0</v>
      </c>
      <c r="Q314" s="238">
        <v>0.014</v>
      </c>
      <c r="R314" s="238">
        <f>Q314*H314</f>
        <v>0.042000000000000003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158</v>
      </c>
      <c r="AT314" s="240" t="s">
        <v>155</v>
      </c>
      <c r="AU314" s="240" t="s">
        <v>83</v>
      </c>
      <c r="AY314" s="18" t="s">
        <v>146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81</v>
      </c>
      <c r="BK314" s="241">
        <f>ROUND(I314*H314,2)</f>
        <v>0</v>
      </c>
      <c r="BL314" s="18" t="s">
        <v>153</v>
      </c>
      <c r="BM314" s="240" t="s">
        <v>1504</v>
      </c>
    </row>
    <row r="315" s="2" customFormat="1" ht="16.5" customHeight="1">
      <c r="A315" s="39"/>
      <c r="B315" s="40"/>
      <c r="C315" s="242" t="s">
        <v>449</v>
      </c>
      <c r="D315" s="242" t="s">
        <v>155</v>
      </c>
      <c r="E315" s="243" t="s">
        <v>1505</v>
      </c>
      <c r="F315" s="244" t="s">
        <v>1506</v>
      </c>
      <c r="G315" s="245" t="s">
        <v>152</v>
      </c>
      <c r="H315" s="246">
        <v>1</v>
      </c>
      <c r="I315" s="247"/>
      <c r="J315" s="248">
        <f>ROUND(I315*H315,2)</f>
        <v>0</v>
      </c>
      <c r="K315" s="249"/>
      <c r="L315" s="250"/>
      <c r="M315" s="251" t="s">
        <v>1</v>
      </c>
      <c r="N315" s="252" t="s">
        <v>38</v>
      </c>
      <c r="O315" s="92"/>
      <c r="P315" s="238">
        <f>O315*H315</f>
        <v>0</v>
      </c>
      <c r="Q315" s="238">
        <v>0.016</v>
      </c>
      <c r="R315" s="238">
        <f>Q315*H315</f>
        <v>0.016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158</v>
      </c>
      <c r="AT315" s="240" t="s">
        <v>155</v>
      </c>
      <c r="AU315" s="240" t="s">
        <v>83</v>
      </c>
      <c r="AY315" s="18" t="s">
        <v>146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81</v>
      </c>
      <c r="BK315" s="241">
        <f>ROUND(I315*H315,2)</f>
        <v>0</v>
      </c>
      <c r="BL315" s="18" t="s">
        <v>153</v>
      </c>
      <c r="BM315" s="240" t="s">
        <v>1507</v>
      </c>
    </row>
    <row r="316" s="2" customFormat="1" ht="16.5" customHeight="1">
      <c r="A316" s="39"/>
      <c r="B316" s="40"/>
      <c r="C316" s="242" t="s">
        <v>453</v>
      </c>
      <c r="D316" s="242" t="s">
        <v>155</v>
      </c>
      <c r="E316" s="243" t="s">
        <v>1508</v>
      </c>
      <c r="F316" s="244" t="s">
        <v>1509</v>
      </c>
      <c r="G316" s="245" t="s">
        <v>152</v>
      </c>
      <c r="H316" s="246">
        <v>1</v>
      </c>
      <c r="I316" s="247"/>
      <c r="J316" s="248">
        <f>ROUND(I316*H316,2)</f>
        <v>0</v>
      </c>
      <c r="K316" s="249"/>
      <c r="L316" s="250"/>
      <c r="M316" s="251" t="s">
        <v>1</v>
      </c>
      <c r="N316" s="252" t="s">
        <v>38</v>
      </c>
      <c r="O316" s="92"/>
      <c r="P316" s="238">
        <f>O316*H316</f>
        <v>0</v>
      </c>
      <c r="Q316" s="238">
        <v>0.027</v>
      </c>
      <c r="R316" s="238">
        <f>Q316*H316</f>
        <v>0.027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158</v>
      </c>
      <c r="AT316" s="240" t="s">
        <v>155</v>
      </c>
      <c r="AU316" s="240" t="s">
        <v>83</v>
      </c>
      <c r="AY316" s="18" t="s">
        <v>146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81</v>
      </c>
      <c r="BK316" s="241">
        <f>ROUND(I316*H316,2)</f>
        <v>0</v>
      </c>
      <c r="BL316" s="18" t="s">
        <v>153</v>
      </c>
      <c r="BM316" s="240" t="s">
        <v>1510</v>
      </c>
    </row>
    <row r="317" s="2" customFormat="1" ht="44.25" customHeight="1">
      <c r="A317" s="39"/>
      <c r="B317" s="40"/>
      <c r="C317" s="228" t="s">
        <v>457</v>
      </c>
      <c r="D317" s="228" t="s">
        <v>149</v>
      </c>
      <c r="E317" s="229" t="s">
        <v>1511</v>
      </c>
      <c r="F317" s="230" t="s">
        <v>1512</v>
      </c>
      <c r="G317" s="231" t="s">
        <v>152</v>
      </c>
      <c r="H317" s="232">
        <v>2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38</v>
      </c>
      <c r="O317" s="92"/>
      <c r="P317" s="238">
        <f>O317*H317</f>
        <v>0</v>
      </c>
      <c r="Q317" s="238">
        <v>0.0054200000000000003</v>
      </c>
      <c r="R317" s="238">
        <f>Q317*H317</f>
        <v>0.010840000000000001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153</v>
      </c>
      <c r="AT317" s="240" t="s">
        <v>149</v>
      </c>
      <c r="AU317" s="240" t="s">
        <v>83</v>
      </c>
      <c r="AY317" s="18" t="s">
        <v>146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81</v>
      </c>
      <c r="BK317" s="241">
        <f>ROUND(I317*H317,2)</f>
        <v>0</v>
      </c>
      <c r="BL317" s="18" t="s">
        <v>153</v>
      </c>
      <c r="BM317" s="240" t="s">
        <v>1513</v>
      </c>
    </row>
    <row r="318" s="2" customFormat="1" ht="21.75" customHeight="1">
      <c r="A318" s="39"/>
      <c r="B318" s="40"/>
      <c r="C318" s="242" t="s">
        <v>461</v>
      </c>
      <c r="D318" s="242" t="s">
        <v>155</v>
      </c>
      <c r="E318" s="243" t="s">
        <v>1514</v>
      </c>
      <c r="F318" s="244" t="s">
        <v>1515</v>
      </c>
      <c r="G318" s="245" t="s">
        <v>152</v>
      </c>
      <c r="H318" s="246">
        <v>2</v>
      </c>
      <c r="I318" s="247"/>
      <c r="J318" s="248">
        <f>ROUND(I318*H318,2)</f>
        <v>0</v>
      </c>
      <c r="K318" s="249"/>
      <c r="L318" s="250"/>
      <c r="M318" s="251" t="s">
        <v>1</v>
      </c>
      <c r="N318" s="252" t="s">
        <v>38</v>
      </c>
      <c r="O318" s="92"/>
      <c r="P318" s="238">
        <f>O318*H318</f>
        <v>0</v>
      </c>
      <c r="Q318" s="238">
        <v>0.052999999999999998</v>
      </c>
      <c r="R318" s="238">
        <f>Q318*H318</f>
        <v>0.106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158</v>
      </c>
      <c r="AT318" s="240" t="s">
        <v>155</v>
      </c>
      <c r="AU318" s="240" t="s">
        <v>83</v>
      </c>
      <c r="AY318" s="18" t="s">
        <v>146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81</v>
      </c>
      <c r="BK318" s="241">
        <f>ROUND(I318*H318,2)</f>
        <v>0</v>
      </c>
      <c r="BL318" s="18" t="s">
        <v>153</v>
      </c>
      <c r="BM318" s="240" t="s">
        <v>1516</v>
      </c>
    </row>
    <row r="319" s="2" customFormat="1" ht="44.25" customHeight="1">
      <c r="A319" s="39"/>
      <c r="B319" s="40"/>
      <c r="C319" s="228" t="s">
        <v>465</v>
      </c>
      <c r="D319" s="228" t="s">
        <v>149</v>
      </c>
      <c r="E319" s="229" t="s">
        <v>1517</v>
      </c>
      <c r="F319" s="230" t="s">
        <v>1518</v>
      </c>
      <c r="G319" s="231" t="s">
        <v>152</v>
      </c>
      <c r="H319" s="232">
        <v>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38</v>
      </c>
      <c r="O319" s="92"/>
      <c r="P319" s="238">
        <f>O319*H319</f>
        <v>0</v>
      </c>
      <c r="Q319" s="238">
        <v>0.0079600000000000001</v>
      </c>
      <c r="R319" s="238">
        <f>Q319*H319</f>
        <v>0.0079600000000000001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153</v>
      </c>
      <c r="AT319" s="240" t="s">
        <v>149</v>
      </c>
      <c r="AU319" s="240" t="s">
        <v>83</v>
      </c>
      <c r="AY319" s="18" t="s">
        <v>146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81</v>
      </c>
      <c r="BK319" s="241">
        <f>ROUND(I319*H319,2)</f>
        <v>0</v>
      </c>
      <c r="BL319" s="18" t="s">
        <v>153</v>
      </c>
      <c r="BM319" s="240" t="s">
        <v>1519</v>
      </c>
    </row>
    <row r="320" s="2" customFormat="1" ht="16.5" customHeight="1">
      <c r="A320" s="39"/>
      <c r="B320" s="40"/>
      <c r="C320" s="242" t="s">
        <v>469</v>
      </c>
      <c r="D320" s="242" t="s">
        <v>155</v>
      </c>
      <c r="E320" s="243" t="s">
        <v>1520</v>
      </c>
      <c r="F320" s="244" t="s">
        <v>1521</v>
      </c>
      <c r="G320" s="245" t="s">
        <v>152</v>
      </c>
      <c r="H320" s="246">
        <v>1</v>
      </c>
      <c r="I320" s="247"/>
      <c r="J320" s="248">
        <f>ROUND(I320*H320,2)</f>
        <v>0</v>
      </c>
      <c r="K320" s="249"/>
      <c r="L320" s="250"/>
      <c r="M320" s="251" t="s">
        <v>1</v>
      </c>
      <c r="N320" s="252" t="s">
        <v>38</v>
      </c>
      <c r="O320" s="92"/>
      <c r="P320" s="238">
        <f>O320*H320</f>
        <v>0</v>
      </c>
      <c r="Q320" s="238">
        <v>0.091999999999999998</v>
      </c>
      <c r="R320" s="238">
        <f>Q320*H320</f>
        <v>0.091999999999999998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158</v>
      </c>
      <c r="AT320" s="240" t="s">
        <v>155</v>
      </c>
      <c r="AU320" s="240" t="s">
        <v>83</v>
      </c>
      <c r="AY320" s="18" t="s">
        <v>146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81</v>
      </c>
      <c r="BK320" s="241">
        <f>ROUND(I320*H320,2)</f>
        <v>0</v>
      </c>
      <c r="BL320" s="18" t="s">
        <v>153</v>
      </c>
      <c r="BM320" s="240" t="s">
        <v>1522</v>
      </c>
    </row>
    <row r="321" s="2" customFormat="1" ht="33" customHeight="1">
      <c r="A321" s="39"/>
      <c r="B321" s="40"/>
      <c r="C321" s="228" t="s">
        <v>473</v>
      </c>
      <c r="D321" s="228" t="s">
        <v>149</v>
      </c>
      <c r="E321" s="229" t="s">
        <v>1523</v>
      </c>
      <c r="F321" s="230" t="s">
        <v>1524</v>
      </c>
      <c r="G321" s="231" t="s">
        <v>210</v>
      </c>
      <c r="H321" s="232">
        <v>101.14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38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153</v>
      </c>
      <c r="AT321" s="240" t="s">
        <v>149</v>
      </c>
      <c r="AU321" s="240" t="s">
        <v>83</v>
      </c>
      <c r="AY321" s="18" t="s">
        <v>146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81</v>
      </c>
      <c r="BK321" s="241">
        <f>ROUND(I321*H321,2)</f>
        <v>0</v>
      </c>
      <c r="BL321" s="18" t="s">
        <v>153</v>
      </c>
      <c r="BM321" s="240" t="s">
        <v>1525</v>
      </c>
    </row>
    <row r="322" s="2" customFormat="1" ht="21.75" customHeight="1">
      <c r="A322" s="39"/>
      <c r="B322" s="40"/>
      <c r="C322" s="242" t="s">
        <v>477</v>
      </c>
      <c r="D322" s="242" t="s">
        <v>155</v>
      </c>
      <c r="E322" s="243" t="s">
        <v>1526</v>
      </c>
      <c r="F322" s="244" t="s">
        <v>1527</v>
      </c>
      <c r="G322" s="245" t="s">
        <v>210</v>
      </c>
      <c r="H322" s="246">
        <v>104.17400000000001</v>
      </c>
      <c r="I322" s="247"/>
      <c r="J322" s="248">
        <f>ROUND(I322*H322,2)</f>
        <v>0</v>
      </c>
      <c r="K322" s="249"/>
      <c r="L322" s="250"/>
      <c r="M322" s="251" t="s">
        <v>1</v>
      </c>
      <c r="N322" s="252" t="s">
        <v>38</v>
      </c>
      <c r="O322" s="92"/>
      <c r="P322" s="238">
        <f>O322*H322</f>
        <v>0</v>
      </c>
      <c r="Q322" s="238">
        <v>0.0011000000000000001</v>
      </c>
      <c r="R322" s="238">
        <f>Q322*H322</f>
        <v>0.11459140000000001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158</v>
      </c>
      <c r="AT322" s="240" t="s">
        <v>155</v>
      </c>
      <c r="AU322" s="240" t="s">
        <v>83</v>
      </c>
      <c r="AY322" s="18" t="s">
        <v>146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81</v>
      </c>
      <c r="BK322" s="241">
        <f>ROUND(I322*H322,2)</f>
        <v>0</v>
      </c>
      <c r="BL322" s="18" t="s">
        <v>153</v>
      </c>
      <c r="BM322" s="240" t="s">
        <v>1528</v>
      </c>
    </row>
    <row r="323" s="14" customFormat="1">
      <c r="A323" s="14"/>
      <c r="B323" s="274"/>
      <c r="C323" s="275"/>
      <c r="D323" s="259" t="s">
        <v>185</v>
      </c>
      <c r="E323" s="276" t="s">
        <v>1</v>
      </c>
      <c r="F323" s="277" t="s">
        <v>1529</v>
      </c>
      <c r="G323" s="275"/>
      <c r="H323" s="278">
        <v>104.17400000000001</v>
      </c>
      <c r="I323" s="279"/>
      <c r="J323" s="275"/>
      <c r="K323" s="275"/>
      <c r="L323" s="280"/>
      <c r="M323" s="281"/>
      <c r="N323" s="282"/>
      <c r="O323" s="282"/>
      <c r="P323" s="282"/>
      <c r="Q323" s="282"/>
      <c r="R323" s="282"/>
      <c r="S323" s="282"/>
      <c r="T323" s="28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4" t="s">
        <v>185</v>
      </c>
      <c r="AU323" s="284" t="s">
        <v>83</v>
      </c>
      <c r="AV323" s="14" t="s">
        <v>83</v>
      </c>
      <c r="AW323" s="14" t="s">
        <v>30</v>
      </c>
      <c r="AX323" s="14" t="s">
        <v>81</v>
      </c>
      <c r="AY323" s="284" t="s">
        <v>146</v>
      </c>
    </row>
    <row r="324" s="2" customFormat="1" ht="33" customHeight="1">
      <c r="A324" s="39"/>
      <c r="B324" s="40"/>
      <c r="C324" s="228" t="s">
        <v>481</v>
      </c>
      <c r="D324" s="228" t="s">
        <v>149</v>
      </c>
      <c r="E324" s="229" t="s">
        <v>1530</v>
      </c>
      <c r="F324" s="230" t="s">
        <v>1531</v>
      </c>
      <c r="G324" s="231" t="s">
        <v>210</v>
      </c>
      <c r="H324" s="232">
        <v>344.31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38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153</v>
      </c>
      <c r="AT324" s="240" t="s">
        <v>149</v>
      </c>
      <c r="AU324" s="240" t="s">
        <v>83</v>
      </c>
      <c r="AY324" s="18" t="s">
        <v>146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81</v>
      </c>
      <c r="BK324" s="241">
        <f>ROUND(I324*H324,2)</f>
        <v>0</v>
      </c>
      <c r="BL324" s="18" t="s">
        <v>153</v>
      </c>
      <c r="BM324" s="240" t="s">
        <v>1532</v>
      </c>
    </row>
    <row r="325" s="2" customFormat="1" ht="21.75" customHeight="1">
      <c r="A325" s="39"/>
      <c r="B325" s="40"/>
      <c r="C325" s="242" t="s">
        <v>486</v>
      </c>
      <c r="D325" s="242" t="s">
        <v>155</v>
      </c>
      <c r="E325" s="243" t="s">
        <v>1533</v>
      </c>
      <c r="F325" s="244" t="s">
        <v>1534</v>
      </c>
      <c r="G325" s="245" t="s">
        <v>210</v>
      </c>
      <c r="H325" s="246">
        <v>354.63900000000001</v>
      </c>
      <c r="I325" s="247"/>
      <c r="J325" s="248">
        <f>ROUND(I325*H325,2)</f>
        <v>0</v>
      </c>
      <c r="K325" s="249"/>
      <c r="L325" s="250"/>
      <c r="M325" s="251" t="s">
        <v>1</v>
      </c>
      <c r="N325" s="252" t="s">
        <v>38</v>
      </c>
      <c r="O325" s="92"/>
      <c r="P325" s="238">
        <f>O325*H325</f>
        <v>0</v>
      </c>
      <c r="Q325" s="238">
        <v>0.00214</v>
      </c>
      <c r="R325" s="238">
        <f>Q325*H325</f>
        <v>0.75892746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158</v>
      </c>
      <c r="AT325" s="240" t="s">
        <v>155</v>
      </c>
      <c r="AU325" s="240" t="s">
        <v>83</v>
      </c>
      <c r="AY325" s="18" t="s">
        <v>146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81</v>
      </c>
      <c r="BK325" s="241">
        <f>ROUND(I325*H325,2)</f>
        <v>0</v>
      </c>
      <c r="BL325" s="18" t="s">
        <v>153</v>
      </c>
      <c r="BM325" s="240" t="s">
        <v>1535</v>
      </c>
    </row>
    <row r="326" s="14" customFormat="1">
      <c r="A326" s="14"/>
      <c r="B326" s="274"/>
      <c r="C326" s="275"/>
      <c r="D326" s="259" t="s">
        <v>185</v>
      </c>
      <c r="E326" s="276" t="s">
        <v>1</v>
      </c>
      <c r="F326" s="277" t="s">
        <v>1536</v>
      </c>
      <c r="G326" s="275"/>
      <c r="H326" s="278">
        <v>354.63900000000001</v>
      </c>
      <c r="I326" s="279"/>
      <c r="J326" s="275"/>
      <c r="K326" s="275"/>
      <c r="L326" s="280"/>
      <c r="M326" s="281"/>
      <c r="N326" s="282"/>
      <c r="O326" s="282"/>
      <c r="P326" s="282"/>
      <c r="Q326" s="282"/>
      <c r="R326" s="282"/>
      <c r="S326" s="282"/>
      <c r="T326" s="28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4" t="s">
        <v>185</v>
      </c>
      <c r="AU326" s="284" t="s">
        <v>83</v>
      </c>
      <c r="AV326" s="14" t="s">
        <v>83</v>
      </c>
      <c r="AW326" s="14" t="s">
        <v>30</v>
      </c>
      <c r="AX326" s="14" t="s">
        <v>81</v>
      </c>
      <c r="AY326" s="284" t="s">
        <v>146</v>
      </c>
    </row>
    <row r="327" s="2" customFormat="1" ht="44.25" customHeight="1">
      <c r="A327" s="39"/>
      <c r="B327" s="40"/>
      <c r="C327" s="228" t="s">
        <v>491</v>
      </c>
      <c r="D327" s="228" t="s">
        <v>149</v>
      </c>
      <c r="E327" s="229" t="s">
        <v>1537</v>
      </c>
      <c r="F327" s="230" t="s">
        <v>1538</v>
      </c>
      <c r="G327" s="231" t="s">
        <v>152</v>
      </c>
      <c r="H327" s="232">
        <v>18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38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153</v>
      </c>
      <c r="AT327" s="240" t="s">
        <v>149</v>
      </c>
      <c r="AU327" s="240" t="s">
        <v>83</v>
      </c>
      <c r="AY327" s="18" t="s">
        <v>146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81</v>
      </c>
      <c r="BK327" s="241">
        <f>ROUND(I327*H327,2)</f>
        <v>0</v>
      </c>
      <c r="BL327" s="18" t="s">
        <v>153</v>
      </c>
      <c r="BM327" s="240" t="s">
        <v>1539</v>
      </c>
    </row>
    <row r="328" s="2" customFormat="1" ht="16.5" customHeight="1">
      <c r="A328" s="39"/>
      <c r="B328" s="40"/>
      <c r="C328" s="242" t="s">
        <v>496</v>
      </c>
      <c r="D328" s="242" t="s">
        <v>155</v>
      </c>
      <c r="E328" s="243" t="s">
        <v>1540</v>
      </c>
      <c r="F328" s="244" t="s">
        <v>1541</v>
      </c>
      <c r="G328" s="245" t="s">
        <v>152</v>
      </c>
      <c r="H328" s="246">
        <v>6</v>
      </c>
      <c r="I328" s="247"/>
      <c r="J328" s="248">
        <f>ROUND(I328*H328,2)</f>
        <v>0</v>
      </c>
      <c r="K328" s="249"/>
      <c r="L328" s="250"/>
      <c r="M328" s="251" t="s">
        <v>1</v>
      </c>
      <c r="N328" s="252" t="s">
        <v>38</v>
      </c>
      <c r="O328" s="92"/>
      <c r="P328" s="238">
        <f>O328*H328</f>
        <v>0</v>
      </c>
      <c r="Q328" s="238">
        <v>0.00108</v>
      </c>
      <c r="R328" s="238">
        <f>Q328*H328</f>
        <v>0.0064799999999999996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158</v>
      </c>
      <c r="AT328" s="240" t="s">
        <v>155</v>
      </c>
      <c r="AU328" s="240" t="s">
        <v>83</v>
      </c>
      <c r="AY328" s="18" t="s">
        <v>146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81</v>
      </c>
      <c r="BK328" s="241">
        <f>ROUND(I328*H328,2)</f>
        <v>0</v>
      </c>
      <c r="BL328" s="18" t="s">
        <v>153</v>
      </c>
      <c r="BM328" s="240" t="s">
        <v>1542</v>
      </c>
    </row>
    <row r="329" s="2" customFormat="1" ht="16.5" customHeight="1">
      <c r="A329" s="39"/>
      <c r="B329" s="40"/>
      <c r="C329" s="242" t="s">
        <v>500</v>
      </c>
      <c r="D329" s="242" t="s">
        <v>155</v>
      </c>
      <c r="E329" s="243" t="s">
        <v>1543</v>
      </c>
      <c r="F329" s="244" t="s">
        <v>1544</v>
      </c>
      <c r="G329" s="245" t="s">
        <v>152</v>
      </c>
      <c r="H329" s="246">
        <v>6</v>
      </c>
      <c r="I329" s="247"/>
      <c r="J329" s="248">
        <f>ROUND(I329*H329,2)</f>
        <v>0</v>
      </c>
      <c r="K329" s="249"/>
      <c r="L329" s="250"/>
      <c r="M329" s="251" t="s">
        <v>1</v>
      </c>
      <c r="N329" s="252" t="s">
        <v>38</v>
      </c>
      <c r="O329" s="92"/>
      <c r="P329" s="238">
        <f>O329*H329</f>
        <v>0</v>
      </c>
      <c r="Q329" s="238">
        <v>0.00020000000000000001</v>
      </c>
      <c r="R329" s="238">
        <f>Q329*H329</f>
        <v>0.0012000000000000001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158</v>
      </c>
      <c r="AT329" s="240" t="s">
        <v>155</v>
      </c>
      <c r="AU329" s="240" t="s">
        <v>83</v>
      </c>
      <c r="AY329" s="18" t="s">
        <v>146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81</v>
      </c>
      <c r="BK329" s="241">
        <f>ROUND(I329*H329,2)</f>
        <v>0</v>
      </c>
      <c r="BL329" s="18" t="s">
        <v>153</v>
      </c>
      <c r="BM329" s="240" t="s">
        <v>1545</v>
      </c>
    </row>
    <row r="330" s="2" customFormat="1" ht="16.5" customHeight="1">
      <c r="A330" s="39"/>
      <c r="B330" s="40"/>
      <c r="C330" s="242" t="s">
        <v>504</v>
      </c>
      <c r="D330" s="242" t="s">
        <v>155</v>
      </c>
      <c r="E330" s="243" t="s">
        <v>1546</v>
      </c>
      <c r="F330" s="244" t="s">
        <v>1547</v>
      </c>
      <c r="G330" s="245" t="s">
        <v>152</v>
      </c>
      <c r="H330" s="246">
        <v>6</v>
      </c>
      <c r="I330" s="247"/>
      <c r="J330" s="248">
        <f>ROUND(I330*H330,2)</f>
        <v>0</v>
      </c>
      <c r="K330" s="249"/>
      <c r="L330" s="250"/>
      <c r="M330" s="251" t="s">
        <v>1</v>
      </c>
      <c r="N330" s="252" t="s">
        <v>38</v>
      </c>
      <c r="O330" s="92"/>
      <c r="P330" s="238">
        <f>O330*H330</f>
        <v>0</v>
      </c>
      <c r="Q330" s="238">
        <v>0.00020000000000000001</v>
      </c>
      <c r="R330" s="238">
        <f>Q330*H330</f>
        <v>0.0012000000000000001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158</v>
      </c>
      <c r="AT330" s="240" t="s">
        <v>155</v>
      </c>
      <c r="AU330" s="240" t="s">
        <v>83</v>
      </c>
      <c r="AY330" s="18" t="s">
        <v>146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81</v>
      </c>
      <c r="BK330" s="241">
        <f>ROUND(I330*H330,2)</f>
        <v>0</v>
      </c>
      <c r="BL330" s="18" t="s">
        <v>153</v>
      </c>
      <c r="BM330" s="240" t="s">
        <v>1548</v>
      </c>
    </row>
    <row r="331" s="2" customFormat="1" ht="44.25" customHeight="1">
      <c r="A331" s="39"/>
      <c r="B331" s="40"/>
      <c r="C331" s="228" t="s">
        <v>508</v>
      </c>
      <c r="D331" s="228" t="s">
        <v>149</v>
      </c>
      <c r="E331" s="229" t="s">
        <v>1549</v>
      </c>
      <c r="F331" s="230" t="s">
        <v>1550</v>
      </c>
      <c r="G331" s="231" t="s">
        <v>152</v>
      </c>
      <c r="H331" s="232">
        <v>108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38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153</v>
      </c>
      <c r="AT331" s="240" t="s">
        <v>149</v>
      </c>
      <c r="AU331" s="240" t="s">
        <v>83</v>
      </c>
      <c r="AY331" s="18" t="s">
        <v>146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81</v>
      </c>
      <c r="BK331" s="241">
        <f>ROUND(I331*H331,2)</f>
        <v>0</v>
      </c>
      <c r="BL331" s="18" t="s">
        <v>153</v>
      </c>
      <c r="BM331" s="240" t="s">
        <v>1551</v>
      </c>
    </row>
    <row r="332" s="2" customFormat="1" ht="16.5" customHeight="1">
      <c r="A332" s="39"/>
      <c r="B332" s="40"/>
      <c r="C332" s="242" t="s">
        <v>513</v>
      </c>
      <c r="D332" s="242" t="s">
        <v>155</v>
      </c>
      <c r="E332" s="243" t="s">
        <v>1552</v>
      </c>
      <c r="F332" s="244" t="s">
        <v>1553</v>
      </c>
      <c r="G332" s="245" t="s">
        <v>152</v>
      </c>
      <c r="H332" s="246">
        <v>4</v>
      </c>
      <c r="I332" s="247"/>
      <c r="J332" s="248">
        <f>ROUND(I332*H332,2)</f>
        <v>0</v>
      </c>
      <c r="K332" s="249"/>
      <c r="L332" s="250"/>
      <c r="M332" s="251" t="s">
        <v>1</v>
      </c>
      <c r="N332" s="252" t="s">
        <v>38</v>
      </c>
      <c r="O332" s="92"/>
      <c r="P332" s="238">
        <f>O332*H332</f>
        <v>0</v>
      </c>
      <c r="Q332" s="238">
        <v>0.0011000000000000001</v>
      </c>
      <c r="R332" s="238">
        <f>Q332*H332</f>
        <v>0.0044000000000000003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158</v>
      </c>
      <c r="AT332" s="240" t="s">
        <v>155</v>
      </c>
      <c r="AU332" s="240" t="s">
        <v>83</v>
      </c>
      <c r="AY332" s="18" t="s">
        <v>146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81</v>
      </c>
      <c r="BK332" s="241">
        <f>ROUND(I332*H332,2)</f>
        <v>0</v>
      </c>
      <c r="BL332" s="18" t="s">
        <v>153</v>
      </c>
      <c r="BM332" s="240" t="s">
        <v>1554</v>
      </c>
    </row>
    <row r="333" s="2" customFormat="1" ht="16.5" customHeight="1">
      <c r="A333" s="39"/>
      <c r="B333" s="40"/>
      <c r="C333" s="242" t="s">
        <v>518</v>
      </c>
      <c r="D333" s="242" t="s">
        <v>155</v>
      </c>
      <c r="E333" s="243" t="s">
        <v>1555</v>
      </c>
      <c r="F333" s="244" t="s">
        <v>1556</v>
      </c>
      <c r="G333" s="245" t="s">
        <v>152</v>
      </c>
      <c r="H333" s="246">
        <v>1</v>
      </c>
      <c r="I333" s="247"/>
      <c r="J333" s="248">
        <f>ROUND(I333*H333,2)</f>
        <v>0</v>
      </c>
      <c r="K333" s="249"/>
      <c r="L333" s="250"/>
      <c r="M333" s="251" t="s">
        <v>1</v>
      </c>
      <c r="N333" s="252" t="s">
        <v>38</v>
      </c>
      <c r="O333" s="92"/>
      <c r="P333" s="238">
        <f>O333*H333</f>
        <v>0</v>
      </c>
      <c r="Q333" s="238">
        <v>0.0011999999999999999</v>
      </c>
      <c r="R333" s="238">
        <f>Q333*H333</f>
        <v>0.0011999999999999999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158</v>
      </c>
      <c r="AT333" s="240" t="s">
        <v>155</v>
      </c>
      <c r="AU333" s="240" t="s">
        <v>83</v>
      </c>
      <c r="AY333" s="18" t="s">
        <v>146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81</v>
      </c>
      <c r="BK333" s="241">
        <f>ROUND(I333*H333,2)</f>
        <v>0</v>
      </c>
      <c r="BL333" s="18" t="s">
        <v>153</v>
      </c>
      <c r="BM333" s="240" t="s">
        <v>1557</v>
      </c>
    </row>
    <row r="334" s="2" customFormat="1" ht="16.5" customHeight="1">
      <c r="A334" s="39"/>
      <c r="B334" s="40"/>
      <c r="C334" s="242" t="s">
        <v>525</v>
      </c>
      <c r="D334" s="242" t="s">
        <v>155</v>
      </c>
      <c r="E334" s="243" t="s">
        <v>1558</v>
      </c>
      <c r="F334" s="244" t="s">
        <v>1559</v>
      </c>
      <c r="G334" s="245" t="s">
        <v>152</v>
      </c>
      <c r="H334" s="246">
        <v>15</v>
      </c>
      <c r="I334" s="247"/>
      <c r="J334" s="248">
        <f>ROUND(I334*H334,2)</f>
        <v>0</v>
      </c>
      <c r="K334" s="249"/>
      <c r="L334" s="250"/>
      <c r="M334" s="251" t="s">
        <v>1</v>
      </c>
      <c r="N334" s="252" t="s">
        <v>38</v>
      </c>
      <c r="O334" s="92"/>
      <c r="P334" s="238">
        <f>O334*H334</f>
        <v>0</v>
      </c>
      <c r="Q334" s="238">
        <v>0.00139</v>
      </c>
      <c r="R334" s="238">
        <f>Q334*H334</f>
        <v>0.02085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158</v>
      </c>
      <c r="AT334" s="240" t="s">
        <v>155</v>
      </c>
      <c r="AU334" s="240" t="s">
        <v>83</v>
      </c>
      <c r="AY334" s="18" t="s">
        <v>146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81</v>
      </c>
      <c r="BK334" s="241">
        <f>ROUND(I334*H334,2)</f>
        <v>0</v>
      </c>
      <c r="BL334" s="18" t="s">
        <v>153</v>
      </c>
      <c r="BM334" s="240" t="s">
        <v>1560</v>
      </c>
    </row>
    <row r="335" s="2" customFormat="1" ht="16.5" customHeight="1">
      <c r="A335" s="39"/>
      <c r="B335" s="40"/>
      <c r="C335" s="242" t="s">
        <v>531</v>
      </c>
      <c r="D335" s="242" t="s">
        <v>155</v>
      </c>
      <c r="E335" s="243" t="s">
        <v>1561</v>
      </c>
      <c r="F335" s="244" t="s">
        <v>1562</v>
      </c>
      <c r="G335" s="245" t="s">
        <v>152</v>
      </c>
      <c r="H335" s="246">
        <v>73</v>
      </c>
      <c r="I335" s="247"/>
      <c r="J335" s="248">
        <f>ROUND(I335*H335,2)</f>
        <v>0</v>
      </c>
      <c r="K335" s="249"/>
      <c r="L335" s="250"/>
      <c r="M335" s="251" t="s">
        <v>1</v>
      </c>
      <c r="N335" s="252" t="s">
        <v>38</v>
      </c>
      <c r="O335" s="92"/>
      <c r="P335" s="238">
        <f>O335*H335</f>
        <v>0</v>
      </c>
      <c r="Q335" s="238">
        <v>0.00040000000000000002</v>
      </c>
      <c r="R335" s="238">
        <f>Q335*H335</f>
        <v>0.0292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158</v>
      </c>
      <c r="AT335" s="240" t="s">
        <v>155</v>
      </c>
      <c r="AU335" s="240" t="s">
        <v>83</v>
      </c>
      <c r="AY335" s="18" t="s">
        <v>146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81</v>
      </c>
      <c r="BK335" s="241">
        <f>ROUND(I335*H335,2)</f>
        <v>0</v>
      </c>
      <c r="BL335" s="18" t="s">
        <v>153</v>
      </c>
      <c r="BM335" s="240" t="s">
        <v>1563</v>
      </c>
    </row>
    <row r="336" s="2" customFormat="1" ht="16.5" customHeight="1">
      <c r="A336" s="39"/>
      <c r="B336" s="40"/>
      <c r="C336" s="242" t="s">
        <v>535</v>
      </c>
      <c r="D336" s="242" t="s">
        <v>155</v>
      </c>
      <c r="E336" s="243" t="s">
        <v>1564</v>
      </c>
      <c r="F336" s="244" t="s">
        <v>1565</v>
      </c>
      <c r="G336" s="245" t="s">
        <v>152</v>
      </c>
      <c r="H336" s="246">
        <v>15</v>
      </c>
      <c r="I336" s="247"/>
      <c r="J336" s="248">
        <f>ROUND(I336*H336,2)</f>
        <v>0</v>
      </c>
      <c r="K336" s="249"/>
      <c r="L336" s="250"/>
      <c r="M336" s="251" t="s">
        <v>1</v>
      </c>
      <c r="N336" s="252" t="s">
        <v>38</v>
      </c>
      <c r="O336" s="92"/>
      <c r="P336" s="238">
        <f>O336*H336</f>
        <v>0</v>
      </c>
      <c r="Q336" s="238">
        <v>0.00050000000000000001</v>
      </c>
      <c r="R336" s="238">
        <f>Q336*H336</f>
        <v>0.0074999999999999997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158</v>
      </c>
      <c r="AT336" s="240" t="s">
        <v>155</v>
      </c>
      <c r="AU336" s="240" t="s">
        <v>83</v>
      </c>
      <c r="AY336" s="18" t="s">
        <v>146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81</v>
      </c>
      <c r="BK336" s="241">
        <f>ROUND(I336*H336,2)</f>
        <v>0</v>
      </c>
      <c r="BL336" s="18" t="s">
        <v>153</v>
      </c>
      <c r="BM336" s="240" t="s">
        <v>1566</v>
      </c>
    </row>
    <row r="337" s="2" customFormat="1" ht="44.25" customHeight="1">
      <c r="A337" s="39"/>
      <c r="B337" s="40"/>
      <c r="C337" s="228" t="s">
        <v>540</v>
      </c>
      <c r="D337" s="228" t="s">
        <v>149</v>
      </c>
      <c r="E337" s="229" t="s">
        <v>1567</v>
      </c>
      <c r="F337" s="230" t="s">
        <v>1568</v>
      </c>
      <c r="G337" s="231" t="s">
        <v>152</v>
      </c>
      <c r="H337" s="232">
        <v>3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38</v>
      </c>
      <c r="O337" s="92"/>
      <c r="P337" s="238">
        <f>O337*H337</f>
        <v>0</v>
      </c>
      <c r="Q337" s="238">
        <v>0.00072000000000000005</v>
      </c>
      <c r="R337" s="238">
        <f>Q337*H337</f>
        <v>0.00216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153</v>
      </c>
      <c r="AT337" s="240" t="s">
        <v>149</v>
      </c>
      <c r="AU337" s="240" t="s">
        <v>83</v>
      </c>
      <c r="AY337" s="18" t="s">
        <v>146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81</v>
      </c>
      <c r="BK337" s="241">
        <f>ROUND(I337*H337,2)</f>
        <v>0</v>
      </c>
      <c r="BL337" s="18" t="s">
        <v>153</v>
      </c>
      <c r="BM337" s="240" t="s">
        <v>1569</v>
      </c>
    </row>
    <row r="338" s="2" customFormat="1" ht="21.75" customHeight="1">
      <c r="A338" s="39"/>
      <c r="B338" s="40"/>
      <c r="C338" s="242" t="s">
        <v>545</v>
      </c>
      <c r="D338" s="242" t="s">
        <v>155</v>
      </c>
      <c r="E338" s="243" t="s">
        <v>1570</v>
      </c>
      <c r="F338" s="244" t="s">
        <v>1571</v>
      </c>
      <c r="G338" s="245" t="s">
        <v>152</v>
      </c>
      <c r="H338" s="246">
        <v>3</v>
      </c>
      <c r="I338" s="247"/>
      <c r="J338" s="248">
        <f>ROUND(I338*H338,2)</f>
        <v>0</v>
      </c>
      <c r="K338" s="249"/>
      <c r="L338" s="250"/>
      <c r="M338" s="251" t="s">
        <v>1</v>
      </c>
      <c r="N338" s="252" t="s">
        <v>38</v>
      </c>
      <c r="O338" s="92"/>
      <c r="P338" s="238">
        <f>O338*H338</f>
        <v>0</v>
      </c>
      <c r="Q338" s="238">
        <v>0.0073000000000000001</v>
      </c>
      <c r="R338" s="238">
        <f>Q338*H338</f>
        <v>0.021899999999999999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158</v>
      </c>
      <c r="AT338" s="240" t="s">
        <v>155</v>
      </c>
      <c r="AU338" s="240" t="s">
        <v>83</v>
      </c>
      <c r="AY338" s="18" t="s">
        <v>146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81</v>
      </c>
      <c r="BK338" s="241">
        <f>ROUND(I338*H338,2)</f>
        <v>0</v>
      </c>
      <c r="BL338" s="18" t="s">
        <v>153</v>
      </c>
      <c r="BM338" s="240" t="s">
        <v>1572</v>
      </c>
    </row>
    <row r="339" s="2" customFormat="1" ht="16.5" customHeight="1">
      <c r="A339" s="39"/>
      <c r="B339" s="40"/>
      <c r="C339" s="242" t="s">
        <v>550</v>
      </c>
      <c r="D339" s="242" t="s">
        <v>155</v>
      </c>
      <c r="E339" s="243" t="s">
        <v>1573</v>
      </c>
      <c r="F339" s="244" t="s">
        <v>1574</v>
      </c>
      <c r="G339" s="245" t="s">
        <v>152</v>
      </c>
      <c r="H339" s="246">
        <v>3</v>
      </c>
      <c r="I339" s="247"/>
      <c r="J339" s="248">
        <f>ROUND(I339*H339,2)</f>
        <v>0</v>
      </c>
      <c r="K339" s="249"/>
      <c r="L339" s="250"/>
      <c r="M339" s="251" t="s">
        <v>1</v>
      </c>
      <c r="N339" s="252" t="s">
        <v>38</v>
      </c>
      <c r="O339" s="92"/>
      <c r="P339" s="238">
        <f>O339*H339</f>
        <v>0</v>
      </c>
      <c r="Q339" s="238">
        <v>0.0085000000000000006</v>
      </c>
      <c r="R339" s="238">
        <f>Q339*H339</f>
        <v>0.025500000000000002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158</v>
      </c>
      <c r="AT339" s="240" t="s">
        <v>155</v>
      </c>
      <c r="AU339" s="240" t="s">
        <v>83</v>
      </c>
      <c r="AY339" s="18" t="s">
        <v>146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81</v>
      </c>
      <c r="BK339" s="241">
        <f>ROUND(I339*H339,2)</f>
        <v>0</v>
      </c>
      <c r="BL339" s="18" t="s">
        <v>153</v>
      </c>
      <c r="BM339" s="240" t="s">
        <v>1575</v>
      </c>
    </row>
    <row r="340" s="2" customFormat="1" ht="44.25" customHeight="1">
      <c r="A340" s="39"/>
      <c r="B340" s="40"/>
      <c r="C340" s="228" t="s">
        <v>557</v>
      </c>
      <c r="D340" s="228" t="s">
        <v>149</v>
      </c>
      <c r="E340" s="229" t="s">
        <v>1576</v>
      </c>
      <c r="F340" s="230" t="s">
        <v>1577</v>
      </c>
      <c r="G340" s="231" t="s">
        <v>152</v>
      </c>
      <c r="H340" s="232">
        <v>5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38</v>
      </c>
      <c r="O340" s="92"/>
      <c r="P340" s="238">
        <f>O340*H340</f>
        <v>0</v>
      </c>
      <c r="Q340" s="238">
        <v>0.0016199999999999999</v>
      </c>
      <c r="R340" s="238">
        <f>Q340*H340</f>
        <v>0.0080999999999999996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153</v>
      </c>
      <c r="AT340" s="240" t="s">
        <v>149</v>
      </c>
      <c r="AU340" s="240" t="s">
        <v>83</v>
      </c>
      <c r="AY340" s="18" t="s">
        <v>146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81</v>
      </c>
      <c r="BK340" s="241">
        <f>ROUND(I340*H340,2)</f>
        <v>0</v>
      </c>
      <c r="BL340" s="18" t="s">
        <v>153</v>
      </c>
      <c r="BM340" s="240" t="s">
        <v>1578</v>
      </c>
    </row>
    <row r="341" s="2" customFormat="1" ht="16.5" customHeight="1">
      <c r="A341" s="39"/>
      <c r="B341" s="40"/>
      <c r="C341" s="242" t="s">
        <v>1020</v>
      </c>
      <c r="D341" s="242" t="s">
        <v>155</v>
      </c>
      <c r="E341" s="243" t="s">
        <v>1579</v>
      </c>
      <c r="F341" s="244" t="s">
        <v>1580</v>
      </c>
      <c r="G341" s="245" t="s">
        <v>152</v>
      </c>
      <c r="H341" s="246">
        <v>5</v>
      </c>
      <c r="I341" s="247"/>
      <c r="J341" s="248">
        <f>ROUND(I341*H341,2)</f>
        <v>0</v>
      </c>
      <c r="K341" s="249"/>
      <c r="L341" s="250"/>
      <c r="M341" s="251" t="s">
        <v>1</v>
      </c>
      <c r="N341" s="252" t="s">
        <v>38</v>
      </c>
      <c r="O341" s="92"/>
      <c r="P341" s="238">
        <f>O341*H341</f>
        <v>0</v>
      </c>
      <c r="Q341" s="238">
        <v>0.0147</v>
      </c>
      <c r="R341" s="238">
        <f>Q341*H341</f>
        <v>0.073499999999999996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158</v>
      </c>
      <c r="AT341" s="240" t="s">
        <v>155</v>
      </c>
      <c r="AU341" s="240" t="s">
        <v>83</v>
      </c>
      <c r="AY341" s="18" t="s">
        <v>146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81</v>
      </c>
      <c r="BK341" s="241">
        <f>ROUND(I341*H341,2)</f>
        <v>0</v>
      </c>
      <c r="BL341" s="18" t="s">
        <v>153</v>
      </c>
      <c r="BM341" s="240" t="s">
        <v>1581</v>
      </c>
    </row>
    <row r="342" s="2" customFormat="1" ht="21.75" customHeight="1">
      <c r="A342" s="39"/>
      <c r="B342" s="40"/>
      <c r="C342" s="242" t="s">
        <v>1024</v>
      </c>
      <c r="D342" s="242" t="s">
        <v>155</v>
      </c>
      <c r="E342" s="243" t="s">
        <v>1582</v>
      </c>
      <c r="F342" s="244" t="s">
        <v>1583</v>
      </c>
      <c r="G342" s="245" t="s">
        <v>152</v>
      </c>
      <c r="H342" s="246">
        <v>5</v>
      </c>
      <c r="I342" s="247"/>
      <c r="J342" s="248">
        <f>ROUND(I342*H342,2)</f>
        <v>0</v>
      </c>
      <c r="K342" s="249"/>
      <c r="L342" s="250"/>
      <c r="M342" s="251" t="s">
        <v>1</v>
      </c>
      <c r="N342" s="252" t="s">
        <v>38</v>
      </c>
      <c r="O342" s="92"/>
      <c r="P342" s="238">
        <f>O342*H342</f>
        <v>0</v>
      </c>
      <c r="Q342" s="238">
        <v>0.0065399999999999998</v>
      </c>
      <c r="R342" s="238">
        <f>Q342*H342</f>
        <v>0.0327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158</v>
      </c>
      <c r="AT342" s="240" t="s">
        <v>155</v>
      </c>
      <c r="AU342" s="240" t="s">
        <v>83</v>
      </c>
      <c r="AY342" s="18" t="s">
        <v>146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81</v>
      </c>
      <c r="BK342" s="241">
        <f>ROUND(I342*H342,2)</f>
        <v>0</v>
      </c>
      <c r="BL342" s="18" t="s">
        <v>153</v>
      </c>
      <c r="BM342" s="240" t="s">
        <v>1584</v>
      </c>
    </row>
    <row r="343" s="2" customFormat="1" ht="21.75" customHeight="1">
      <c r="A343" s="39"/>
      <c r="B343" s="40"/>
      <c r="C343" s="228" t="s">
        <v>1028</v>
      </c>
      <c r="D343" s="228" t="s">
        <v>149</v>
      </c>
      <c r="E343" s="229" t="s">
        <v>1585</v>
      </c>
      <c r="F343" s="230" t="s">
        <v>1586</v>
      </c>
      <c r="G343" s="231" t="s">
        <v>152</v>
      </c>
      <c r="H343" s="232">
        <v>3</v>
      </c>
      <c r="I343" s="233"/>
      <c r="J343" s="234">
        <f>ROUND(I343*H343,2)</f>
        <v>0</v>
      </c>
      <c r="K343" s="235"/>
      <c r="L343" s="45"/>
      <c r="M343" s="236" t="s">
        <v>1</v>
      </c>
      <c r="N343" s="237" t="s">
        <v>38</v>
      </c>
      <c r="O343" s="92"/>
      <c r="P343" s="238">
        <f>O343*H343</f>
        <v>0</v>
      </c>
      <c r="Q343" s="238">
        <v>0.00036000000000000002</v>
      </c>
      <c r="R343" s="238">
        <f>Q343*H343</f>
        <v>0.00108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153</v>
      </c>
      <c r="AT343" s="240" t="s">
        <v>149</v>
      </c>
      <c r="AU343" s="240" t="s">
        <v>83</v>
      </c>
      <c r="AY343" s="18" t="s">
        <v>146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81</v>
      </c>
      <c r="BK343" s="241">
        <f>ROUND(I343*H343,2)</f>
        <v>0</v>
      </c>
      <c r="BL343" s="18" t="s">
        <v>153</v>
      </c>
      <c r="BM343" s="240" t="s">
        <v>1587</v>
      </c>
    </row>
    <row r="344" s="2" customFormat="1" ht="21.75" customHeight="1">
      <c r="A344" s="39"/>
      <c r="B344" s="40"/>
      <c r="C344" s="242" t="s">
        <v>1032</v>
      </c>
      <c r="D344" s="242" t="s">
        <v>155</v>
      </c>
      <c r="E344" s="243" t="s">
        <v>1588</v>
      </c>
      <c r="F344" s="244" t="s">
        <v>1589</v>
      </c>
      <c r="G344" s="245" t="s">
        <v>152</v>
      </c>
      <c r="H344" s="246">
        <v>3</v>
      </c>
      <c r="I344" s="247"/>
      <c r="J344" s="248">
        <f>ROUND(I344*H344,2)</f>
        <v>0</v>
      </c>
      <c r="K344" s="249"/>
      <c r="L344" s="250"/>
      <c r="M344" s="251" t="s">
        <v>1</v>
      </c>
      <c r="N344" s="252" t="s">
        <v>38</v>
      </c>
      <c r="O344" s="92"/>
      <c r="P344" s="238">
        <f>O344*H344</f>
        <v>0</v>
      </c>
      <c r="Q344" s="238">
        <v>0.0395</v>
      </c>
      <c r="R344" s="238">
        <f>Q344*H344</f>
        <v>0.11849999999999999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158</v>
      </c>
      <c r="AT344" s="240" t="s">
        <v>155</v>
      </c>
      <c r="AU344" s="240" t="s">
        <v>83</v>
      </c>
      <c r="AY344" s="18" t="s">
        <v>146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81</v>
      </c>
      <c r="BK344" s="241">
        <f>ROUND(I344*H344,2)</f>
        <v>0</v>
      </c>
      <c r="BL344" s="18" t="s">
        <v>153</v>
      </c>
      <c r="BM344" s="240" t="s">
        <v>1590</v>
      </c>
    </row>
    <row r="345" s="2" customFormat="1" ht="21.75" customHeight="1">
      <c r="A345" s="39"/>
      <c r="B345" s="40"/>
      <c r="C345" s="228" t="s">
        <v>1036</v>
      </c>
      <c r="D345" s="228" t="s">
        <v>149</v>
      </c>
      <c r="E345" s="229" t="s">
        <v>1591</v>
      </c>
      <c r="F345" s="230" t="s">
        <v>1592</v>
      </c>
      <c r="G345" s="231" t="s">
        <v>152</v>
      </c>
      <c r="H345" s="232">
        <v>1</v>
      </c>
      <c r="I345" s="233"/>
      <c r="J345" s="234">
        <f>ROUND(I345*H345,2)</f>
        <v>0</v>
      </c>
      <c r="K345" s="235"/>
      <c r="L345" s="45"/>
      <c r="M345" s="236" t="s">
        <v>1</v>
      </c>
      <c r="N345" s="237" t="s">
        <v>38</v>
      </c>
      <c r="O345" s="92"/>
      <c r="P345" s="238">
        <f>O345*H345</f>
        <v>0</v>
      </c>
      <c r="Q345" s="238">
        <v>0.00036000000000000002</v>
      </c>
      <c r="R345" s="238">
        <f>Q345*H345</f>
        <v>0.00036000000000000002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153</v>
      </c>
      <c r="AT345" s="240" t="s">
        <v>149</v>
      </c>
      <c r="AU345" s="240" t="s">
        <v>83</v>
      </c>
      <c r="AY345" s="18" t="s">
        <v>146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81</v>
      </c>
      <c r="BK345" s="241">
        <f>ROUND(I345*H345,2)</f>
        <v>0</v>
      </c>
      <c r="BL345" s="18" t="s">
        <v>153</v>
      </c>
      <c r="BM345" s="240" t="s">
        <v>1593</v>
      </c>
    </row>
    <row r="346" s="2" customFormat="1" ht="16.5" customHeight="1">
      <c r="A346" s="39"/>
      <c r="B346" s="40"/>
      <c r="C346" s="242" t="s">
        <v>1040</v>
      </c>
      <c r="D346" s="242" t="s">
        <v>155</v>
      </c>
      <c r="E346" s="243" t="s">
        <v>1594</v>
      </c>
      <c r="F346" s="244" t="s">
        <v>1595</v>
      </c>
      <c r="G346" s="245" t="s">
        <v>152</v>
      </c>
      <c r="H346" s="246">
        <v>1</v>
      </c>
      <c r="I346" s="247"/>
      <c r="J346" s="248">
        <f>ROUND(I346*H346,2)</f>
        <v>0</v>
      </c>
      <c r="K346" s="249"/>
      <c r="L346" s="250"/>
      <c r="M346" s="251" t="s">
        <v>1</v>
      </c>
      <c r="N346" s="252" t="s">
        <v>38</v>
      </c>
      <c r="O346" s="92"/>
      <c r="P346" s="238">
        <f>O346*H346</f>
        <v>0</v>
      </c>
      <c r="Q346" s="238">
        <v>0.045999999999999999</v>
      </c>
      <c r="R346" s="238">
        <f>Q346*H346</f>
        <v>0.045999999999999999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158</v>
      </c>
      <c r="AT346" s="240" t="s">
        <v>155</v>
      </c>
      <c r="AU346" s="240" t="s">
        <v>83</v>
      </c>
      <c r="AY346" s="18" t="s">
        <v>146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81</v>
      </c>
      <c r="BK346" s="241">
        <f>ROUND(I346*H346,2)</f>
        <v>0</v>
      </c>
      <c r="BL346" s="18" t="s">
        <v>153</v>
      </c>
      <c r="BM346" s="240" t="s">
        <v>1596</v>
      </c>
    </row>
    <row r="347" s="2" customFormat="1" ht="44.25" customHeight="1">
      <c r="A347" s="39"/>
      <c r="B347" s="40"/>
      <c r="C347" s="228" t="s">
        <v>1044</v>
      </c>
      <c r="D347" s="228" t="s">
        <v>149</v>
      </c>
      <c r="E347" s="229" t="s">
        <v>1597</v>
      </c>
      <c r="F347" s="230" t="s">
        <v>1598</v>
      </c>
      <c r="G347" s="231" t="s">
        <v>152</v>
      </c>
      <c r="H347" s="232">
        <v>1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38</v>
      </c>
      <c r="O347" s="92"/>
      <c r="P347" s="238">
        <f>O347*H347</f>
        <v>0</v>
      </c>
      <c r="Q347" s="238">
        <v>0.00545</v>
      </c>
      <c r="R347" s="238">
        <f>Q347*H347</f>
        <v>0.00545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153</v>
      </c>
      <c r="AT347" s="240" t="s">
        <v>149</v>
      </c>
      <c r="AU347" s="240" t="s">
        <v>83</v>
      </c>
      <c r="AY347" s="18" t="s">
        <v>146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81</v>
      </c>
      <c r="BK347" s="241">
        <f>ROUND(I347*H347,2)</f>
        <v>0</v>
      </c>
      <c r="BL347" s="18" t="s">
        <v>153</v>
      </c>
      <c r="BM347" s="240" t="s">
        <v>1599</v>
      </c>
    </row>
    <row r="348" s="2" customFormat="1" ht="21.75" customHeight="1">
      <c r="A348" s="39"/>
      <c r="B348" s="40"/>
      <c r="C348" s="242" t="s">
        <v>1049</v>
      </c>
      <c r="D348" s="242" t="s">
        <v>155</v>
      </c>
      <c r="E348" s="243" t="s">
        <v>1600</v>
      </c>
      <c r="F348" s="244" t="s">
        <v>1601</v>
      </c>
      <c r="G348" s="245" t="s">
        <v>152</v>
      </c>
      <c r="H348" s="246">
        <v>1</v>
      </c>
      <c r="I348" s="247"/>
      <c r="J348" s="248">
        <f>ROUND(I348*H348,2)</f>
        <v>0</v>
      </c>
      <c r="K348" s="249"/>
      <c r="L348" s="250"/>
      <c r="M348" s="251" t="s">
        <v>1</v>
      </c>
      <c r="N348" s="252" t="s">
        <v>38</v>
      </c>
      <c r="O348" s="92"/>
      <c r="P348" s="238">
        <f>O348*H348</f>
        <v>0</v>
      </c>
      <c r="Q348" s="238">
        <v>0.0050000000000000001</v>
      </c>
      <c r="R348" s="238">
        <f>Q348*H348</f>
        <v>0.0050000000000000001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158</v>
      </c>
      <c r="AT348" s="240" t="s">
        <v>155</v>
      </c>
      <c r="AU348" s="240" t="s">
        <v>83</v>
      </c>
      <c r="AY348" s="18" t="s">
        <v>146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81</v>
      </c>
      <c r="BK348" s="241">
        <f>ROUND(I348*H348,2)</f>
        <v>0</v>
      </c>
      <c r="BL348" s="18" t="s">
        <v>153</v>
      </c>
      <c r="BM348" s="240" t="s">
        <v>1602</v>
      </c>
    </row>
    <row r="349" s="2" customFormat="1" ht="16.5" customHeight="1">
      <c r="A349" s="39"/>
      <c r="B349" s="40"/>
      <c r="C349" s="242" t="s">
        <v>1053</v>
      </c>
      <c r="D349" s="242" t="s">
        <v>155</v>
      </c>
      <c r="E349" s="243" t="s">
        <v>1603</v>
      </c>
      <c r="F349" s="244" t="s">
        <v>1604</v>
      </c>
      <c r="G349" s="245" t="s">
        <v>152</v>
      </c>
      <c r="H349" s="246">
        <v>1</v>
      </c>
      <c r="I349" s="247"/>
      <c r="J349" s="248">
        <f>ROUND(I349*H349,2)</f>
        <v>0</v>
      </c>
      <c r="K349" s="249"/>
      <c r="L349" s="250"/>
      <c r="M349" s="251" t="s">
        <v>1</v>
      </c>
      <c r="N349" s="252" t="s">
        <v>38</v>
      </c>
      <c r="O349" s="92"/>
      <c r="P349" s="238">
        <f>O349*H349</f>
        <v>0</v>
      </c>
      <c r="Q349" s="238">
        <v>0.10000000000000001</v>
      </c>
      <c r="R349" s="238">
        <f>Q349*H349</f>
        <v>0.10000000000000001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158</v>
      </c>
      <c r="AT349" s="240" t="s">
        <v>155</v>
      </c>
      <c r="AU349" s="240" t="s">
        <v>83</v>
      </c>
      <c r="AY349" s="18" t="s">
        <v>146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81</v>
      </c>
      <c r="BK349" s="241">
        <f>ROUND(I349*H349,2)</f>
        <v>0</v>
      </c>
      <c r="BL349" s="18" t="s">
        <v>153</v>
      </c>
      <c r="BM349" s="240" t="s">
        <v>1605</v>
      </c>
    </row>
    <row r="350" s="2" customFormat="1" ht="21.75" customHeight="1">
      <c r="A350" s="39"/>
      <c r="B350" s="40"/>
      <c r="C350" s="228" t="s">
        <v>1057</v>
      </c>
      <c r="D350" s="228" t="s">
        <v>149</v>
      </c>
      <c r="E350" s="229" t="s">
        <v>1606</v>
      </c>
      <c r="F350" s="230" t="s">
        <v>1607</v>
      </c>
      <c r="G350" s="231" t="s">
        <v>210</v>
      </c>
      <c r="H350" s="232">
        <v>101.14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38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153</v>
      </c>
      <c r="AT350" s="240" t="s">
        <v>149</v>
      </c>
      <c r="AU350" s="240" t="s">
        <v>83</v>
      </c>
      <c r="AY350" s="18" t="s">
        <v>146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81</v>
      </c>
      <c r="BK350" s="241">
        <f>ROUND(I350*H350,2)</f>
        <v>0</v>
      </c>
      <c r="BL350" s="18" t="s">
        <v>153</v>
      </c>
      <c r="BM350" s="240" t="s">
        <v>1608</v>
      </c>
    </row>
    <row r="351" s="2" customFormat="1" ht="16.5" customHeight="1">
      <c r="A351" s="39"/>
      <c r="B351" s="40"/>
      <c r="C351" s="228" t="s">
        <v>1061</v>
      </c>
      <c r="D351" s="228" t="s">
        <v>149</v>
      </c>
      <c r="E351" s="229" t="s">
        <v>1609</v>
      </c>
      <c r="F351" s="230" t="s">
        <v>1610</v>
      </c>
      <c r="G351" s="231" t="s">
        <v>210</v>
      </c>
      <c r="H351" s="232">
        <v>445.44999999999999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38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153</v>
      </c>
      <c r="AT351" s="240" t="s">
        <v>149</v>
      </c>
      <c r="AU351" s="240" t="s">
        <v>83</v>
      </c>
      <c r="AY351" s="18" t="s">
        <v>146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81</v>
      </c>
      <c r="BK351" s="241">
        <f>ROUND(I351*H351,2)</f>
        <v>0</v>
      </c>
      <c r="BL351" s="18" t="s">
        <v>153</v>
      </c>
      <c r="BM351" s="240" t="s">
        <v>1611</v>
      </c>
    </row>
    <row r="352" s="2" customFormat="1" ht="21.75" customHeight="1">
      <c r="A352" s="39"/>
      <c r="B352" s="40"/>
      <c r="C352" s="228" t="s">
        <v>1065</v>
      </c>
      <c r="D352" s="228" t="s">
        <v>149</v>
      </c>
      <c r="E352" s="229" t="s">
        <v>1612</v>
      </c>
      <c r="F352" s="230" t="s">
        <v>1613</v>
      </c>
      <c r="G352" s="231" t="s">
        <v>210</v>
      </c>
      <c r="H352" s="232">
        <v>344.31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38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153</v>
      </c>
      <c r="AT352" s="240" t="s">
        <v>149</v>
      </c>
      <c r="AU352" s="240" t="s">
        <v>83</v>
      </c>
      <c r="AY352" s="18" t="s">
        <v>146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81</v>
      </c>
      <c r="BK352" s="241">
        <f>ROUND(I352*H352,2)</f>
        <v>0</v>
      </c>
      <c r="BL352" s="18" t="s">
        <v>153</v>
      </c>
      <c r="BM352" s="240" t="s">
        <v>1614</v>
      </c>
    </row>
    <row r="353" s="2" customFormat="1" ht="21.75" customHeight="1">
      <c r="A353" s="39"/>
      <c r="B353" s="40"/>
      <c r="C353" s="228" t="s">
        <v>1069</v>
      </c>
      <c r="D353" s="228" t="s">
        <v>149</v>
      </c>
      <c r="E353" s="229" t="s">
        <v>1008</v>
      </c>
      <c r="F353" s="230" t="s">
        <v>1009</v>
      </c>
      <c r="G353" s="231" t="s">
        <v>152</v>
      </c>
      <c r="H353" s="232">
        <v>5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38</v>
      </c>
      <c r="O353" s="92"/>
      <c r="P353" s="238">
        <f>O353*H353</f>
        <v>0</v>
      </c>
      <c r="Q353" s="238">
        <v>0.45937</v>
      </c>
      <c r="R353" s="238">
        <f>Q353*H353</f>
        <v>2.2968500000000001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153</v>
      </c>
      <c r="AT353" s="240" t="s">
        <v>149</v>
      </c>
      <c r="AU353" s="240" t="s">
        <v>83</v>
      </c>
      <c r="AY353" s="18" t="s">
        <v>146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81</v>
      </c>
      <c r="BK353" s="241">
        <f>ROUND(I353*H353,2)</f>
        <v>0</v>
      </c>
      <c r="BL353" s="18" t="s">
        <v>153</v>
      </c>
      <c r="BM353" s="240" t="s">
        <v>1615</v>
      </c>
    </row>
    <row r="354" s="2" customFormat="1" ht="16.5" customHeight="1">
      <c r="A354" s="39"/>
      <c r="B354" s="40"/>
      <c r="C354" s="228" t="s">
        <v>1073</v>
      </c>
      <c r="D354" s="228" t="s">
        <v>149</v>
      </c>
      <c r="E354" s="229" t="s">
        <v>1616</v>
      </c>
      <c r="F354" s="230" t="s">
        <v>1617</v>
      </c>
      <c r="G354" s="231" t="s">
        <v>152</v>
      </c>
      <c r="H354" s="232">
        <v>9</v>
      </c>
      <c r="I354" s="233"/>
      <c r="J354" s="234">
        <f>ROUND(I354*H354,2)</f>
        <v>0</v>
      </c>
      <c r="K354" s="235"/>
      <c r="L354" s="45"/>
      <c r="M354" s="236" t="s">
        <v>1</v>
      </c>
      <c r="N354" s="237" t="s">
        <v>38</v>
      </c>
      <c r="O354" s="92"/>
      <c r="P354" s="238">
        <f>O354*H354</f>
        <v>0</v>
      </c>
      <c r="Q354" s="238">
        <v>0.12303</v>
      </c>
      <c r="R354" s="238">
        <f>Q354*H354</f>
        <v>1.10727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153</v>
      </c>
      <c r="AT354" s="240" t="s">
        <v>149</v>
      </c>
      <c r="AU354" s="240" t="s">
        <v>83</v>
      </c>
      <c r="AY354" s="18" t="s">
        <v>146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81</v>
      </c>
      <c r="BK354" s="241">
        <f>ROUND(I354*H354,2)</f>
        <v>0</v>
      </c>
      <c r="BL354" s="18" t="s">
        <v>153</v>
      </c>
      <c r="BM354" s="240" t="s">
        <v>1618</v>
      </c>
    </row>
    <row r="355" s="2" customFormat="1" ht="21.75" customHeight="1">
      <c r="A355" s="39"/>
      <c r="B355" s="40"/>
      <c r="C355" s="242" t="s">
        <v>1077</v>
      </c>
      <c r="D355" s="242" t="s">
        <v>155</v>
      </c>
      <c r="E355" s="243" t="s">
        <v>1619</v>
      </c>
      <c r="F355" s="244" t="s">
        <v>1620</v>
      </c>
      <c r="G355" s="245" t="s">
        <v>152</v>
      </c>
      <c r="H355" s="246">
        <v>9</v>
      </c>
      <c r="I355" s="247"/>
      <c r="J355" s="248">
        <f>ROUND(I355*H355,2)</f>
        <v>0</v>
      </c>
      <c r="K355" s="249"/>
      <c r="L355" s="250"/>
      <c r="M355" s="251" t="s">
        <v>1</v>
      </c>
      <c r="N355" s="252" t="s">
        <v>38</v>
      </c>
      <c r="O355" s="92"/>
      <c r="P355" s="238">
        <f>O355*H355</f>
        <v>0</v>
      </c>
      <c r="Q355" s="238">
        <v>0.011299999999999999</v>
      </c>
      <c r="R355" s="238">
        <f>Q355*H355</f>
        <v>0.1017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158</v>
      </c>
      <c r="AT355" s="240" t="s">
        <v>155</v>
      </c>
      <c r="AU355" s="240" t="s">
        <v>83</v>
      </c>
      <c r="AY355" s="18" t="s">
        <v>146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81</v>
      </c>
      <c r="BK355" s="241">
        <f>ROUND(I355*H355,2)</f>
        <v>0</v>
      </c>
      <c r="BL355" s="18" t="s">
        <v>153</v>
      </c>
      <c r="BM355" s="240" t="s">
        <v>1621</v>
      </c>
    </row>
    <row r="356" s="2" customFormat="1" ht="16.5" customHeight="1">
      <c r="A356" s="39"/>
      <c r="B356" s="40"/>
      <c r="C356" s="242" t="s">
        <v>1081</v>
      </c>
      <c r="D356" s="242" t="s">
        <v>155</v>
      </c>
      <c r="E356" s="243" t="s">
        <v>1622</v>
      </c>
      <c r="F356" s="244" t="s">
        <v>1623</v>
      </c>
      <c r="G356" s="245" t="s">
        <v>152</v>
      </c>
      <c r="H356" s="246">
        <v>9</v>
      </c>
      <c r="I356" s="247"/>
      <c r="J356" s="248">
        <f>ROUND(I356*H356,2)</f>
        <v>0</v>
      </c>
      <c r="K356" s="249"/>
      <c r="L356" s="250"/>
      <c r="M356" s="251" t="s">
        <v>1</v>
      </c>
      <c r="N356" s="252" t="s">
        <v>38</v>
      </c>
      <c r="O356" s="92"/>
      <c r="P356" s="238">
        <f>O356*H356</f>
        <v>0</v>
      </c>
      <c r="Q356" s="238">
        <v>0.00064999999999999997</v>
      </c>
      <c r="R356" s="238">
        <f>Q356*H356</f>
        <v>0.0058499999999999993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158</v>
      </c>
      <c r="AT356" s="240" t="s">
        <v>155</v>
      </c>
      <c r="AU356" s="240" t="s">
        <v>83</v>
      </c>
      <c r="AY356" s="18" t="s">
        <v>146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81</v>
      </c>
      <c r="BK356" s="241">
        <f>ROUND(I356*H356,2)</f>
        <v>0</v>
      </c>
      <c r="BL356" s="18" t="s">
        <v>153</v>
      </c>
      <c r="BM356" s="240" t="s">
        <v>1624</v>
      </c>
    </row>
    <row r="357" s="2" customFormat="1" ht="16.5" customHeight="1">
      <c r="A357" s="39"/>
      <c r="B357" s="40"/>
      <c r="C357" s="228" t="s">
        <v>1085</v>
      </c>
      <c r="D357" s="228" t="s">
        <v>149</v>
      </c>
      <c r="E357" s="229" t="s">
        <v>1625</v>
      </c>
      <c r="F357" s="230" t="s">
        <v>1626</v>
      </c>
      <c r="G357" s="231" t="s">
        <v>152</v>
      </c>
      <c r="H357" s="232">
        <v>3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38</v>
      </c>
      <c r="O357" s="92"/>
      <c r="P357" s="238">
        <f>O357*H357</f>
        <v>0</v>
      </c>
      <c r="Q357" s="238">
        <v>0.32906000000000002</v>
      </c>
      <c r="R357" s="238">
        <f>Q357*H357</f>
        <v>0.98718000000000006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153</v>
      </c>
      <c r="AT357" s="240" t="s">
        <v>149</v>
      </c>
      <c r="AU357" s="240" t="s">
        <v>83</v>
      </c>
      <c r="AY357" s="18" t="s">
        <v>146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81</v>
      </c>
      <c r="BK357" s="241">
        <f>ROUND(I357*H357,2)</f>
        <v>0</v>
      </c>
      <c r="BL357" s="18" t="s">
        <v>153</v>
      </c>
      <c r="BM357" s="240" t="s">
        <v>1627</v>
      </c>
    </row>
    <row r="358" s="2" customFormat="1" ht="21.75" customHeight="1">
      <c r="A358" s="39"/>
      <c r="B358" s="40"/>
      <c r="C358" s="242" t="s">
        <v>1089</v>
      </c>
      <c r="D358" s="242" t="s">
        <v>155</v>
      </c>
      <c r="E358" s="243" t="s">
        <v>1628</v>
      </c>
      <c r="F358" s="244" t="s">
        <v>1629</v>
      </c>
      <c r="G358" s="245" t="s">
        <v>152</v>
      </c>
      <c r="H358" s="246">
        <v>3</v>
      </c>
      <c r="I358" s="247"/>
      <c r="J358" s="248">
        <f>ROUND(I358*H358,2)</f>
        <v>0</v>
      </c>
      <c r="K358" s="249"/>
      <c r="L358" s="250"/>
      <c r="M358" s="251" t="s">
        <v>1</v>
      </c>
      <c r="N358" s="252" t="s">
        <v>38</v>
      </c>
      <c r="O358" s="92"/>
      <c r="P358" s="238">
        <f>O358*H358</f>
        <v>0</v>
      </c>
      <c r="Q358" s="238">
        <v>0.021000000000000001</v>
      </c>
      <c r="R358" s="238">
        <f>Q358*H358</f>
        <v>0.063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158</v>
      </c>
      <c r="AT358" s="240" t="s">
        <v>155</v>
      </c>
      <c r="AU358" s="240" t="s">
        <v>83</v>
      </c>
      <c r="AY358" s="18" t="s">
        <v>146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81</v>
      </c>
      <c r="BK358" s="241">
        <f>ROUND(I358*H358,2)</f>
        <v>0</v>
      </c>
      <c r="BL358" s="18" t="s">
        <v>153</v>
      </c>
      <c r="BM358" s="240" t="s">
        <v>1630</v>
      </c>
    </row>
    <row r="359" s="2" customFormat="1" ht="16.5" customHeight="1">
      <c r="A359" s="39"/>
      <c r="B359" s="40"/>
      <c r="C359" s="242" t="s">
        <v>1093</v>
      </c>
      <c r="D359" s="242" t="s">
        <v>155</v>
      </c>
      <c r="E359" s="243" t="s">
        <v>1631</v>
      </c>
      <c r="F359" s="244" t="s">
        <v>1632</v>
      </c>
      <c r="G359" s="245" t="s">
        <v>152</v>
      </c>
      <c r="H359" s="246">
        <v>3</v>
      </c>
      <c r="I359" s="247"/>
      <c r="J359" s="248">
        <f>ROUND(I359*H359,2)</f>
        <v>0</v>
      </c>
      <c r="K359" s="249"/>
      <c r="L359" s="250"/>
      <c r="M359" s="251" t="s">
        <v>1</v>
      </c>
      <c r="N359" s="252" t="s">
        <v>38</v>
      </c>
      <c r="O359" s="92"/>
      <c r="P359" s="238">
        <f>O359*H359</f>
        <v>0</v>
      </c>
      <c r="Q359" s="238">
        <v>0.001</v>
      </c>
      <c r="R359" s="238">
        <f>Q359*H359</f>
        <v>0.0030000000000000001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158</v>
      </c>
      <c r="AT359" s="240" t="s">
        <v>155</v>
      </c>
      <c r="AU359" s="240" t="s">
        <v>83</v>
      </c>
      <c r="AY359" s="18" t="s">
        <v>146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81</v>
      </c>
      <c r="BK359" s="241">
        <f>ROUND(I359*H359,2)</f>
        <v>0</v>
      </c>
      <c r="BL359" s="18" t="s">
        <v>153</v>
      </c>
      <c r="BM359" s="240" t="s">
        <v>1633</v>
      </c>
    </row>
    <row r="360" s="2" customFormat="1" ht="16.5" customHeight="1">
      <c r="A360" s="39"/>
      <c r="B360" s="40"/>
      <c r="C360" s="228" t="s">
        <v>1097</v>
      </c>
      <c r="D360" s="228" t="s">
        <v>149</v>
      </c>
      <c r="E360" s="229" t="s">
        <v>1634</v>
      </c>
      <c r="F360" s="230" t="s">
        <v>1635</v>
      </c>
      <c r="G360" s="231" t="s">
        <v>210</v>
      </c>
      <c r="H360" s="232">
        <v>445.44999999999999</v>
      </c>
      <c r="I360" s="233"/>
      <c r="J360" s="234">
        <f>ROUND(I360*H360,2)</f>
        <v>0</v>
      </c>
      <c r="K360" s="235"/>
      <c r="L360" s="45"/>
      <c r="M360" s="236" t="s">
        <v>1</v>
      </c>
      <c r="N360" s="237" t="s">
        <v>38</v>
      </c>
      <c r="O360" s="92"/>
      <c r="P360" s="238">
        <f>O360*H360</f>
        <v>0</v>
      </c>
      <c r="Q360" s="238">
        <v>0.00019000000000000001</v>
      </c>
      <c r="R360" s="238">
        <f>Q360*H360</f>
        <v>0.084635500000000002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153</v>
      </c>
      <c r="AT360" s="240" t="s">
        <v>149</v>
      </c>
      <c r="AU360" s="240" t="s">
        <v>83</v>
      </c>
      <c r="AY360" s="18" t="s">
        <v>146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81</v>
      </c>
      <c r="BK360" s="241">
        <f>ROUND(I360*H360,2)</f>
        <v>0</v>
      </c>
      <c r="BL360" s="18" t="s">
        <v>153</v>
      </c>
      <c r="BM360" s="240" t="s">
        <v>1636</v>
      </c>
    </row>
    <row r="361" s="2" customFormat="1" ht="21.75" customHeight="1">
      <c r="A361" s="39"/>
      <c r="B361" s="40"/>
      <c r="C361" s="228" t="s">
        <v>1101</v>
      </c>
      <c r="D361" s="228" t="s">
        <v>149</v>
      </c>
      <c r="E361" s="229" t="s">
        <v>1041</v>
      </c>
      <c r="F361" s="230" t="s">
        <v>1042</v>
      </c>
      <c r="G361" s="231" t="s">
        <v>210</v>
      </c>
      <c r="H361" s="232">
        <v>445.44999999999999</v>
      </c>
      <c r="I361" s="233"/>
      <c r="J361" s="234">
        <f>ROUND(I361*H361,2)</f>
        <v>0</v>
      </c>
      <c r="K361" s="235"/>
      <c r="L361" s="45"/>
      <c r="M361" s="236" t="s">
        <v>1</v>
      </c>
      <c r="N361" s="237" t="s">
        <v>38</v>
      </c>
      <c r="O361" s="92"/>
      <c r="P361" s="238">
        <f>O361*H361</f>
        <v>0</v>
      </c>
      <c r="Q361" s="238">
        <v>9.0000000000000006E-05</v>
      </c>
      <c r="R361" s="238">
        <f>Q361*H361</f>
        <v>0.040090500000000001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153</v>
      </c>
      <c r="AT361" s="240" t="s">
        <v>149</v>
      </c>
      <c r="AU361" s="240" t="s">
        <v>83</v>
      </c>
      <c r="AY361" s="18" t="s">
        <v>146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81</v>
      </c>
      <c r="BK361" s="241">
        <f>ROUND(I361*H361,2)</f>
        <v>0</v>
      </c>
      <c r="BL361" s="18" t="s">
        <v>153</v>
      </c>
      <c r="BM361" s="240" t="s">
        <v>1637</v>
      </c>
    </row>
    <row r="362" s="12" customFormat="1" ht="22.8" customHeight="1">
      <c r="A362" s="12"/>
      <c r="B362" s="212"/>
      <c r="C362" s="213"/>
      <c r="D362" s="214" t="s">
        <v>72</v>
      </c>
      <c r="E362" s="226" t="s">
        <v>147</v>
      </c>
      <c r="F362" s="226" t="s">
        <v>148</v>
      </c>
      <c r="G362" s="213"/>
      <c r="H362" s="213"/>
      <c r="I362" s="216"/>
      <c r="J362" s="227">
        <f>BK362</f>
        <v>0</v>
      </c>
      <c r="K362" s="213"/>
      <c r="L362" s="218"/>
      <c r="M362" s="219"/>
      <c r="N362" s="220"/>
      <c r="O362" s="220"/>
      <c r="P362" s="221">
        <f>P363</f>
        <v>0</v>
      </c>
      <c r="Q362" s="220"/>
      <c r="R362" s="221">
        <f>R363</f>
        <v>0.44808000000000003</v>
      </c>
      <c r="S362" s="220"/>
      <c r="T362" s="222">
        <f>T363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3" t="s">
        <v>81</v>
      </c>
      <c r="AT362" s="224" t="s">
        <v>72</v>
      </c>
      <c r="AU362" s="224" t="s">
        <v>81</v>
      </c>
      <c r="AY362" s="223" t="s">
        <v>146</v>
      </c>
      <c r="BK362" s="225">
        <f>BK363</f>
        <v>0</v>
      </c>
    </row>
    <row r="363" s="12" customFormat="1" ht="20.88" customHeight="1">
      <c r="A363" s="12"/>
      <c r="B363" s="212"/>
      <c r="C363" s="213"/>
      <c r="D363" s="214" t="s">
        <v>72</v>
      </c>
      <c r="E363" s="226" t="s">
        <v>1077</v>
      </c>
      <c r="F363" s="226" t="s">
        <v>1113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SUM(P364:P369)</f>
        <v>0</v>
      </c>
      <c r="Q363" s="220"/>
      <c r="R363" s="221">
        <f>SUM(R364:R369)</f>
        <v>0.44808000000000003</v>
      </c>
      <c r="S363" s="220"/>
      <c r="T363" s="222">
        <f>SUM(T364:T369)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81</v>
      </c>
      <c r="AT363" s="224" t="s">
        <v>72</v>
      </c>
      <c r="AU363" s="224" t="s">
        <v>83</v>
      </c>
      <c r="AY363" s="223" t="s">
        <v>146</v>
      </c>
      <c r="BK363" s="225">
        <f>SUM(BK364:BK369)</f>
        <v>0</v>
      </c>
    </row>
    <row r="364" s="2" customFormat="1" ht="44.25" customHeight="1">
      <c r="A364" s="39"/>
      <c r="B364" s="40"/>
      <c r="C364" s="228" t="s">
        <v>1105</v>
      </c>
      <c r="D364" s="228" t="s">
        <v>149</v>
      </c>
      <c r="E364" s="229" t="s">
        <v>1115</v>
      </c>
      <c r="F364" s="230" t="s">
        <v>1116</v>
      </c>
      <c r="G364" s="231" t="s">
        <v>210</v>
      </c>
      <c r="H364" s="232">
        <v>2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38</v>
      </c>
      <c r="O364" s="92"/>
      <c r="P364" s="238">
        <f>O364*H364</f>
        <v>0</v>
      </c>
      <c r="Q364" s="238">
        <v>0.14321</v>
      </c>
      <c r="R364" s="238">
        <f>Q364*H364</f>
        <v>0.28642000000000001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153</v>
      </c>
      <c r="AT364" s="240" t="s">
        <v>149</v>
      </c>
      <c r="AU364" s="240" t="s">
        <v>160</v>
      </c>
      <c r="AY364" s="18" t="s">
        <v>146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81</v>
      </c>
      <c r="BK364" s="241">
        <f>ROUND(I364*H364,2)</f>
        <v>0</v>
      </c>
      <c r="BL364" s="18" t="s">
        <v>153</v>
      </c>
      <c r="BM364" s="240" t="s">
        <v>1638</v>
      </c>
    </row>
    <row r="365" s="2" customFormat="1" ht="16.5" customHeight="1">
      <c r="A365" s="39"/>
      <c r="B365" s="40"/>
      <c r="C365" s="242" t="s">
        <v>1109</v>
      </c>
      <c r="D365" s="242" t="s">
        <v>155</v>
      </c>
      <c r="E365" s="243" t="s">
        <v>1119</v>
      </c>
      <c r="F365" s="244" t="s">
        <v>1120</v>
      </c>
      <c r="G365" s="245" t="s">
        <v>210</v>
      </c>
      <c r="H365" s="246">
        <v>2</v>
      </c>
      <c r="I365" s="247"/>
      <c r="J365" s="248">
        <f>ROUND(I365*H365,2)</f>
        <v>0</v>
      </c>
      <c r="K365" s="249"/>
      <c r="L365" s="250"/>
      <c r="M365" s="251" t="s">
        <v>1</v>
      </c>
      <c r="N365" s="252" t="s">
        <v>38</v>
      </c>
      <c r="O365" s="92"/>
      <c r="P365" s="238">
        <f>O365*H365</f>
        <v>0</v>
      </c>
      <c r="Q365" s="238">
        <v>0.080000000000000002</v>
      </c>
      <c r="R365" s="238">
        <f>Q365*H365</f>
        <v>0.16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158</v>
      </c>
      <c r="AT365" s="240" t="s">
        <v>155</v>
      </c>
      <c r="AU365" s="240" t="s">
        <v>160</v>
      </c>
      <c r="AY365" s="18" t="s">
        <v>146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81</v>
      </c>
      <c r="BK365" s="241">
        <f>ROUND(I365*H365,2)</f>
        <v>0</v>
      </c>
      <c r="BL365" s="18" t="s">
        <v>153</v>
      </c>
      <c r="BM365" s="240" t="s">
        <v>1639</v>
      </c>
    </row>
    <row r="366" s="2" customFormat="1" ht="55.5" customHeight="1">
      <c r="A366" s="39"/>
      <c r="B366" s="40"/>
      <c r="C366" s="228" t="s">
        <v>1114</v>
      </c>
      <c r="D366" s="228" t="s">
        <v>149</v>
      </c>
      <c r="E366" s="229" t="s">
        <v>1123</v>
      </c>
      <c r="F366" s="230" t="s">
        <v>1124</v>
      </c>
      <c r="G366" s="231" t="s">
        <v>210</v>
      </c>
      <c r="H366" s="232">
        <v>33.200000000000003</v>
      </c>
      <c r="I366" s="233"/>
      <c r="J366" s="234">
        <f>ROUND(I366*H366,2)</f>
        <v>0</v>
      </c>
      <c r="K366" s="235"/>
      <c r="L366" s="45"/>
      <c r="M366" s="236" t="s">
        <v>1</v>
      </c>
      <c r="N366" s="237" t="s">
        <v>38</v>
      </c>
      <c r="O366" s="92"/>
      <c r="P366" s="238">
        <f>O366*H366</f>
        <v>0</v>
      </c>
      <c r="Q366" s="238">
        <v>5.0000000000000002E-05</v>
      </c>
      <c r="R366" s="238">
        <f>Q366*H366</f>
        <v>0.0016600000000000002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153</v>
      </c>
      <c r="AT366" s="240" t="s">
        <v>149</v>
      </c>
      <c r="AU366" s="240" t="s">
        <v>160</v>
      </c>
      <c r="AY366" s="18" t="s">
        <v>146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81</v>
      </c>
      <c r="BK366" s="241">
        <f>ROUND(I366*H366,2)</f>
        <v>0</v>
      </c>
      <c r="BL366" s="18" t="s">
        <v>153</v>
      </c>
      <c r="BM366" s="240" t="s">
        <v>1640</v>
      </c>
    </row>
    <row r="367" s="14" customFormat="1">
      <c r="A367" s="14"/>
      <c r="B367" s="274"/>
      <c r="C367" s="275"/>
      <c r="D367" s="259" t="s">
        <v>185</v>
      </c>
      <c r="E367" s="276" t="s">
        <v>1</v>
      </c>
      <c r="F367" s="277" t="s">
        <v>1641</v>
      </c>
      <c r="G367" s="275"/>
      <c r="H367" s="278">
        <v>33.200000000000003</v>
      </c>
      <c r="I367" s="279"/>
      <c r="J367" s="275"/>
      <c r="K367" s="275"/>
      <c r="L367" s="280"/>
      <c r="M367" s="281"/>
      <c r="N367" s="282"/>
      <c r="O367" s="282"/>
      <c r="P367" s="282"/>
      <c r="Q367" s="282"/>
      <c r="R367" s="282"/>
      <c r="S367" s="282"/>
      <c r="T367" s="28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4" t="s">
        <v>185</v>
      </c>
      <c r="AU367" s="284" t="s">
        <v>160</v>
      </c>
      <c r="AV367" s="14" t="s">
        <v>83</v>
      </c>
      <c r="AW367" s="14" t="s">
        <v>30</v>
      </c>
      <c r="AX367" s="14" t="s">
        <v>81</v>
      </c>
      <c r="AY367" s="284" t="s">
        <v>146</v>
      </c>
    </row>
    <row r="368" s="2" customFormat="1" ht="21.75" customHeight="1">
      <c r="A368" s="39"/>
      <c r="B368" s="40"/>
      <c r="C368" s="228" t="s">
        <v>1118</v>
      </c>
      <c r="D368" s="228" t="s">
        <v>149</v>
      </c>
      <c r="E368" s="229" t="s">
        <v>1132</v>
      </c>
      <c r="F368" s="230" t="s">
        <v>1133</v>
      </c>
      <c r="G368" s="231" t="s">
        <v>210</v>
      </c>
      <c r="H368" s="232">
        <v>33.200000000000003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38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153</v>
      </c>
      <c r="AT368" s="240" t="s">
        <v>149</v>
      </c>
      <c r="AU368" s="240" t="s">
        <v>160</v>
      </c>
      <c r="AY368" s="18" t="s">
        <v>146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81</v>
      </c>
      <c r="BK368" s="241">
        <f>ROUND(I368*H368,2)</f>
        <v>0</v>
      </c>
      <c r="BL368" s="18" t="s">
        <v>153</v>
      </c>
      <c r="BM368" s="240" t="s">
        <v>1642</v>
      </c>
    </row>
    <row r="369" s="14" customFormat="1">
      <c r="A369" s="14"/>
      <c r="B369" s="274"/>
      <c r="C369" s="275"/>
      <c r="D369" s="259" t="s">
        <v>185</v>
      </c>
      <c r="E369" s="276" t="s">
        <v>1</v>
      </c>
      <c r="F369" s="277" t="s">
        <v>1641</v>
      </c>
      <c r="G369" s="275"/>
      <c r="H369" s="278">
        <v>33.200000000000003</v>
      </c>
      <c r="I369" s="279"/>
      <c r="J369" s="275"/>
      <c r="K369" s="275"/>
      <c r="L369" s="280"/>
      <c r="M369" s="281"/>
      <c r="N369" s="282"/>
      <c r="O369" s="282"/>
      <c r="P369" s="282"/>
      <c r="Q369" s="282"/>
      <c r="R369" s="282"/>
      <c r="S369" s="282"/>
      <c r="T369" s="28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4" t="s">
        <v>185</v>
      </c>
      <c r="AU369" s="284" t="s">
        <v>160</v>
      </c>
      <c r="AV369" s="14" t="s">
        <v>83</v>
      </c>
      <c r="AW369" s="14" t="s">
        <v>30</v>
      </c>
      <c r="AX369" s="14" t="s">
        <v>81</v>
      </c>
      <c r="AY369" s="284" t="s">
        <v>146</v>
      </c>
    </row>
    <row r="370" s="12" customFormat="1" ht="22.8" customHeight="1">
      <c r="A370" s="12"/>
      <c r="B370" s="212"/>
      <c r="C370" s="213"/>
      <c r="D370" s="214" t="s">
        <v>72</v>
      </c>
      <c r="E370" s="226" t="s">
        <v>529</v>
      </c>
      <c r="F370" s="226" t="s">
        <v>530</v>
      </c>
      <c r="G370" s="213"/>
      <c r="H370" s="213"/>
      <c r="I370" s="216"/>
      <c r="J370" s="227">
        <f>BK370</f>
        <v>0</v>
      </c>
      <c r="K370" s="213"/>
      <c r="L370" s="218"/>
      <c r="M370" s="219"/>
      <c r="N370" s="220"/>
      <c r="O370" s="220"/>
      <c r="P370" s="221">
        <f>SUM(P371:P384)</f>
        <v>0</v>
      </c>
      <c r="Q370" s="220"/>
      <c r="R370" s="221">
        <f>SUM(R371:R384)</f>
        <v>0</v>
      </c>
      <c r="S370" s="220"/>
      <c r="T370" s="222">
        <f>SUM(T371:T384)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3" t="s">
        <v>81</v>
      </c>
      <c r="AT370" s="224" t="s">
        <v>72</v>
      </c>
      <c r="AU370" s="224" t="s">
        <v>81</v>
      </c>
      <c r="AY370" s="223" t="s">
        <v>146</v>
      </c>
      <c r="BK370" s="225">
        <f>SUM(BK371:BK384)</f>
        <v>0</v>
      </c>
    </row>
    <row r="371" s="2" customFormat="1" ht="33" customHeight="1">
      <c r="A371" s="39"/>
      <c r="B371" s="40"/>
      <c r="C371" s="228" t="s">
        <v>1122</v>
      </c>
      <c r="D371" s="228" t="s">
        <v>149</v>
      </c>
      <c r="E371" s="229" t="s">
        <v>1145</v>
      </c>
      <c r="F371" s="230" t="s">
        <v>1146</v>
      </c>
      <c r="G371" s="231" t="s">
        <v>289</v>
      </c>
      <c r="H371" s="232">
        <v>13.859999999999999</v>
      </c>
      <c r="I371" s="233"/>
      <c r="J371" s="234">
        <f>ROUND(I371*H371,2)</f>
        <v>0</v>
      </c>
      <c r="K371" s="235"/>
      <c r="L371" s="45"/>
      <c r="M371" s="236" t="s">
        <v>1</v>
      </c>
      <c r="N371" s="237" t="s">
        <v>38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153</v>
      </c>
      <c r="AT371" s="240" t="s">
        <v>149</v>
      </c>
      <c r="AU371" s="240" t="s">
        <v>83</v>
      </c>
      <c r="AY371" s="18" t="s">
        <v>146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81</v>
      </c>
      <c r="BK371" s="241">
        <f>ROUND(I371*H371,2)</f>
        <v>0</v>
      </c>
      <c r="BL371" s="18" t="s">
        <v>153</v>
      </c>
      <c r="BM371" s="240" t="s">
        <v>1643</v>
      </c>
    </row>
    <row r="372" s="14" customFormat="1">
      <c r="A372" s="14"/>
      <c r="B372" s="274"/>
      <c r="C372" s="275"/>
      <c r="D372" s="259" t="s">
        <v>185</v>
      </c>
      <c r="E372" s="276" t="s">
        <v>1</v>
      </c>
      <c r="F372" s="277" t="s">
        <v>1644</v>
      </c>
      <c r="G372" s="275"/>
      <c r="H372" s="278">
        <v>8.9640000000000004</v>
      </c>
      <c r="I372" s="279"/>
      <c r="J372" s="275"/>
      <c r="K372" s="275"/>
      <c r="L372" s="280"/>
      <c r="M372" s="281"/>
      <c r="N372" s="282"/>
      <c r="O372" s="282"/>
      <c r="P372" s="282"/>
      <c r="Q372" s="282"/>
      <c r="R372" s="282"/>
      <c r="S372" s="282"/>
      <c r="T372" s="28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4" t="s">
        <v>185</v>
      </c>
      <c r="AU372" s="284" t="s">
        <v>83</v>
      </c>
      <c r="AV372" s="14" t="s">
        <v>83</v>
      </c>
      <c r="AW372" s="14" t="s">
        <v>30</v>
      </c>
      <c r="AX372" s="14" t="s">
        <v>73</v>
      </c>
      <c r="AY372" s="284" t="s">
        <v>146</v>
      </c>
    </row>
    <row r="373" s="14" customFormat="1">
      <c r="A373" s="14"/>
      <c r="B373" s="274"/>
      <c r="C373" s="275"/>
      <c r="D373" s="259" t="s">
        <v>185</v>
      </c>
      <c r="E373" s="276" t="s">
        <v>1</v>
      </c>
      <c r="F373" s="277" t="s">
        <v>1645</v>
      </c>
      <c r="G373" s="275"/>
      <c r="H373" s="278">
        <v>4.8959999999999999</v>
      </c>
      <c r="I373" s="279"/>
      <c r="J373" s="275"/>
      <c r="K373" s="275"/>
      <c r="L373" s="280"/>
      <c r="M373" s="281"/>
      <c r="N373" s="282"/>
      <c r="O373" s="282"/>
      <c r="P373" s="282"/>
      <c r="Q373" s="282"/>
      <c r="R373" s="282"/>
      <c r="S373" s="282"/>
      <c r="T373" s="28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4" t="s">
        <v>185</v>
      </c>
      <c r="AU373" s="284" t="s">
        <v>83</v>
      </c>
      <c r="AV373" s="14" t="s">
        <v>83</v>
      </c>
      <c r="AW373" s="14" t="s">
        <v>30</v>
      </c>
      <c r="AX373" s="14" t="s">
        <v>73</v>
      </c>
      <c r="AY373" s="284" t="s">
        <v>146</v>
      </c>
    </row>
    <row r="374" s="16" customFormat="1">
      <c r="A374" s="16"/>
      <c r="B374" s="298"/>
      <c r="C374" s="299"/>
      <c r="D374" s="259" t="s">
        <v>185</v>
      </c>
      <c r="E374" s="300" t="s">
        <v>1</v>
      </c>
      <c r="F374" s="301" t="s">
        <v>682</v>
      </c>
      <c r="G374" s="299"/>
      <c r="H374" s="302">
        <v>13.859999999999999</v>
      </c>
      <c r="I374" s="303"/>
      <c r="J374" s="299"/>
      <c r="K374" s="299"/>
      <c r="L374" s="304"/>
      <c r="M374" s="305"/>
      <c r="N374" s="306"/>
      <c r="O374" s="306"/>
      <c r="P374" s="306"/>
      <c r="Q374" s="306"/>
      <c r="R374" s="306"/>
      <c r="S374" s="306"/>
      <c r="T374" s="307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308" t="s">
        <v>185</v>
      </c>
      <c r="AU374" s="308" t="s">
        <v>83</v>
      </c>
      <c r="AV374" s="16" t="s">
        <v>153</v>
      </c>
      <c r="AW374" s="16" t="s">
        <v>30</v>
      </c>
      <c r="AX374" s="16" t="s">
        <v>81</v>
      </c>
      <c r="AY374" s="308" t="s">
        <v>146</v>
      </c>
    </row>
    <row r="375" s="2" customFormat="1" ht="44.25" customHeight="1">
      <c r="A375" s="39"/>
      <c r="B375" s="40"/>
      <c r="C375" s="228" t="s">
        <v>1127</v>
      </c>
      <c r="D375" s="228" t="s">
        <v>149</v>
      </c>
      <c r="E375" s="229" t="s">
        <v>1151</v>
      </c>
      <c r="F375" s="230" t="s">
        <v>1152</v>
      </c>
      <c r="G375" s="231" t="s">
        <v>289</v>
      </c>
      <c r="H375" s="232">
        <v>249.47999999999999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38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153</v>
      </c>
      <c r="AT375" s="240" t="s">
        <v>149</v>
      </c>
      <c r="AU375" s="240" t="s">
        <v>83</v>
      </c>
      <c r="AY375" s="18" t="s">
        <v>146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81</v>
      </c>
      <c r="BK375" s="241">
        <f>ROUND(I375*H375,2)</f>
        <v>0</v>
      </c>
      <c r="BL375" s="18" t="s">
        <v>153</v>
      </c>
      <c r="BM375" s="240" t="s">
        <v>1646</v>
      </c>
    </row>
    <row r="376" s="14" customFormat="1">
      <c r="A376" s="14"/>
      <c r="B376" s="274"/>
      <c r="C376" s="275"/>
      <c r="D376" s="259" t="s">
        <v>185</v>
      </c>
      <c r="E376" s="276" t="s">
        <v>1</v>
      </c>
      <c r="F376" s="277" t="s">
        <v>1647</v>
      </c>
      <c r="G376" s="275"/>
      <c r="H376" s="278">
        <v>249.47999999999999</v>
      </c>
      <c r="I376" s="279"/>
      <c r="J376" s="275"/>
      <c r="K376" s="275"/>
      <c r="L376" s="280"/>
      <c r="M376" s="281"/>
      <c r="N376" s="282"/>
      <c r="O376" s="282"/>
      <c r="P376" s="282"/>
      <c r="Q376" s="282"/>
      <c r="R376" s="282"/>
      <c r="S376" s="282"/>
      <c r="T376" s="28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4" t="s">
        <v>185</v>
      </c>
      <c r="AU376" s="284" t="s">
        <v>83</v>
      </c>
      <c r="AV376" s="14" t="s">
        <v>83</v>
      </c>
      <c r="AW376" s="14" t="s">
        <v>30</v>
      </c>
      <c r="AX376" s="14" t="s">
        <v>73</v>
      </c>
      <c r="AY376" s="284" t="s">
        <v>146</v>
      </c>
    </row>
    <row r="377" s="13" customFormat="1">
      <c r="A377" s="13"/>
      <c r="B377" s="264"/>
      <c r="C377" s="265"/>
      <c r="D377" s="259" t="s">
        <v>185</v>
      </c>
      <c r="E377" s="266" t="s">
        <v>1</v>
      </c>
      <c r="F377" s="267" t="s">
        <v>1648</v>
      </c>
      <c r="G377" s="265"/>
      <c r="H377" s="266" t="s">
        <v>1</v>
      </c>
      <c r="I377" s="268"/>
      <c r="J377" s="265"/>
      <c r="K377" s="265"/>
      <c r="L377" s="269"/>
      <c r="M377" s="270"/>
      <c r="N377" s="271"/>
      <c r="O377" s="271"/>
      <c r="P377" s="271"/>
      <c r="Q377" s="271"/>
      <c r="R377" s="271"/>
      <c r="S377" s="271"/>
      <c r="T377" s="27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73" t="s">
        <v>185</v>
      </c>
      <c r="AU377" s="273" t="s">
        <v>83</v>
      </c>
      <c r="AV377" s="13" t="s">
        <v>81</v>
      </c>
      <c r="AW377" s="13" t="s">
        <v>30</v>
      </c>
      <c r="AX377" s="13" t="s">
        <v>73</v>
      </c>
      <c r="AY377" s="273" t="s">
        <v>146</v>
      </c>
    </row>
    <row r="378" s="16" customFormat="1">
      <c r="A378" s="16"/>
      <c r="B378" s="298"/>
      <c r="C378" s="299"/>
      <c r="D378" s="259" t="s">
        <v>185</v>
      </c>
      <c r="E378" s="300" t="s">
        <v>1</v>
      </c>
      <c r="F378" s="301" t="s">
        <v>682</v>
      </c>
      <c r="G378" s="299"/>
      <c r="H378" s="302">
        <v>249.47999999999999</v>
      </c>
      <c r="I378" s="303"/>
      <c r="J378" s="299"/>
      <c r="K378" s="299"/>
      <c r="L378" s="304"/>
      <c r="M378" s="305"/>
      <c r="N378" s="306"/>
      <c r="O378" s="306"/>
      <c r="P378" s="306"/>
      <c r="Q378" s="306"/>
      <c r="R378" s="306"/>
      <c r="S378" s="306"/>
      <c r="T378" s="307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308" t="s">
        <v>185</v>
      </c>
      <c r="AU378" s="308" t="s">
        <v>83</v>
      </c>
      <c r="AV378" s="16" t="s">
        <v>153</v>
      </c>
      <c r="AW378" s="16" t="s">
        <v>30</v>
      </c>
      <c r="AX378" s="16" t="s">
        <v>81</v>
      </c>
      <c r="AY378" s="308" t="s">
        <v>146</v>
      </c>
    </row>
    <row r="379" s="2" customFormat="1" ht="21.75" customHeight="1">
      <c r="A379" s="39"/>
      <c r="B379" s="40"/>
      <c r="C379" s="228" t="s">
        <v>1131</v>
      </c>
      <c r="D379" s="228" t="s">
        <v>149</v>
      </c>
      <c r="E379" s="229" t="s">
        <v>1157</v>
      </c>
      <c r="F379" s="230" t="s">
        <v>1158</v>
      </c>
      <c r="G379" s="231" t="s">
        <v>289</v>
      </c>
      <c r="H379" s="232">
        <v>13.859999999999999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38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153</v>
      </c>
      <c r="AT379" s="240" t="s">
        <v>149</v>
      </c>
      <c r="AU379" s="240" t="s">
        <v>83</v>
      </c>
      <c r="AY379" s="18" t="s">
        <v>146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81</v>
      </c>
      <c r="BK379" s="241">
        <f>ROUND(I379*H379,2)</f>
        <v>0</v>
      </c>
      <c r="BL379" s="18" t="s">
        <v>153</v>
      </c>
      <c r="BM379" s="240" t="s">
        <v>1649</v>
      </c>
    </row>
    <row r="380" s="14" customFormat="1">
      <c r="A380" s="14"/>
      <c r="B380" s="274"/>
      <c r="C380" s="275"/>
      <c r="D380" s="259" t="s">
        <v>185</v>
      </c>
      <c r="E380" s="276" t="s">
        <v>1</v>
      </c>
      <c r="F380" s="277" t="s">
        <v>1650</v>
      </c>
      <c r="G380" s="275"/>
      <c r="H380" s="278">
        <v>13.859999999999999</v>
      </c>
      <c r="I380" s="279"/>
      <c r="J380" s="275"/>
      <c r="K380" s="275"/>
      <c r="L380" s="280"/>
      <c r="M380" s="281"/>
      <c r="N380" s="282"/>
      <c r="O380" s="282"/>
      <c r="P380" s="282"/>
      <c r="Q380" s="282"/>
      <c r="R380" s="282"/>
      <c r="S380" s="282"/>
      <c r="T380" s="28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4" t="s">
        <v>185</v>
      </c>
      <c r="AU380" s="284" t="s">
        <v>83</v>
      </c>
      <c r="AV380" s="14" t="s">
        <v>83</v>
      </c>
      <c r="AW380" s="14" t="s">
        <v>30</v>
      </c>
      <c r="AX380" s="14" t="s">
        <v>73</v>
      </c>
      <c r="AY380" s="284" t="s">
        <v>146</v>
      </c>
    </row>
    <row r="381" s="13" customFormat="1">
      <c r="A381" s="13"/>
      <c r="B381" s="264"/>
      <c r="C381" s="265"/>
      <c r="D381" s="259" t="s">
        <v>185</v>
      </c>
      <c r="E381" s="266" t="s">
        <v>1</v>
      </c>
      <c r="F381" s="267" t="s">
        <v>1651</v>
      </c>
      <c r="G381" s="265"/>
      <c r="H381" s="266" t="s">
        <v>1</v>
      </c>
      <c r="I381" s="268"/>
      <c r="J381" s="265"/>
      <c r="K381" s="265"/>
      <c r="L381" s="269"/>
      <c r="M381" s="270"/>
      <c r="N381" s="271"/>
      <c r="O381" s="271"/>
      <c r="P381" s="271"/>
      <c r="Q381" s="271"/>
      <c r="R381" s="271"/>
      <c r="S381" s="271"/>
      <c r="T381" s="27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3" t="s">
        <v>185</v>
      </c>
      <c r="AU381" s="273" t="s">
        <v>83</v>
      </c>
      <c r="AV381" s="13" t="s">
        <v>81</v>
      </c>
      <c r="AW381" s="13" t="s">
        <v>30</v>
      </c>
      <c r="AX381" s="13" t="s">
        <v>73</v>
      </c>
      <c r="AY381" s="273" t="s">
        <v>146</v>
      </c>
    </row>
    <row r="382" s="16" customFormat="1">
      <c r="A382" s="16"/>
      <c r="B382" s="298"/>
      <c r="C382" s="299"/>
      <c r="D382" s="259" t="s">
        <v>185</v>
      </c>
      <c r="E382" s="300" t="s">
        <v>1</v>
      </c>
      <c r="F382" s="301" t="s">
        <v>682</v>
      </c>
      <c r="G382" s="299"/>
      <c r="H382" s="302">
        <v>13.859999999999999</v>
      </c>
      <c r="I382" s="303"/>
      <c r="J382" s="299"/>
      <c r="K382" s="299"/>
      <c r="L382" s="304"/>
      <c r="M382" s="305"/>
      <c r="N382" s="306"/>
      <c r="O382" s="306"/>
      <c r="P382" s="306"/>
      <c r="Q382" s="306"/>
      <c r="R382" s="306"/>
      <c r="S382" s="306"/>
      <c r="T382" s="307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308" t="s">
        <v>185</v>
      </c>
      <c r="AU382" s="308" t="s">
        <v>83</v>
      </c>
      <c r="AV382" s="16" t="s">
        <v>153</v>
      </c>
      <c r="AW382" s="16" t="s">
        <v>30</v>
      </c>
      <c r="AX382" s="16" t="s">
        <v>81</v>
      </c>
      <c r="AY382" s="308" t="s">
        <v>146</v>
      </c>
    </row>
    <row r="383" s="2" customFormat="1" ht="44.25" customHeight="1">
      <c r="A383" s="39"/>
      <c r="B383" s="40"/>
      <c r="C383" s="228" t="s">
        <v>1136</v>
      </c>
      <c r="D383" s="228" t="s">
        <v>149</v>
      </c>
      <c r="E383" s="229" t="s">
        <v>551</v>
      </c>
      <c r="F383" s="230" t="s">
        <v>552</v>
      </c>
      <c r="G383" s="231" t="s">
        <v>289</v>
      </c>
      <c r="H383" s="232">
        <v>8.9640000000000004</v>
      </c>
      <c r="I383" s="233"/>
      <c r="J383" s="234">
        <f>ROUND(I383*H383,2)</f>
        <v>0</v>
      </c>
      <c r="K383" s="235"/>
      <c r="L383" s="45"/>
      <c r="M383" s="236" t="s">
        <v>1</v>
      </c>
      <c r="N383" s="237" t="s">
        <v>38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153</v>
      </c>
      <c r="AT383" s="240" t="s">
        <v>149</v>
      </c>
      <c r="AU383" s="240" t="s">
        <v>83</v>
      </c>
      <c r="AY383" s="18" t="s">
        <v>146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81</v>
      </c>
      <c r="BK383" s="241">
        <f>ROUND(I383*H383,2)</f>
        <v>0</v>
      </c>
      <c r="BL383" s="18" t="s">
        <v>153</v>
      </c>
      <c r="BM383" s="240" t="s">
        <v>1652</v>
      </c>
    </row>
    <row r="384" s="2" customFormat="1" ht="66.75" customHeight="1">
      <c r="A384" s="39"/>
      <c r="B384" s="40"/>
      <c r="C384" s="228" t="s">
        <v>1150</v>
      </c>
      <c r="D384" s="228" t="s">
        <v>149</v>
      </c>
      <c r="E384" s="229" t="s">
        <v>1165</v>
      </c>
      <c r="F384" s="230" t="s">
        <v>1166</v>
      </c>
      <c r="G384" s="231" t="s">
        <v>289</v>
      </c>
      <c r="H384" s="232">
        <v>4.8959999999999999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38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153</v>
      </c>
      <c r="AT384" s="240" t="s">
        <v>149</v>
      </c>
      <c r="AU384" s="240" t="s">
        <v>83</v>
      </c>
      <c r="AY384" s="18" t="s">
        <v>146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81</v>
      </c>
      <c r="BK384" s="241">
        <f>ROUND(I384*H384,2)</f>
        <v>0</v>
      </c>
      <c r="BL384" s="18" t="s">
        <v>153</v>
      </c>
      <c r="BM384" s="240" t="s">
        <v>1653</v>
      </c>
    </row>
    <row r="385" s="12" customFormat="1" ht="22.8" customHeight="1">
      <c r="A385" s="12"/>
      <c r="B385" s="212"/>
      <c r="C385" s="213"/>
      <c r="D385" s="214" t="s">
        <v>72</v>
      </c>
      <c r="E385" s="226" t="s">
        <v>555</v>
      </c>
      <c r="F385" s="226" t="s">
        <v>556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P386</f>
        <v>0</v>
      </c>
      <c r="Q385" s="220"/>
      <c r="R385" s="221">
        <f>R386</f>
        <v>0</v>
      </c>
      <c r="S385" s="220"/>
      <c r="T385" s="222">
        <f>T386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81</v>
      </c>
      <c r="AT385" s="224" t="s">
        <v>72</v>
      </c>
      <c r="AU385" s="224" t="s">
        <v>81</v>
      </c>
      <c r="AY385" s="223" t="s">
        <v>146</v>
      </c>
      <c r="BK385" s="225">
        <f>BK386</f>
        <v>0</v>
      </c>
    </row>
    <row r="386" s="2" customFormat="1" ht="44.25" customHeight="1">
      <c r="A386" s="39"/>
      <c r="B386" s="40"/>
      <c r="C386" s="228" t="s">
        <v>1144</v>
      </c>
      <c r="D386" s="228" t="s">
        <v>149</v>
      </c>
      <c r="E386" s="229" t="s">
        <v>1169</v>
      </c>
      <c r="F386" s="230" t="s">
        <v>1170</v>
      </c>
      <c r="G386" s="231" t="s">
        <v>289</v>
      </c>
      <c r="H386" s="232">
        <v>1.98</v>
      </c>
      <c r="I386" s="233"/>
      <c r="J386" s="234">
        <f>ROUND(I386*H386,2)</f>
        <v>0</v>
      </c>
      <c r="K386" s="235"/>
      <c r="L386" s="45"/>
      <c r="M386" s="296" t="s">
        <v>1</v>
      </c>
      <c r="N386" s="297" t="s">
        <v>38</v>
      </c>
      <c r="O386" s="255"/>
      <c r="P386" s="256">
        <f>O386*H386</f>
        <v>0</v>
      </c>
      <c r="Q386" s="256">
        <v>0</v>
      </c>
      <c r="R386" s="256">
        <f>Q386*H386</f>
        <v>0</v>
      </c>
      <c r="S386" s="256">
        <v>0</v>
      </c>
      <c r="T386" s="25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153</v>
      </c>
      <c r="AT386" s="240" t="s">
        <v>149</v>
      </c>
      <c r="AU386" s="240" t="s">
        <v>83</v>
      </c>
      <c r="AY386" s="18" t="s">
        <v>146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81</v>
      </c>
      <c r="BK386" s="241">
        <f>ROUND(I386*H386,2)</f>
        <v>0</v>
      </c>
      <c r="BL386" s="18" t="s">
        <v>153</v>
      </c>
      <c r="BM386" s="240" t="s">
        <v>1654</v>
      </c>
    </row>
    <row r="387" s="2" customFormat="1" ht="6.96" customHeight="1">
      <c r="A387" s="39"/>
      <c r="B387" s="67"/>
      <c r="C387" s="68"/>
      <c r="D387" s="68"/>
      <c r="E387" s="68"/>
      <c r="F387" s="68"/>
      <c r="G387" s="68"/>
      <c r="H387" s="68"/>
      <c r="I387" s="68"/>
      <c r="J387" s="68"/>
      <c r="K387" s="68"/>
      <c r="L387" s="45"/>
      <c r="M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</sheetData>
  <sheetProtection sheet="1" autoFilter="0" formatColumns="0" formatRows="0" objects="1" scenarios="1" spinCount="100000" saltValue="JawB4WbfxNYPGnvTlVotfOLlNQizv6vfNn1PapwkIP6Bh3z/p9hTW+FMXTcCekFYHXXtVKLe9aaxKj8rXGwaGw==" hashValue="ltenk9UeErHPHhsG/9Gu89YJiOs1yA9r5lFKnPVbm7OXHEeCjz5YY9TMAwVUofYwlUI9PBo86IiadAUlRSLJGw==" algorithmName="SHA-512" password="CC35"/>
  <autoFilter ref="C128:K3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  <c r="AZ2" s="258" t="s">
        <v>1655</v>
      </c>
      <c r="BA2" s="258" t="s">
        <v>1</v>
      </c>
      <c r="BB2" s="258" t="s">
        <v>1</v>
      </c>
      <c r="BC2" s="258" t="s">
        <v>1656</v>
      </c>
      <c r="BD2" s="258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1362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672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1657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11. 11. 2020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ROUND((SUM(BE129:BE274)),  2)</f>
        <v>0</v>
      </c>
      <c r="G35" s="39"/>
      <c r="H35" s="39"/>
      <c r="I35" s="165">
        <v>0.20999999999999999</v>
      </c>
      <c r="J35" s="164">
        <f>ROUND(((SUM(BE129:BE274))*I35),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ROUND((SUM(BF129:BF274)),  2)</f>
        <v>0</v>
      </c>
      <c r="G36" s="39"/>
      <c r="H36" s="39"/>
      <c r="I36" s="165">
        <v>0.14999999999999999</v>
      </c>
      <c r="J36" s="164">
        <f>ROUND(((SUM(BF129:BF274))*I36),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ROUND((SUM(BG129:BG274)),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ROUND((SUM(BH129:BH274)),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ROUND((SUM(BI129:BI274)),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1362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672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500-2 - Vodovodní přípojky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11. 11. 2020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125</v>
      </c>
      <c r="D96" s="186"/>
      <c r="E96" s="186"/>
      <c r="F96" s="186"/>
      <c r="G96" s="186"/>
      <c r="H96" s="186"/>
      <c r="I96" s="186"/>
      <c r="J96" s="187" t="s">
        <v>126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127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128</v>
      </c>
    </row>
    <row r="99" s="9" customFormat="1" ht="24.96" customHeight="1">
      <c r="A99" s="9"/>
      <c r="B99" s="189"/>
      <c r="C99" s="190"/>
      <c r="D99" s="191" t="s">
        <v>129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171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173</v>
      </c>
      <c r="E101" s="197"/>
      <c r="F101" s="197"/>
      <c r="G101" s="197"/>
      <c r="H101" s="197"/>
      <c r="I101" s="197"/>
      <c r="J101" s="198">
        <f>J207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174</v>
      </c>
      <c r="E102" s="197"/>
      <c r="F102" s="197"/>
      <c r="G102" s="197"/>
      <c r="H102" s="197"/>
      <c r="I102" s="197"/>
      <c r="J102" s="198">
        <f>J210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175</v>
      </c>
      <c r="E103" s="197"/>
      <c r="F103" s="197"/>
      <c r="G103" s="197"/>
      <c r="H103" s="197"/>
      <c r="I103" s="197"/>
      <c r="J103" s="198">
        <f>J235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130</v>
      </c>
      <c r="E104" s="197"/>
      <c r="F104" s="197"/>
      <c r="G104" s="197"/>
      <c r="H104" s="197"/>
      <c r="I104" s="197"/>
      <c r="J104" s="198">
        <f>J254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674</v>
      </c>
      <c r="E105" s="197"/>
      <c r="F105" s="197"/>
      <c r="G105" s="197"/>
      <c r="H105" s="197"/>
      <c r="I105" s="197"/>
      <c r="J105" s="198">
        <f>J255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176</v>
      </c>
      <c r="E106" s="197"/>
      <c r="F106" s="197"/>
      <c r="G106" s="197"/>
      <c r="H106" s="197"/>
      <c r="I106" s="197"/>
      <c r="J106" s="198">
        <f>J262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177</v>
      </c>
      <c r="E107" s="197"/>
      <c r="F107" s="197"/>
      <c r="G107" s="197"/>
      <c r="H107" s="197"/>
      <c r="I107" s="197"/>
      <c r="J107" s="198">
        <f>J273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Základní technická vybavenost Loreta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1362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672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500-2 - Vodovodní přípojky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11. 11. 2020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29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IF(E20="","",E20)</f>
        <v>Vyplň údaj</v>
      </c>
      <c r="G126" s="41"/>
      <c r="H126" s="41"/>
      <c r="I126" s="33" t="s">
        <v>31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132</v>
      </c>
      <c r="D128" s="203" t="s">
        <v>58</v>
      </c>
      <c r="E128" s="203" t="s">
        <v>54</v>
      </c>
      <c r="F128" s="203" t="s">
        <v>55</v>
      </c>
      <c r="G128" s="203" t="s">
        <v>133</v>
      </c>
      <c r="H128" s="203" t="s">
        <v>134</v>
      </c>
      <c r="I128" s="203" t="s">
        <v>135</v>
      </c>
      <c r="J128" s="204" t="s">
        <v>126</v>
      </c>
      <c r="K128" s="205" t="s">
        <v>136</v>
      </c>
      <c r="L128" s="206"/>
      <c r="M128" s="101" t="s">
        <v>1</v>
      </c>
      <c r="N128" s="102" t="s">
        <v>37</v>
      </c>
      <c r="O128" s="102" t="s">
        <v>137</v>
      </c>
      <c r="P128" s="102" t="s">
        <v>138</v>
      </c>
      <c r="Q128" s="102" t="s">
        <v>139</v>
      </c>
      <c r="R128" s="102" t="s">
        <v>140</v>
      </c>
      <c r="S128" s="102" t="s">
        <v>141</v>
      </c>
      <c r="T128" s="103" t="s">
        <v>142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143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293.34905499999996</v>
      </c>
      <c r="S129" s="105"/>
      <c r="T129" s="210">
        <f>T130</f>
        <v>5.4711999999999996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128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72</v>
      </c>
      <c r="E130" s="215" t="s">
        <v>144</v>
      </c>
      <c r="F130" s="215" t="s">
        <v>145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P131+P207+P210+P235+P254+P262+P273</f>
        <v>0</v>
      </c>
      <c r="Q130" s="220"/>
      <c r="R130" s="221">
        <f>R131+R207+R210+R235+R254+R262+R273</f>
        <v>293.34905499999996</v>
      </c>
      <c r="S130" s="220"/>
      <c r="T130" s="222">
        <f>T131+T207+T210+T235+T254+T262+T273</f>
        <v>5.4711999999999996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81</v>
      </c>
      <c r="AT130" s="224" t="s">
        <v>72</v>
      </c>
      <c r="AU130" s="224" t="s">
        <v>73</v>
      </c>
      <c r="AY130" s="223" t="s">
        <v>146</v>
      </c>
      <c r="BK130" s="225">
        <f>BK131+BK207+BK210+BK235+BK254+BK262+BK273</f>
        <v>0</v>
      </c>
    </row>
    <row r="131" s="12" customFormat="1" ht="22.8" customHeight="1">
      <c r="A131" s="12"/>
      <c r="B131" s="212"/>
      <c r="C131" s="213"/>
      <c r="D131" s="214" t="s">
        <v>72</v>
      </c>
      <c r="E131" s="226" t="s">
        <v>81</v>
      </c>
      <c r="F131" s="226" t="s">
        <v>178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SUM(P132:P206)</f>
        <v>0</v>
      </c>
      <c r="Q131" s="220"/>
      <c r="R131" s="221">
        <f>SUM(R132:R206)</f>
        <v>290.046336</v>
      </c>
      <c r="S131" s="220"/>
      <c r="T131" s="222">
        <f>SUM(T132:T206)</f>
        <v>5.4711999999999996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81</v>
      </c>
      <c r="AT131" s="224" t="s">
        <v>72</v>
      </c>
      <c r="AU131" s="224" t="s">
        <v>81</v>
      </c>
      <c r="AY131" s="223" t="s">
        <v>146</v>
      </c>
      <c r="BK131" s="225">
        <f>SUM(BK132:BK206)</f>
        <v>0</v>
      </c>
    </row>
    <row r="132" s="2" customFormat="1" ht="66.75" customHeight="1">
      <c r="A132" s="39"/>
      <c r="B132" s="40"/>
      <c r="C132" s="228" t="s">
        <v>81</v>
      </c>
      <c r="D132" s="228" t="s">
        <v>149</v>
      </c>
      <c r="E132" s="229" t="s">
        <v>1658</v>
      </c>
      <c r="F132" s="230" t="s">
        <v>1659</v>
      </c>
      <c r="G132" s="231" t="s">
        <v>181</v>
      </c>
      <c r="H132" s="232">
        <v>5.2999999999999998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38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0.44</v>
      </c>
      <c r="T132" s="239">
        <f>S132*H132</f>
        <v>2.3319999999999999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153</v>
      </c>
      <c r="AT132" s="240" t="s">
        <v>149</v>
      </c>
      <c r="AU132" s="240" t="s">
        <v>83</v>
      </c>
      <c r="AY132" s="18" t="s">
        <v>146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81</v>
      </c>
      <c r="BK132" s="241">
        <f>ROUND(I132*H132,2)</f>
        <v>0</v>
      </c>
      <c r="BL132" s="18" t="s">
        <v>153</v>
      </c>
      <c r="BM132" s="240" t="s">
        <v>1660</v>
      </c>
    </row>
    <row r="133" s="14" customFormat="1">
      <c r="A133" s="14"/>
      <c r="B133" s="274"/>
      <c r="C133" s="275"/>
      <c r="D133" s="259" t="s">
        <v>185</v>
      </c>
      <c r="E133" s="276" t="s">
        <v>1</v>
      </c>
      <c r="F133" s="277" t="s">
        <v>1661</v>
      </c>
      <c r="G133" s="275"/>
      <c r="H133" s="278">
        <v>3.2999999999999998</v>
      </c>
      <c r="I133" s="279"/>
      <c r="J133" s="275"/>
      <c r="K133" s="275"/>
      <c r="L133" s="280"/>
      <c r="M133" s="281"/>
      <c r="N133" s="282"/>
      <c r="O133" s="282"/>
      <c r="P133" s="282"/>
      <c r="Q133" s="282"/>
      <c r="R133" s="282"/>
      <c r="S133" s="282"/>
      <c r="T133" s="28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4" t="s">
        <v>185</v>
      </c>
      <c r="AU133" s="284" t="s">
        <v>83</v>
      </c>
      <c r="AV133" s="14" t="s">
        <v>83</v>
      </c>
      <c r="AW133" s="14" t="s">
        <v>30</v>
      </c>
      <c r="AX133" s="14" t="s">
        <v>73</v>
      </c>
      <c r="AY133" s="284" t="s">
        <v>146</v>
      </c>
    </row>
    <row r="134" s="14" customFormat="1">
      <c r="A134" s="14"/>
      <c r="B134" s="274"/>
      <c r="C134" s="275"/>
      <c r="D134" s="259" t="s">
        <v>185</v>
      </c>
      <c r="E134" s="276" t="s">
        <v>1</v>
      </c>
      <c r="F134" s="277" t="s">
        <v>1366</v>
      </c>
      <c r="G134" s="275"/>
      <c r="H134" s="278">
        <v>2</v>
      </c>
      <c r="I134" s="279"/>
      <c r="J134" s="275"/>
      <c r="K134" s="275"/>
      <c r="L134" s="280"/>
      <c r="M134" s="281"/>
      <c r="N134" s="282"/>
      <c r="O134" s="282"/>
      <c r="P134" s="282"/>
      <c r="Q134" s="282"/>
      <c r="R134" s="282"/>
      <c r="S134" s="282"/>
      <c r="T134" s="28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4" t="s">
        <v>185</v>
      </c>
      <c r="AU134" s="284" t="s">
        <v>83</v>
      </c>
      <c r="AV134" s="14" t="s">
        <v>83</v>
      </c>
      <c r="AW134" s="14" t="s">
        <v>30</v>
      </c>
      <c r="AX134" s="14" t="s">
        <v>73</v>
      </c>
      <c r="AY134" s="284" t="s">
        <v>146</v>
      </c>
    </row>
    <row r="135" s="16" customFormat="1">
      <c r="A135" s="16"/>
      <c r="B135" s="298"/>
      <c r="C135" s="299"/>
      <c r="D135" s="259" t="s">
        <v>185</v>
      </c>
      <c r="E135" s="300" t="s">
        <v>1</v>
      </c>
      <c r="F135" s="301" t="s">
        <v>682</v>
      </c>
      <c r="G135" s="299"/>
      <c r="H135" s="302">
        <v>5.2999999999999998</v>
      </c>
      <c r="I135" s="303"/>
      <c r="J135" s="299"/>
      <c r="K135" s="299"/>
      <c r="L135" s="304"/>
      <c r="M135" s="305"/>
      <c r="N135" s="306"/>
      <c r="O135" s="306"/>
      <c r="P135" s="306"/>
      <c r="Q135" s="306"/>
      <c r="R135" s="306"/>
      <c r="S135" s="306"/>
      <c r="T135" s="307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308" t="s">
        <v>185</v>
      </c>
      <c r="AU135" s="308" t="s">
        <v>83</v>
      </c>
      <c r="AV135" s="16" t="s">
        <v>153</v>
      </c>
      <c r="AW135" s="16" t="s">
        <v>30</v>
      </c>
      <c r="AX135" s="16" t="s">
        <v>81</v>
      </c>
      <c r="AY135" s="308" t="s">
        <v>146</v>
      </c>
    </row>
    <row r="136" s="2" customFormat="1" ht="66.75" customHeight="1">
      <c r="A136" s="39"/>
      <c r="B136" s="40"/>
      <c r="C136" s="228" t="s">
        <v>83</v>
      </c>
      <c r="D136" s="228" t="s">
        <v>149</v>
      </c>
      <c r="E136" s="229" t="s">
        <v>1662</v>
      </c>
      <c r="F136" s="230" t="s">
        <v>1663</v>
      </c>
      <c r="G136" s="231" t="s">
        <v>181</v>
      </c>
      <c r="H136" s="232">
        <v>6.3600000000000003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38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0.22</v>
      </c>
      <c r="T136" s="239">
        <f>S136*H136</f>
        <v>1.3992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153</v>
      </c>
      <c r="AT136" s="240" t="s">
        <v>149</v>
      </c>
      <c r="AU136" s="240" t="s">
        <v>83</v>
      </c>
      <c r="AY136" s="18" t="s">
        <v>146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81</v>
      </c>
      <c r="BK136" s="241">
        <f>ROUND(I136*H136,2)</f>
        <v>0</v>
      </c>
      <c r="BL136" s="18" t="s">
        <v>153</v>
      </c>
      <c r="BM136" s="240" t="s">
        <v>1664</v>
      </c>
    </row>
    <row r="137" s="14" customFormat="1">
      <c r="A137" s="14"/>
      <c r="B137" s="274"/>
      <c r="C137" s="275"/>
      <c r="D137" s="259" t="s">
        <v>185</v>
      </c>
      <c r="E137" s="276" t="s">
        <v>1</v>
      </c>
      <c r="F137" s="277" t="s">
        <v>1665</v>
      </c>
      <c r="G137" s="275"/>
      <c r="H137" s="278">
        <v>3.96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4" t="s">
        <v>185</v>
      </c>
      <c r="AU137" s="284" t="s">
        <v>83</v>
      </c>
      <c r="AV137" s="14" t="s">
        <v>83</v>
      </c>
      <c r="AW137" s="14" t="s">
        <v>30</v>
      </c>
      <c r="AX137" s="14" t="s">
        <v>73</v>
      </c>
      <c r="AY137" s="284" t="s">
        <v>146</v>
      </c>
    </row>
    <row r="138" s="14" customFormat="1">
      <c r="A138" s="14"/>
      <c r="B138" s="274"/>
      <c r="C138" s="275"/>
      <c r="D138" s="259" t="s">
        <v>185</v>
      </c>
      <c r="E138" s="276" t="s">
        <v>1</v>
      </c>
      <c r="F138" s="277" t="s">
        <v>1666</v>
      </c>
      <c r="G138" s="275"/>
      <c r="H138" s="278">
        <v>2.3999999999999999</v>
      </c>
      <c r="I138" s="279"/>
      <c r="J138" s="275"/>
      <c r="K138" s="275"/>
      <c r="L138" s="280"/>
      <c r="M138" s="281"/>
      <c r="N138" s="282"/>
      <c r="O138" s="282"/>
      <c r="P138" s="282"/>
      <c r="Q138" s="282"/>
      <c r="R138" s="282"/>
      <c r="S138" s="282"/>
      <c r="T138" s="28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4" t="s">
        <v>185</v>
      </c>
      <c r="AU138" s="284" t="s">
        <v>83</v>
      </c>
      <c r="AV138" s="14" t="s">
        <v>83</v>
      </c>
      <c r="AW138" s="14" t="s">
        <v>30</v>
      </c>
      <c r="AX138" s="14" t="s">
        <v>73</v>
      </c>
      <c r="AY138" s="284" t="s">
        <v>146</v>
      </c>
    </row>
    <row r="139" s="16" customFormat="1">
      <c r="A139" s="16"/>
      <c r="B139" s="298"/>
      <c r="C139" s="299"/>
      <c r="D139" s="259" t="s">
        <v>185</v>
      </c>
      <c r="E139" s="300" t="s">
        <v>1</v>
      </c>
      <c r="F139" s="301" t="s">
        <v>682</v>
      </c>
      <c r="G139" s="299"/>
      <c r="H139" s="302">
        <v>6.3600000000000003</v>
      </c>
      <c r="I139" s="303"/>
      <c r="J139" s="299"/>
      <c r="K139" s="299"/>
      <c r="L139" s="304"/>
      <c r="M139" s="305"/>
      <c r="N139" s="306"/>
      <c r="O139" s="306"/>
      <c r="P139" s="306"/>
      <c r="Q139" s="306"/>
      <c r="R139" s="306"/>
      <c r="S139" s="306"/>
      <c r="T139" s="30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8" t="s">
        <v>185</v>
      </c>
      <c r="AU139" s="308" t="s">
        <v>83</v>
      </c>
      <c r="AV139" s="16" t="s">
        <v>153</v>
      </c>
      <c r="AW139" s="16" t="s">
        <v>30</v>
      </c>
      <c r="AX139" s="16" t="s">
        <v>81</v>
      </c>
      <c r="AY139" s="308" t="s">
        <v>146</v>
      </c>
    </row>
    <row r="140" s="2" customFormat="1" ht="44.25" customHeight="1">
      <c r="A140" s="39"/>
      <c r="B140" s="40"/>
      <c r="C140" s="228" t="s">
        <v>160</v>
      </c>
      <c r="D140" s="228" t="s">
        <v>149</v>
      </c>
      <c r="E140" s="229" t="s">
        <v>688</v>
      </c>
      <c r="F140" s="230" t="s">
        <v>689</v>
      </c>
      <c r="G140" s="231" t="s">
        <v>210</v>
      </c>
      <c r="H140" s="232">
        <v>6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38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0.28999999999999998</v>
      </c>
      <c r="T140" s="239">
        <f>S140*H140</f>
        <v>1.7399999999999998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153</v>
      </c>
      <c r="AT140" s="240" t="s">
        <v>149</v>
      </c>
      <c r="AU140" s="240" t="s">
        <v>83</v>
      </c>
      <c r="AY140" s="18" t="s">
        <v>146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81</v>
      </c>
      <c r="BK140" s="241">
        <f>ROUND(I140*H140,2)</f>
        <v>0</v>
      </c>
      <c r="BL140" s="18" t="s">
        <v>153</v>
      </c>
      <c r="BM140" s="240" t="s">
        <v>1667</v>
      </c>
    </row>
    <row r="141" s="2" customFormat="1" ht="21.75" customHeight="1">
      <c r="A141" s="39"/>
      <c r="B141" s="40"/>
      <c r="C141" s="228" t="s">
        <v>153</v>
      </c>
      <c r="D141" s="228" t="s">
        <v>149</v>
      </c>
      <c r="E141" s="229" t="s">
        <v>691</v>
      </c>
      <c r="F141" s="230" t="s">
        <v>692</v>
      </c>
      <c r="G141" s="231" t="s">
        <v>693</v>
      </c>
      <c r="H141" s="232">
        <v>40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38</v>
      </c>
      <c r="O141" s="92"/>
      <c r="P141" s="238">
        <f>O141*H141</f>
        <v>0</v>
      </c>
      <c r="Q141" s="238">
        <v>3.0000000000000001E-05</v>
      </c>
      <c r="R141" s="238">
        <f>Q141*H141</f>
        <v>0.0012000000000000001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153</v>
      </c>
      <c r="AT141" s="240" t="s">
        <v>149</v>
      </c>
      <c r="AU141" s="240" t="s">
        <v>83</v>
      </c>
      <c r="AY141" s="18" t="s">
        <v>146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81</v>
      </c>
      <c r="BK141" s="241">
        <f>ROUND(I141*H141,2)</f>
        <v>0</v>
      </c>
      <c r="BL141" s="18" t="s">
        <v>153</v>
      </c>
      <c r="BM141" s="240" t="s">
        <v>1668</v>
      </c>
    </row>
    <row r="142" s="14" customFormat="1">
      <c r="A142" s="14"/>
      <c r="B142" s="274"/>
      <c r="C142" s="275"/>
      <c r="D142" s="259" t="s">
        <v>185</v>
      </c>
      <c r="E142" s="276" t="s">
        <v>1</v>
      </c>
      <c r="F142" s="277" t="s">
        <v>1669</v>
      </c>
      <c r="G142" s="275"/>
      <c r="H142" s="278">
        <v>40</v>
      </c>
      <c r="I142" s="279"/>
      <c r="J142" s="275"/>
      <c r="K142" s="275"/>
      <c r="L142" s="280"/>
      <c r="M142" s="281"/>
      <c r="N142" s="282"/>
      <c r="O142" s="282"/>
      <c r="P142" s="282"/>
      <c r="Q142" s="282"/>
      <c r="R142" s="282"/>
      <c r="S142" s="282"/>
      <c r="T142" s="28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4" t="s">
        <v>185</v>
      </c>
      <c r="AU142" s="284" t="s">
        <v>83</v>
      </c>
      <c r="AV142" s="14" t="s">
        <v>83</v>
      </c>
      <c r="AW142" s="14" t="s">
        <v>30</v>
      </c>
      <c r="AX142" s="14" t="s">
        <v>81</v>
      </c>
      <c r="AY142" s="284" t="s">
        <v>146</v>
      </c>
    </row>
    <row r="143" s="2" customFormat="1" ht="33" customHeight="1">
      <c r="A143" s="39"/>
      <c r="B143" s="40"/>
      <c r="C143" s="228" t="s">
        <v>207</v>
      </c>
      <c r="D143" s="228" t="s">
        <v>149</v>
      </c>
      <c r="E143" s="229" t="s">
        <v>696</v>
      </c>
      <c r="F143" s="230" t="s">
        <v>697</v>
      </c>
      <c r="G143" s="231" t="s">
        <v>698</v>
      </c>
      <c r="H143" s="232">
        <v>10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38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153</v>
      </c>
      <c r="AT143" s="240" t="s">
        <v>149</v>
      </c>
      <c r="AU143" s="240" t="s">
        <v>83</v>
      </c>
      <c r="AY143" s="18" t="s">
        <v>146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81</v>
      </c>
      <c r="BK143" s="241">
        <f>ROUND(I143*H143,2)</f>
        <v>0</v>
      </c>
      <c r="BL143" s="18" t="s">
        <v>153</v>
      </c>
      <c r="BM143" s="240" t="s">
        <v>1670</v>
      </c>
    </row>
    <row r="144" s="2" customFormat="1" ht="89.25" customHeight="1">
      <c r="A144" s="39"/>
      <c r="B144" s="40"/>
      <c r="C144" s="228" t="s">
        <v>217</v>
      </c>
      <c r="D144" s="228" t="s">
        <v>149</v>
      </c>
      <c r="E144" s="229" t="s">
        <v>700</v>
      </c>
      <c r="F144" s="230" t="s">
        <v>701</v>
      </c>
      <c r="G144" s="231" t="s">
        <v>210</v>
      </c>
      <c r="H144" s="232">
        <v>1.2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38</v>
      </c>
      <c r="O144" s="92"/>
      <c r="P144" s="238">
        <f>O144*H144</f>
        <v>0</v>
      </c>
      <c r="Q144" s="238">
        <v>0.01269</v>
      </c>
      <c r="R144" s="238">
        <f>Q144*H144</f>
        <v>0.015227999999999999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153</v>
      </c>
      <c r="AT144" s="240" t="s">
        <v>149</v>
      </c>
      <c r="AU144" s="240" t="s">
        <v>83</v>
      </c>
      <c r="AY144" s="18" t="s">
        <v>146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81</v>
      </c>
      <c r="BK144" s="241">
        <f>ROUND(I144*H144,2)</f>
        <v>0</v>
      </c>
      <c r="BL144" s="18" t="s">
        <v>153</v>
      </c>
      <c r="BM144" s="240" t="s">
        <v>1671</v>
      </c>
    </row>
    <row r="145" s="14" customFormat="1">
      <c r="A145" s="14"/>
      <c r="B145" s="274"/>
      <c r="C145" s="275"/>
      <c r="D145" s="259" t="s">
        <v>185</v>
      </c>
      <c r="E145" s="276" t="s">
        <v>1</v>
      </c>
      <c r="F145" s="277" t="s">
        <v>711</v>
      </c>
      <c r="G145" s="275"/>
      <c r="H145" s="278">
        <v>1.2</v>
      </c>
      <c r="I145" s="279"/>
      <c r="J145" s="275"/>
      <c r="K145" s="275"/>
      <c r="L145" s="280"/>
      <c r="M145" s="281"/>
      <c r="N145" s="282"/>
      <c r="O145" s="282"/>
      <c r="P145" s="282"/>
      <c r="Q145" s="282"/>
      <c r="R145" s="282"/>
      <c r="S145" s="282"/>
      <c r="T145" s="28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4" t="s">
        <v>185</v>
      </c>
      <c r="AU145" s="284" t="s">
        <v>83</v>
      </c>
      <c r="AV145" s="14" t="s">
        <v>83</v>
      </c>
      <c r="AW145" s="14" t="s">
        <v>30</v>
      </c>
      <c r="AX145" s="14" t="s">
        <v>81</v>
      </c>
      <c r="AY145" s="284" t="s">
        <v>146</v>
      </c>
    </row>
    <row r="146" s="2" customFormat="1" ht="21.75" customHeight="1">
      <c r="A146" s="39"/>
      <c r="B146" s="40"/>
      <c r="C146" s="228" t="s">
        <v>222</v>
      </c>
      <c r="D146" s="228" t="s">
        <v>149</v>
      </c>
      <c r="E146" s="229" t="s">
        <v>223</v>
      </c>
      <c r="F146" s="230" t="s">
        <v>224</v>
      </c>
      <c r="G146" s="231" t="s">
        <v>181</v>
      </c>
      <c r="H146" s="232">
        <v>155.69999999999999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38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153</v>
      </c>
      <c r="AT146" s="240" t="s">
        <v>149</v>
      </c>
      <c r="AU146" s="240" t="s">
        <v>83</v>
      </c>
      <c r="AY146" s="18" t="s">
        <v>146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81</v>
      </c>
      <c r="BK146" s="241">
        <f>ROUND(I146*H146,2)</f>
        <v>0</v>
      </c>
      <c r="BL146" s="18" t="s">
        <v>153</v>
      </c>
      <c r="BM146" s="240" t="s">
        <v>1672</v>
      </c>
    </row>
    <row r="147" s="14" customFormat="1">
      <c r="A147" s="14"/>
      <c r="B147" s="274"/>
      <c r="C147" s="275"/>
      <c r="D147" s="259" t="s">
        <v>185</v>
      </c>
      <c r="E147" s="276" t="s">
        <v>1</v>
      </c>
      <c r="F147" s="277" t="s">
        <v>1673</v>
      </c>
      <c r="G147" s="275"/>
      <c r="H147" s="278">
        <v>155.69999999999999</v>
      </c>
      <c r="I147" s="279"/>
      <c r="J147" s="275"/>
      <c r="K147" s="275"/>
      <c r="L147" s="280"/>
      <c r="M147" s="281"/>
      <c r="N147" s="282"/>
      <c r="O147" s="282"/>
      <c r="P147" s="282"/>
      <c r="Q147" s="282"/>
      <c r="R147" s="282"/>
      <c r="S147" s="282"/>
      <c r="T147" s="28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4" t="s">
        <v>185</v>
      </c>
      <c r="AU147" s="284" t="s">
        <v>83</v>
      </c>
      <c r="AV147" s="14" t="s">
        <v>83</v>
      </c>
      <c r="AW147" s="14" t="s">
        <v>30</v>
      </c>
      <c r="AX147" s="14" t="s">
        <v>81</v>
      </c>
      <c r="AY147" s="284" t="s">
        <v>146</v>
      </c>
    </row>
    <row r="148" s="2" customFormat="1" ht="44.25" customHeight="1">
      <c r="A148" s="39"/>
      <c r="B148" s="40"/>
      <c r="C148" s="228" t="s">
        <v>158</v>
      </c>
      <c r="D148" s="228" t="s">
        <v>149</v>
      </c>
      <c r="E148" s="229" t="s">
        <v>1674</v>
      </c>
      <c r="F148" s="230" t="s">
        <v>1675</v>
      </c>
      <c r="G148" s="231" t="s">
        <v>229</v>
      </c>
      <c r="H148" s="232">
        <v>68.424999999999997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38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153</v>
      </c>
      <c r="AT148" s="240" t="s">
        <v>149</v>
      </c>
      <c r="AU148" s="240" t="s">
        <v>83</v>
      </c>
      <c r="AY148" s="18" t="s">
        <v>146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81</v>
      </c>
      <c r="BK148" s="241">
        <f>ROUND(I148*H148,2)</f>
        <v>0</v>
      </c>
      <c r="BL148" s="18" t="s">
        <v>153</v>
      </c>
      <c r="BM148" s="240" t="s">
        <v>1676</v>
      </c>
    </row>
    <row r="149" s="14" customFormat="1">
      <c r="A149" s="14"/>
      <c r="B149" s="274"/>
      <c r="C149" s="275"/>
      <c r="D149" s="259" t="s">
        <v>185</v>
      </c>
      <c r="E149" s="276" t="s">
        <v>1</v>
      </c>
      <c r="F149" s="277" t="s">
        <v>1677</v>
      </c>
      <c r="G149" s="275"/>
      <c r="H149" s="278">
        <v>68.424999999999997</v>
      </c>
      <c r="I149" s="279"/>
      <c r="J149" s="275"/>
      <c r="K149" s="275"/>
      <c r="L149" s="280"/>
      <c r="M149" s="281"/>
      <c r="N149" s="282"/>
      <c r="O149" s="282"/>
      <c r="P149" s="282"/>
      <c r="Q149" s="282"/>
      <c r="R149" s="282"/>
      <c r="S149" s="282"/>
      <c r="T149" s="28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4" t="s">
        <v>185</v>
      </c>
      <c r="AU149" s="284" t="s">
        <v>83</v>
      </c>
      <c r="AV149" s="14" t="s">
        <v>83</v>
      </c>
      <c r="AW149" s="14" t="s">
        <v>30</v>
      </c>
      <c r="AX149" s="14" t="s">
        <v>81</v>
      </c>
      <c r="AY149" s="284" t="s">
        <v>146</v>
      </c>
    </row>
    <row r="150" s="13" customFormat="1">
      <c r="A150" s="13"/>
      <c r="B150" s="264"/>
      <c r="C150" s="265"/>
      <c r="D150" s="259" t="s">
        <v>185</v>
      </c>
      <c r="E150" s="266" t="s">
        <v>1</v>
      </c>
      <c r="F150" s="267" t="s">
        <v>1389</v>
      </c>
      <c r="G150" s="265"/>
      <c r="H150" s="266" t="s">
        <v>1</v>
      </c>
      <c r="I150" s="268"/>
      <c r="J150" s="265"/>
      <c r="K150" s="265"/>
      <c r="L150" s="269"/>
      <c r="M150" s="270"/>
      <c r="N150" s="271"/>
      <c r="O150" s="271"/>
      <c r="P150" s="271"/>
      <c r="Q150" s="271"/>
      <c r="R150" s="271"/>
      <c r="S150" s="271"/>
      <c r="T150" s="27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3" t="s">
        <v>185</v>
      </c>
      <c r="AU150" s="273" t="s">
        <v>83</v>
      </c>
      <c r="AV150" s="13" t="s">
        <v>81</v>
      </c>
      <c r="AW150" s="13" t="s">
        <v>30</v>
      </c>
      <c r="AX150" s="13" t="s">
        <v>73</v>
      </c>
      <c r="AY150" s="273" t="s">
        <v>146</v>
      </c>
    </row>
    <row r="151" s="2" customFormat="1" ht="44.25" customHeight="1">
      <c r="A151" s="39"/>
      <c r="B151" s="40"/>
      <c r="C151" s="228" t="s">
        <v>147</v>
      </c>
      <c r="D151" s="228" t="s">
        <v>149</v>
      </c>
      <c r="E151" s="229" t="s">
        <v>1678</v>
      </c>
      <c r="F151" s="230" t="s">
        <v>1679</v>
      </c>
      <c r="G151" s="231" t="s">
        <v>229</v>
      </c>
      <c r="H151" s="232">
        <v>41.055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38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153</v>
      </c>
      <c r="AT151" s="240" t="s">
        <v>149</v>
      </c>
      <c r="AU151" s="240" t="s">
        <v>83</v>
      </c>
      <c r="AY151" s="18" t="s">
        <v>146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81</v>
      </c>
      <c r="BK151" s="241">
        <f>ROUND(I151*H151,2)</f>
        <v>0</v>
      </c>
      <c r="BL151" s="18" t="s">
        <v>153</v>
      </c>
      <c r="BM151" s="240" t="s">
        <v>1680</v>
      </c>
    </row>
    <row r="152" s="14" customFormat="1">
      <c r="A152" s="14"/>
      <c r="B152" s="274"/>
      <c r="C152" s="275"/>
      <c r="D152" s="259" t="s">
        <v>185</v>
      </c>
      <c r="E152" s="276" t="s">
        <v>1</v>
      </c>
      <c r="F152" s="277" t="s">
        <v>1681</v>
      </c>
      <c r="G152" s="275"/>
      <c r="H152" s="278">
        <v>41.055</v>
      </c>
      <c r="I152" s="279"/>
      <c r="J152" s="275"/>
      <c r="K152" s="275"/>
      <c r="L152" s="280"/>
      <c r="M152" s="281"/>
      <c r="N152" s="282"/>
      <c r="O152" s="282"/>
      <c r="P152" s="282"/>
      <c r="Q152" s="282"/>
      <c r="R152" s="282"/>
      <c r="S152" s="282"/>
      <c r="T152" s="28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4" t="s">
        <v>185</v>
      </c>
      <c r="AU152" s="284" t="s">
        <v>83</v>
      </c>
      <c r="AV152" s="14" t="s">
        <v>83</v>
      </c>
      <c r="AW152" s="14" t="s">
        <v>30</v>
      </c>
      <c r="AX152" s="14" t="s">
        <v>81</v>
      </c>
      <c r="AY152" s="284" t="s">
        <v>146</v>
      </c>
    </row>
    <row r="153" s="13" customFormat="1">
      <c r="A153" s="13"/>
      <c r="B153" s="264"/>
      <c r="C153" s="265"/>
      <c r="D153" s="259" t="s">
        <v>185</v>
      </c>
      <c r="E153" s="266" t="s">
        <v>1</v>
      </c>
      <c r="F153" s="267" t="s">
        <v>1682</v>
      </c>
      <c r="G153" s="265"/>
      <c r="H153" s="266" t="s">
        <v>1</v>
      </c>
      <c r="I153" s="268"/>
      <c r="J153" s="265"/>
      <c r="K153" s="265"/>
      <c r="L153" s="269"/>
      <c r="M153" s="270"/>
      <c r="N153" s="271"/>
      <c r="O153" s="271"/>
      <c r="P153" s="271"/>
      <c r="Q153" s="271"/>
      <c r="R153" s="271"/>
      <c r="S153" s="271"/>
      <c r="T153" s="27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3" t="s">
        <v>185</v>
      </c>
      <c r="AU153" s="273" t="s">
        <v>83</v>
      </c>
      <c r="AV153" s="13" t="s">
        <v>81</v>
      </c>
      <c r="AW153" s="13" t="s">
        <v>30</v>
      </c>
      <c r="AX153" s="13" t="s">
        <v>73</v>
      </c>
      <c r="AY153" s="273" t="s">
        <v>146</v>
      </c>
    </row>
    <row r="154" s="2" customFormat="1" ht="44.25" customHeight="1">
      <c r="A154" s="39"/>
      <c r="B154" s="40"/>
      <c r="C154" s="228" t="s">
        <v>239</v>
      </c>
      <c r="D154" s="228" t="s">
        <v>149</v>
      </c>
      <c r="E154" s="229" t="s">
        <v>1683</v>
      </c>
      <c r="F154" s="230" t="s">
        <v>1684</v>
      </c>
      <c r="G154" s="231" t="s">
        <v>229</v>
      </c>
      <c r="H154" s="232">
        <v>95.795000000000002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38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153</v>
      </c>
      <c r="AT154" s="240" t="s">
        <v>149</v>
      </c>
      <c r="AU154" s="240" t="s">
        <v>83</v>
      </c>
      <c r="AY154" s="18" t="s">
        <v>146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81</v>
      </c>
      <c r="BK154" s="241">
        <f>ROUND(I154*H154,2)</f>
        <v>0</v>
      </c>
      <c r="BL154" s="18" t="s">
        <v>153</v>
      </c>
      <c r="BM154" s="240" t="s">
        <v>1685</v>
      </c>
    </row>
    <row r="155" s="14" customFormat="1">
      <c r="A155" s="14"/>
      <c r="B155" s="274"/>
      <c r="C155" s="275"/>
      <c r="D155" s="259" t="s">
        <v>185</v>
      </c>
      <c r="E155" s="276" t="s">
        <v>1</v>
      </c>
      <c r="F155" s="277" t="s">
        <v>1686</v>
      </c>
      <c r="G155" s="275"/>
      <c r="H155" s="278">
        <v>95.795000000000002</v>
      </c>
      <c r="I155" s="279"/>
      <c r="J155" s="275"/>
      <c r="K155" s="275"/>
      <c r="L155" s="280"/>
      <c r="M155" s="281"/>
      <c r="N155" s="282"/>
      <c r="O155" s="282"/>
      <c r="P155" s="282"/>
      <c r="Q155" s="282"/>
      <c r="R155" s="282"/>
      <c r="S155" s="282"/>
      <c r="T155" s="28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4" t="s">
        <v>185</v>
      </c>
      <c r="AU155" s="284" t="s">
        <v>83</v>
      </c>
      <c r="AV155" s="14" t="s">
        <v>83</v>
      </c>
      <c r="AW155" s="14" t="s">
        <v>30</v>
      </c>
      <c r="AX155" s="14" t="s">
        <v>81</v>
      </c>
      <c r="AY155" s="284" t="s">
        <v>146</v>
      </c>
    </row>
    <row r="156" s="13" customFormat="1">
      <c r="A156" s="13"/>
      <c r="B156" s="264"/>
      <c r="C156" s="265"/>
      <c r="D156" s="259" t="s">
        <v>185</v>
      </c>
      <c r="E156" s="266" t="s">
        <v>1</v>
      </c>
      <c r="F156" s="267" t="s">
        <v>1687</v>
      </c>
      <c r="G156" s="265"/>
      <c r="H156" s="266" t="s">
        <v>1</v>
      </c>
      <c r="I156" s="268"/>
      <c r="J156" s="265"/>
      <c r="K156" s="265"/>
      <c r="L156" s="269"/>
      <c r="M156" s="270"/>
      <c r="N156" s="271"/>
      <c r="O156" s="271"/>
      <c r="P156" s="271"/>
      <c r="Q156" s="271"/>
      <c r="R156" s="271"/>
      <c r="S156" s="271"/>
      <c r="T156" s="27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3" t="s">
        <v>185</v>
      </c>
      <c r="AU156" s="273" t="s">
        <v>83</v>
      </c>
      <c r="AV156" s="13" t="s">
        <v>81</v>
      </c>
      <c r="AW156" s="13" t="s">
        <v>30</v>
      </c>
      <c r="AX156" s="13" t="s">
        <v>73</v>
      </c>
      <c r="AY156" s="273" t="s">
        <v>146</v>
      </c>
    </row>
    <row r="157" s="2" customFormat="1" ht="44.25" customHeight="1">
      <c r="A157" s="39"/>
      <c r="B157" s="40"/>
      <c r="C157" s="228" t="s">
        <v>243</v>
      </c>
      <c r="D157" s="228" t="s">
        <v>149</v>
      </c>
      <c r="E157" s="229" t="s">
        <v>1688</v>
      </c>
      <c r="F157" s="230" t="s">
        <v>1689</v>
      </c>
      <c r="G157" s="231" t="s">
        <v>229</v>
      </c>
      <c r="H157" s="232">
        <v>68.424999999999997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38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153</v>
      </c>
      <c r="AT157" s="240" t="s">
        <v>149</v>
      </c>
      <c r="AU157" s="240" t="s">
        <v>83</v>
      </c>
      <c r="AY157" s="18" t="s">
        <v>146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81</v>
      </c>
      <c r="BK157" s="241">
        <f>ROUND(I157*H157,2)</f>
        <v>0</v>
      </c>
      <c r="BL157" s="18" t="s">
        <v>153</v>
      </c>
      <c r="BM157" s="240" t="s">
        <v>1690</v>
      </c>
    </row>
    <row r="158" s="14" customFormat="1">
      <c r="A158" s="14"/>
      <c r="B158" s="274"/>
      <c r="C158" s="275"/>
      <c r="D158" s="259" t="s">
        <v>185</v>
      </c>
      <c r="E158" s="276" t="s">
        <v>1</v>
      </c>
      <c r="F158" s="277" t="s">
        <v>1677</v>
      </c>
      <c r="G158" s="275"/>
      <c r="H158" s="278">
        <v>68.424999999999997</v>
      </c>
      <c r="I158" s="279"/>
      <c r="J158" s="275"/>
      <c r="K158" s="275"/>
      <c r="L158" s="280"/>
      <c r="M158" s="281"/>
      <c r="N158" s="282"/>
      <c r="O158" s="282"/>
      <c r="P158" s="282"/>
      <c r="Q158" s="282"/>
      <c r="R158" s="282"/>
      <c r="S158" s="282"/>
      <c r="T158" s="28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4" t="s">
        <v>185</v>
      </c>
      <c r="AU158" s="284" t="s">
        <v>83</v>
      </c>
      <c r="AV158" s="14" t="s">
        <v>83</v>
      </c>
      <c r="AW158" s="14" t="s">
        <v>30</v>
      </c>
      <c r="AX158" s="14" t="s">
        <v>81</v>
      </c>
      <c r="AY158" s="284" t="s">
        <v>146</v>
      </c>
    </row>
    <row r="159" s="13" customFormat="1">
      <c r="A159" s="13"/>
      <c r="B159" s="264"/>
      <c r="C159" s="265"/>
      <c r="D159" s="259" t="s">
        <v>185</v>
      </c>
      <c r="E159" s="266" t="s">
        <v>1</v>
      </c>
      <c r="F159" s="267" t="s">
        <v>1691</v>
      </c>
      <c r="G159" s="265"/>
      <c r="H159" s="266" t="s">
        <v>1</v>
      </c>
      <c r="I159" s="268"/>
      <c r="J159" s="265"/>
      <c r="K159" s="265"/>
      <c r="L159" s="269"/>
      <c r="M159" s="270"/>
      <c r="N159" s="271"/>
      <c r="O159" s="271"/>
      <c r="P159" s="271"/>
      <c r="Q159" s="271"/>
      <c r="R159" s="271"/>
      <c r="S159" s="271"/>
      <c r="T159" s="27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3" t="s">
        <v>185</v>
      </c>
      <c r="AU159" s="273" t="s">
        <v>83</v>
      </c>
      <c r="AV159" s="13" t="s">
        <v>81</v>
      </c>
      <c r="AW159" s="13" t="s">
        <v>30</v>
      </c>
      <c r="AX159" s="13" t="s">
        <v>73</v>
      </c>
      <c r="AY159" s="273" t="s">
        <v>146</v>
      </c>
    </row>
    <row r="160" s="2" customFormat="1" ht="33" customHeight="1">
      <c r="A160" s="39"/>
      <c r="B160" s="40"/>
      <c r="C160" s="228" t="s">
        <v>248</v>
      </c>
      <c r="D160" s="228" t="s">
        <v>149</v>
      </c>
      <c r="E160" s="229" t="s">
        <v>781</v>
      </c>
      <c r="F160" s="230" t="s">
        <v>782</v>
      </c>
      <c r="G160" s="231" t="s">
        <v>229</v>
      </c>
      <c r="H160" s="232">
        <v>3.3599999999999999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38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153</v>
      </c>
      <c r="AT160" s="240" t="s">
        <v>149</v>
      </c>
      <c r="AU160" s="240" t="s">
        <v>83</v>
      </c>
      <c r="AY160" s="18" t="s">
        <v>146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81</v>
      </c>
      <c r="BK160" s="241">
        <f>ROUND(I160*H160,2)</f>
        <v>0</v>
      </c>
      <c r="BL160" s="18" t="s">
        <v>153</v>
      </c>
      <c r="BM160" s="240" t="s">
        <v>1692</v>
      </c>
    </row>
    <row r="161" s="14" customFormat="1">
      <c r="A161" s="14"/>
      <c r="B161" s="274"/>
      <c r="C161" s="275"/>
      <c r="D161" s="259" t="s">
        <v>185</v>
      </c>
      <c r="E161" s="276" t="s">
        <v>1</v>
      </c>
      <c r="F161" s="277" t="s">
        <v>1693</v>
      </c>
      <c r="G161" s="275"/>
      <c r="H161" s="278">
        <v>3.3599999999999999</v>
      </c>
      <c r="I161" s="279"/>
      <c r="J161" s="275"/>
      <c r="K161" s="275"/>
      <c r="L161" s="280"/>
      <c r="M161" s="281"/>
      <c r="N161" s="282"/>
      <c r="O161" s="282"/>
      <c r="P161" s="282"/>
      <c r="Q161" s="282"/>
      <c r="R161" s="282"/>
      <c r="S161" s="282"/>
      <c r="T161" s="28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4" t="s">
        <v>185</v>
      </c>
      <c r="AU161" s="284" t="s">
        <v>83</v>
      </c>
      <c r="AV161" s="14" t="s">
        <v>83</v>
      </c>
      <c r="AW161" s="14" t="s">
        <v>30</v>
      </c>
      <c r="AX161" s="14" t="s">
        <v>81</v>
      </c>
      <c r="AY161" s="284" t="s">
        <v>146</v>
      </c>
    </row>
    <row r="162" s="2" customFormat="1" ht="33" customHeight="1">
      <c r="A162" s="39"/>
      <c r="B162" s="40"/>
      <c r="C162" s="228" t="s">
        <v>252</v>
      </c>
      <c r="D162" s="228" t="s">
        <v>149</v>
      </c>
      <c r="E162" s="229" t="s">
        <v>785</v>
      </c>
      <c r="F162" s="230" t="s">
        <v>786</v>
      </c>
      <c r="G162" s="231" t="s">
        <v>181</v>
      </c>
      <c r="H162" s="232">
        <v>273.69999999999999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38</v>
      </c>
      <c r="O162" s="92"/>
      <c r="P162" s="238">
        <f>O162*H162</f>
        <v>0</v>
      </c>
      <c r="Q162" s="238">
        <v>0.00084000000000000003</v>
      </c>
      <c r="R162" s="238">
        <f>Q162*H162</f>
        <v>0.229908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153</v>
      </c>
      <c r="AT162" s="240" t="s">
        <v>149</v>
      </c>
      <c r="AU162" s="240" t="s">
        <v>83</v>
      </c>
      <c r="AY162" s="18" t="s">
        <v>146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81</v>
      </c>
      <c r="BK162" s="241">
        <f>ROUND(I162*H162,2)</f>
        <v>0</v>
      </c>
      <c r="BL162" s="18" t="s">
        <v>153</v>
      </c>
      <c r="BM162" s="240" t="s">
        <v>1694</v>
      </c>
    </row>
    <row r="163" s="14" customFormat="1">
      <c r="A163" s="14"/>
      <c r="B163" s="274"/>
      <c r="C163" s="275"/>
      <c r="D163" s="259" t="s">
        <v>185</v>
      </c>
      <c r="E163" s="276" t="s">
        <v>1</v>
      </c>
      <c r="F163" s="277" t="s">
        <v>1695</v>
      </c>
      <c r="G163" s="275"/>
      <c r="H163" s="278">
        <v>547.39999999999998</v>
      </c>
      <c r="I163" s="279"/>
      <c r="J163" s="275"/>
      <c r="K163" s="275"/>
      <c r="L163" s="280"/>
      <c r="M163" s="281"/>
      <c r="N163" s="282"/>
      <c r="O163" s="282"/>
      <c r="P163" s="282"/>
      <c r="Q163" s="282"/>
      <c r="R163" s="282"/>
      <c r="S163" s="282"/>
      <c r="T163" s="28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4" t="s">
        <v>185</v>
      </c>
      <c r="AU163" s="284" t="s">
        <v>83</v>
      </c>
      <c r="AV163" s="14" t="s">
        <v>83</v>
      </c>
      <c r="AW163" s="14" t="s">
        <v>30</v>
      </c>
      <c r="AX163" s="14" t="s">
        <v>73</v>
      </c>
      <c r="AY163" s="284" t="s">
        <v>146</v>
      </c>
    </row>
    <row r="164" s="15" customFormat="1">
      <c r="A164" s="15"/>
      <c r="B164" s="285"/>
      <c r="C164" s="286"/>
      <c r="D164" s="259" t="s">
        <v>185</v>
      </c>
      <c r="E164" s="287" t="s">
        <v>1655</v>
      </c>
      <c r="F164" s="288" t="s">
        <v>233</v>
      </c>
      <c r="G164" s="286"/>
      <c r="H164" s="289">
        <v>547.39999999999998</v>
      </c>
      <c r="I164" s="290"/>
      <c r="J164" s="286"/>
      <c r="K164" s="286"/>
      <c r="L164" s="291"/>
      <c r="M164" s="292"/>
      <c r="N164" s="293"/>
      <c r="O164" s="293"/>
      <c r="P164" s="293"/>
      <c r="Q164" s="293"/>
      <c r="R164" s="293"/>
      <c r="S164" s="293"/>
      <c r="T164" s="29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5" t="s">
        <v>185</v>
      </c>
      <c r="AU164" s="295" t="s">
        <v>83</v>
      </c>
      <c r="AV164" s="15" t="s">
        <v>160</v>
      </c>
      <c r="AW164" s="15" t="s">
        <v>30</v>
      </c>
      <c r="AX164" s="15" t="s">
        <v>73</v>
      </c>
      <c r="AY164" s="295" t="s">
        <v>146</v>
      </c>
    </row>
    <row r="165" s="14" customFormat="1">
      <c r="A165" s="14"/>
      <c r="B165" s="274"/>
      <c r="C165" s="275"/>
      <c r="D165" s="259" t="s">
        <v>185</v>
      </c>
      <c r="E165" s="276" t="s">
        <v>1</v>
      </c>
      <c r="F165" s="277" t="s">
        <v>790</v>
      </c>
      <c r="G165" s="275"/>
      <c r="H165" s="278">
        <v>273.69999999999999</v>
      </c>
      <c r="I165" s="279"/>
      <c r="J165" s="275"/>
      <c r="K165" s="275"/>
      <c r="L165" s="280"/>
      <c r="M165" s="281"/>
      <c r="N165" s="282"/>
      <c r="O165" s="282"/>
      <c r="P165" s="282"/>
      <c r="Q165" s="282"/>
      <c r="R165" s="282"/>
      <c r="S165" s="282"/>
      <c r="T165" s="28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4" t="s">
        <v>185</v>
      </c>
      <c r="AU165" s="284" t="s">
        <v>83</v>
      </c>
      <c r="AV165" s="14" t="s">
        <v>83</v>
      </c>
      <c r="AW165" s="14" t="s">
        <v>30</v>
      </c>
      <c r="AX165" s="14" t="s">
        <v>81</v>
      </c>
      <c r="AY165" s="284" t="s">
        <v>146</v>
      </c>
    </row>
    <row r="166" s="2" customFormat="1" ht="44.25" customHeight="1">
      <c r="A166" s="39"/>
      <c r="B166" s="40"/>
      <c r="C166" s="228" t="s">
        <v>257</v>
      </c>
      <c r="D166" s="228" t="s">
        <v>149</v>
      </c>
      <c r="E166" s="229" t="s">
        <v>804</v>
      </c>
      <c r="F166" s="230" t="s">
        <v>805</v>
      </c>
      <c r="G166" s="231" t="s">
        <v>181</v>
      </c>
      <c r="H166" s="232">
        <v>273.69999999999999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38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153</v>
      </c>
      <c r="AT166" s="240" t="s">
        <v>149</v>
      </c>
      <c r="AU166" s="240" t="s">
        <v>83</v>
      </c>
      <c r="AY166" s="18" t="s">
        <v>146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81</v>
      </c>
      <c r="BK166" s="241">
        <f>ROUND(I166*H166,2)</f>
        <v>0</v>
      </c>
      <c r="BL166" s="18" t="s">
        <v>153</v>
      </c>
      <c r="BM166" s="240" t="s">
        <v>1696</v>
      </c>
    </row>
    <row r="167" s="14" customFormat="1">
      <c r="A167" s="14"/>
      <c r="B167" s="274"/>
      <c r="C167" s="275"/>
      <c r="D167" s="259" t="s">
        <v>185</v>
      </c>
      <c r="E167" s="276" t="s">
        <v>1</v>
      </c>
      <c r="F167" s="277" t="s">
        <v>790</v>
      </c>
      <c r="G167" s="275"/>
      <c r="H167" s="278">
        <v>273.69999999999999</v>
      </c>
      <c r="I167" s="279"/>
      <c r="J167" s="275"/>
      <c r="K167" s="275"/>
      <c r="L167" s="280"/>
      <c r="M167" s="281"/>
      <c r="N167" s="282"/>
      <c r="O167" s="282"/>
      <c r="P167" s="282"/>
      <c r="Q167" s="282"/>
      <c r="R167" s="282"/>
      <c r="S167" s="282"/>
      <c r="T167" s="28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4" t="s">
        <v>185</v>
      </c>
      <c r="AU167" s="284" t="s">
        <v>83</v>
      </c>
      <c r="AV167" s="14" t="s">
        <v>83</v>
      </c>
      <c r="AW167" s="14" t="s">
        <v>30</v>
      </c>
      <c r="AX167" s="14" t="s">
        <v>81</v>
      </c>
      <c r="AY167" s="284" t="s">
        <v>146</v>
      </c>
    </row>
    <row r="168" s="2" customFormat="1" ht="55.5" customHeight="1">
      <c r="A168" s="39"/>
      <c r="B168" s="40"/>
      <c r="C168" s="228" t="s">
        <v>8</v>
      </c>
      <c r="D168" s="228" t="s">
        <v>149</v>
      </c>
      <c r="E168" s="229" t="s">
        <v>258</v>
      </c>
      <c r="F168" s="230" t="s">
        <v>810</v>
      </c>
      <c r="G168" s="231" t="s">
        <v>229</v>
      </c>
      <c r="H168" s="232">
        <v>136.84999999999999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38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153</v>
      </c>
      <c r="AT168" s="240" t="s">
        <v>149</v>
      </c>
      <c r="AU168" s="240" t="s">
        <v>83</v>
      </c>
      <c r="AY168" s="18" t="s">
        <v>146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81</v>
      </c>
      <c r="BK168" s="241">
        <f>ROUND(I168*H168,2)</f>
        <v>0</v>
      </c>
      <c r="BL168" s="18" t="s">
        <v>153</v>
      </c>
      <c r="BM168" s="240" t="s">
        <v>1697</v>
      </c>
    </row>
    <row r="169" s="14" customFormat="1">
      <c r="A169" s="14"/>
      <c r="B169" s="274"/>
      <c r="C169" s="275"/>
      <c r="D169" s="259" t="s">
        <v>185</v>
      </c>
      <c r="E169" s="276" t="s">
        <v>1</v>
      </c>
      <c r="F169" s="277" t="s">
        <v>1698</v>
      </c>
      <c r="G169" s="275"/>
      <c r="H169" s="278">
        <v>68.424999999999997</v>
      </c>
      <c r="I169" s="279"/>
      <c r="J169" s="275"/>
      <c r="K169" s="275"/>
      <c r="L169" s="280"/>
      <c r="M169" s="281"/>
      <c r="N169" s="282"/>
      <c r="O169" s="282"/>
      <c r="P169" s="282"/>
      <c r="Q169" s="282"/>
      <c r="R169" s="282"/>
      <c r="S169" s="282"/>
      <c r="T169" s="28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4" t="s">
        <v>185</v>
      </c>
      <c r="AU169" s="284" t="s">
        <v>83</v>
      </c>
      <c r="AV169" s="14" t="s">
        <v>83</v>
      </c>
      <c r="AW169" s="14" t="s">
        <v>30</v>
      </c>
      <c r="AX169" s="14" t="s">
        <v>73</v>
      </c>
      <c r="AY169" s="284" t="s">
        <v>146</v>
      </c>
    </row>
    <row r="170" s="14" customFormat="1">
      <c r="A170" s="14"/>
      <c r="B170" s="274"/>
      <c r="C170" s="275"/>
      <c r="D170" s="259" t="s">
        <v>185</v>
      </c>
      <c r="E170" s="276" t="s">
        <v>1</v>
      </c>
      <c r="F170" s="277" t="s">
        <v>1699</v>
      </c>
      <c r="G170" s="275"/>
      <c r="H170" s="278">
        <v>68.424999999999997</v>
      </c>
      <c r="I170" s="279"/>
      <c r="J170" s="275"/>
      <c r="K170" s="275"/>
      <c r="L170" s="280"/>
      <c r="M170" s="281"/>
      <c r="N170" s="282"/>
      <c r="O170" s="282"/>
      <c r="P170" s="282"/>
      <c r="Q170" s="282"/>
      <c r="R170" s="282"/>
      <c r="S170" s="282"/>
      <c r="T170" s="28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4" t="s">
        <v>185</v>
      </c>
      <c r="AU170" s="284" t="s">
        <v>83</v>
      </c>
      <c r="AV170" s="14" t="s">
        <v>83</v>
      </c>
      <c r="AW170" s="14" t="s">
        <v>30</v>
      </c>
      <c r="AX170" s="14" t="s">
        <v>73</v>
      </c>
      <c r="AY170" s="284" t="s">
        <v>146</v>
      </c>
    </row>
    <row r="171" s="16" customFormat="1">
      <c r="A171" s="16"/>
      <c r="B171" s="298"/>
      <c r="C171" s="299"/>
      <c r="D171" s="259" t="s">
        <v>185</v>
      </c>
      <c r="E171" s="300" t="s">
        <v>1</v>
      </c>
      <c r="F171" s="301" t="s">
        <v>682</v>
      </c>
      <c r="G171" s="299"/>
      <c r="H171" s="302">
        <v>136.84999999999999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185</v>
      </c>
      <c r="AU171" s="308" t="s">
        <v>83</v>
      </c>
      <c r="AV171" s="16" t="s">
        <v>153</v>
      </c>
      <c r="AW171" s="16" t="s">
        <v>30</v>
      </c>
      <c r="AX171" s="16" t="s">
        <v>81</v>
      </c>
      <c r="AY171" s="308" t="s">
        <v>146</v>
      </c>
    </row>
    <row r="172" s="2" customFormat="1" ht="55.5" customHeight="1">
      <c r="A172" s="39"/>
      <c r="B172" s="40"/>
      <c r="C172" s="228" t="s">
        <v>266</v>
      </c>
      <c r="D172" s="228" t="s">
        <v>149</v>
      </c>
      <c r="E172" s="229" t="s">
        <v>815</v>
      </c>
      <c r="F172" s="230" t="s">
        <v>1242</v>
      </c>
      <c r="G172" s="231" t="s">
        <v>229</v>
      </c>
      <c r="H172" s="232">
        <v>165.02500000000001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38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153</v>
      </c>
      <c r="AT172" s="240" t="s">
        <v>149</v>
      </c>
      <c r="AU172" s="240" t="s">
        <v>83</v>
      </c>
      <c r="AY172" s="18" t="s">
        <v>146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81</v>
      </c>
      <c r="BK172" s="241">
        <f>ROUND(I172*H172,2)</f>
        <v>0</v>
      </c>
      <c r="BL172" s="18" t="s">
        <v>153</v>
      </c>
      <c r="BM172" s="240" t="s">
        <v>1700</v>
      </c>
    </row>
    <row r="173" s="14" customFormat="1">
      <c r="A173" s="14"/>
      <c r="B173" s="274"/>
      <c r="C173" s="275"/>
      <c r="D173" s="259" t="s">
        <v>185</v>
      </c>
      <c r="E173" s="276" t="s">
        <v>1</v>
      </c>
      <c r="F173" s="277" t="s">
        <v>1701</v>
      </c>
      <c r="G173" s="275"/>
      <c r="H173" s="278">
        <v>136.84999999999999</v>
      </c>
      <c r="I173" s="279"/>
      <c r="J173" s="275"/>
      <c r="K173" s="275"/>
      <c r="L173" s="280"/>
      <c r="M173" s="281"/>
      <c r="N173" s="282"/>
      <c r="O173" s="282"/>
      <c r="P173" s="282"/>
      <c r="Q173" s="282"/>
      <c r="R173" s="282"/>
      <c r="S173" s="282"/>
      <c r="T173" s="28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4" t="s">
        <v>185</v>
      </c>
      <c r="AU173" s="284" t="s">
        <v>83</v>
      </c>
      <c r="AV173" s="14" t="s">
        <v>83</v>
      </c>
      <c r="AW173" s="14" t="s">
        <v>30</v>
      </c>
      <c r="AX173" s="14" t="s">
        <v>73</v>
      </c>
      <c r="AY173" s="284" t="s">
        <v>146</v>
      </c>
    </row>
    <row r="174" s="14" customFormat="1">
      <c r="A174" s="14"/>
      <c r="B174" s="274"/>
      <c r="C174" s="275"/>
      <c r="D174" s="259" t="s">
        <v>185</v>
      </c>
      <c r="E174" s="276" t="s">
        <v>1</v>
      </c>
      <c r="F174" s="277" t="s">
        <v>1702</v>
      </c>
      <c r="G174" s="275"/>
      <c r="H174" s="278">
        <v>28.175000000000001</v>
      </c>
      <c r="I174" s="279"/>
      <c r="J174" s="275"/>
      <c r="K174" s="275"/>
      <c r="L174" s="280"/>
      <c r="M174" s="281"/>
      <c r="N174" s="282"/>
      <c r="O174" s="282"/>
      <c r="P174" s="282"/>
      <c r="Q174" s="282"/>
      <c r="R174" s="282"/>
      <c r="S174" s="282"/>
      <c r="T174" s="28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4" t="s">
        <v>185</v>
      </c>
      <c r="AU174" s="284" t="s">
        <v>83</v>
      </c>
      <c r="AV174" s="14" t="s">
        <v>83</v>
      </c>
      <c r="AW174" s="14" t="s">
        <v>30</v>
      </c>
      <c r="AX174" s="14" t="s">
        <v>73</v>
      </c>
      <c r="AY174" s="284" t="s">
        <v>146</v>
      </c>
    </row>
    <row r="175" s="16" customFormat="1">
      <c r="A175" s="16"/>
      <c r="B175" s="298"/>
      <c r="C175" s="299"/>
      <c r="D175" s="259" t="s">
        <v>185</v>
      </c>
      <c r="E175" s="300" t="s">
        <v>1</v>
      </c>
      <c r="F175" s="301" t="s">
        <v>682</v>
      </c>
      <c r="G175" s="299"/>
      <c r="H175" s="302">
        <v>165.02500000000001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185</v>
      </c>
      <c r="AU175" s="308" t="s">
        <v>83</v>
      </c>
      <c r="AV175" s="16" t="s">
        <v>153</v>
      </c>
      <c r="AW175" s="16" t="s">
        <v>30</v>
      </c>
      <c r="AX175" s="16" t="s">
        <v>81</v>
      </c>
      <c r="AY175" s="308" t="s">
        <v>146</v>
      </c>
    </row>
    <row r="176" s="2" customFormat="1" ht="55.5" customHeight="1">
      <c r="A176" s="39"/>
      <c r="B176" s="40"/>
      <c r="C176" s="228" t="s">
        <v>272</v>
      </c>
      <c r="D176" s="228" t="s">
        <v>149</v>
      </c>
      <c r="E176" s="229" t="s">
        <v>821</v>
      </c>
      <c r="F176" s="230" t="s">
        <v>1246</v>
      </c>
      <c r="G176" s="231" t="s">
        <v>229</v>
      </c>
      <c r="H176" s="232">
        <v>68.424999999999997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38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153</v>
      </c>
      <c r="AT176" s="240" t="s">
        <v>149</v>
      </c>
      <c r="AU176" s="240" t="s">
        <v>83</v>
      </c>
      <c r="AY176" s="18" t="s">
        <v>146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81</v>
      </c>
      <c r="BK176" s="241">
        <f>ROUND(I176*H176,2)</f>
        <v>0</v>
      </c>
      <c r="BL176" s="18" t="s">
        <v>153</v>
      </c>
      <c r="BM176" s="240" t="s">
        <v>1703</v>
      </c>
    </row>
    <row r="177" s="14" customFormat="1">
      <c r="A177" s="14"/>
      <c r="B177" s="274"/>
      <c r="C177" s="275"/>
      <c r="D177" s="259" t="s">
        <v>185</v>
      </c>
      <c r="E177" s="276" t="s">
        <v>1</v>
      </c>
      <c r="F177" s="277" t="s">
        <v>1704</v>
      </c>
      <c r="G177" s="275"/>
      <c r="H177" s="278">
        <v>68.424999999999997</v>
      </c>
      <c r="I177" s="279"/>
      <c r="J177" s="275"/>
      <c r="K177" s="275"/>
      <c r="L177" s="280"/>
      <c r="M177" s="281"/>
      <c r="N177" s="282"/>
      <c r="O177" s="282"/>
      <c r="P177" s="282"/>
      <c r="Q177" s="282"/>
      <c r="R177" s="282"/>
      <c r="S177" s="282"/>
      <c r="T177" s="28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4" t="s">
        <v>185</v>
      </c>
      <c r="AU177" s="284" t="s">
        <v>83</v>
      </c>
      <c r="AV177" s="14" t="s">
        <v>83</v>
      </c>
      <c r="AW177" s="14" t="s">
        <v>30</v>
      </c>
      <c r="AX177" s="14" t="s">
        <v>81</v>
      </c>
      <c r="AY177" s="284" t="s">
        <v>146</v>
      </c>
    </row>
    <row r="178" s="2" customFormat="1" ht="55.5" customHeight="1">
      <c r="A178" s="39"/>
      <c r="B178" s="40"/>
      <c r="C178" s="228" t="s">
        <v>277</v>
      </c>
      <c r="D178" s="228" t="s">
        <v>149</v>
      </c>
      <c r="E178" s="229" t="s">
        <v>826</v>
      </c>
      <c r="F178" s="230" t="s">
        <v>1249</v>
      </c>
      <c r="G178" s="231" t="s">
        <v>229</v>
      </c>
      <c r="H178" s="232">
        <v>108.675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38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153</v>
      </c>
      <c r="AT178" s="240" t="s">
        <v>149</v>
      </c>
      <c r="AU178" s="240" t="s">
        <v>83</v>
      </c>
      <c r="AY178" s="18" t="s">
        <v>146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81</v>
      </c>
      <c r="BK178" s="241">
        <f>ROUND(I178*H178,2)</f>
        <v>0</v>
      </c>
      <c r="BL178" s="18" t="s">
        <v>153</v>
      </c>
      <c r="BM178" s="240" t="s">
        <v>1705</v>
      </c>
    </row>
    <row r="179" s="13" customFormat="1">
      <c r="A179" s="13"/>
      <c r="B179" s="264"/>
      <c r="C179" s="265"/>
      <c r="D179" s="259" t="s">
        <v>185</v>
      </c>
      <c r="E179" s="266" t="s">
        <v>1</v>
      </c>
      <c r="F179" s="267" t="s">
        <v>1706</v>
      </c>
      <c r="G179" s="265"/>
      <c r="H179" s="266" t="s">
        <v>1</v>
      </c>
      <c r="I179" s="268"/>
      <c r="J179" s="265"/>
      <c r="K179" s="265"/>
      <c r="L179" s="269"/>
      <c r="M179" s="270"/>
      <c r="N179" s="271"/>
      <c r="O179" s="271"/>
      <c r="P179" s="271"/>
      <c r="Q179" s="271"/>
      <c r="R179" s="271"/>
      <c r="S179" s="271"/>
      <c r="T179" s="27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3" t="s">
        <v>185</v>
      </c>
      <c r="AU179" s="273" t="s">
        <v>83</v>
      </c>
      <c r="AV179" s="13" t="s">
        <v>81</v>
      </c>
      <c r="AW179" s="13" t="s">
        <v>30</v>
      </c>
      <c r="AX179" s="13" t="s">
        <v>73</v>
      </c>
      <c r="AY179" s="273" t="s">
        <v>146</v>
      </c>
    </row>
    <row r="180" s="14" customFormat="1">
      <c r="A180" s="14"/>
      <c r="B180" s="274"/>
      <c r="C180" s="275"/>
      <c r="D180" s="259" t="s">
        <v>185</v>
      </c>
      <c r="E180" s="276" t="s">
        <v>1</v>
      </c>
      <c r="F180" s="277" t="s">
        <v>1707</v>
      </c>
      <c r="G180" s="275"/>
      <c r="H180" s="278">
        <v>108.675</v>
      </c>
      <c r="I180" s="279"/>
      <c r="J180" s="275"/>
      <c r="K180" s="275"/>
      <c r="L180" s="280"/>
      <c r="M180" s="281"/>
      <c r="N180" s="282"/>
      <c r="O180" s="282"/>
      <c r="P180" s="282"/>
      <c r="Q180" s="282"/>
      <c r="R180" s="282"/>
      <c r="S180" s="282"/>
      <c r="T180" s="28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4" t="s">
        <v>185</v>
      </c>
      <c r="AU180" s="284" t="s">
        <v>83</v>
      </c>
      <c r="AV180" s="14" t="s">
        <v>83</v>
      </c>
      <c r="AW180" s="14" t="s">
        <v>30</v>
      </c>
      <c r="AX180" s="14" t="s">
        <v>81</v>
      </c>
      <c r="AY180" s="284" t="s">
        <v>146</v>
      </c>
    </row>
    <row r="181" s="2" customFormat="1" ht="66.75" customHeight="1">
      <c r="A181" s="39"/>
      <c r="B181" s="40"/>
      <c r="C181" s="228" t="s">
        <v>281</v>
      </c>
      <c r="D181" s="228" t="s">
        <v>149</v>
      </c>
      <c r="E181" s="229" t="s">
        <v>831</v>
      </c>
      <c r="F181" s="230" t="s">
        <v>1253</v>
      </c>
      <c r="G181" s="231" t="s">
        <v>229</v>
      </c>
      <c r="H181" s="232">
        <v>978.07500000000005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38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153</v>
      </c>
      <c r="AT181" s="240" t="s">
        <v>149</v>
      </c>
      <c r="AU181" s="240" t="s">
        <v>83</v>
      </c>
      <c r="AY181" s="18" t="s">
        <v>146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81</v>
      </c>
      <c r="BK181" s="241">
        <f>ROUND(I181*H181,2)</f>
        <v>0</v>
      </c>
      <c r="BL181" s="18" t="s">
        <v>153</v>
      </c>
      <c r="BM181" s="240" t="s">
        <v>1708</v>
      </c>
    </row>
    <row r="182" s="14" customFormat="1">
      <c r="A182" s="14"/>
      <c r="B182" s="274"/>
      <c r="C182" s="275"/>
      <c r="D182" s="259" t="s">
        <v>185</v>
      </c>
      <c r="E182" s="276" t="s">
        <v>1</v>
      </c>
      <c r="F182" s="277" t="s">
        <v>1709</v>
      </c>
      <c r="G182" s="275"/>
      <c r="H182" s="278">
        <v>978.07500000000005</v>
      </c>
      <c r="I182" s="279"/>
      <c r="J182" s="275"/>
      <c r="K182" s="275"/>
      <c r="L182" s="280"/>
      <c r="M182" s="281"/>
      <c r="N182" s="282"/>
      <c r="O182" s="282"/>
      <c r="P182" s="282"/>
      <c r="Q182" s="282"/>
      <c r="R182" s="282"/>
      <c r="S182" s="282"/>
      <c r="T182" s="28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4" t="s">
        <v>185</v>
      </c>
      <c r="AU182" s="284" t="s">
        <v>83</v>
      </c>
      <c r="AV182" s="14" t="s">
        <v>83</v>
      </c>
      <c r="AW182" s="14" t="s">
        <v>30</v>
      </c>
      <c r="AX182" s="14" t="s">
        <v>81</v>
      </c>
      <c r="AY182" s="284" t="s">
        <v>146</v>
      </c>
    </row>
    <row r="183" s="13" customFormat="1">
      <c r="A183" s="13"/>
      <c r="B183" s="264"/>
      <c r="C183" s="265"/>
      <c r="D183" s="259" t="s">
        <v>185</v>
      </c>
      <c r="E183" s="266" t="s">
        <v>1</v>
      </c>
      <c r="F183" s="267" t="s">
        <v>835</v>
      </c>
      <c r="G183" s="265"/>
      <c r="H183" s="266" t="s">
        <v>1</v>
      </c>
      <c r="I183" s="268"/>
      <c r="J183" s="265"/>
      <c r="K183" s="265"/>
      <c r="L183" s="269"/>
      <c r="M183" s="270"/>
      <c r="N183" s="271"/>
      <c r="O183" s="271"/>
      <c r="P183" s="271"/>
      <c r="Q183" s="271"/>
      <c r="R183" s="271"/>
      <c r="S183" s="271"/>
      <c r="T183" s="27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3" t="s">
        <v>185</v>
      </c>
      <c r="AU183" s="273" t="s">
        <v>83</v>
      </c>
      <c r="AV183" s="13" t="s">
        <v>81</v>
      </c>
      <c r="AW183" s="13" t="s">
        <v>30</v>
      </c>
      <c r="AX183" s="13" t="s">
        <v>73</v>
      </c>
      <c r="AY183" s="273" t="s">
        <v>146</v>
      </c>
    </row>
    <row r="184" s="2" customFormat="1" ht="55.5" customHeight="1">
      <c r="A184" s="39"/>
      <c r="B184" s="40"/>
      <c r="C184" s="228" t="s">
        <v>286</v>
      </c>
      <c r="D184" s="228" t="s">
        <v>149</v>
      </c>
      <c r="E184" s="229" t="s">
        <v>836</v>
      </c>
      <c r="F184" s="230" t="s">
        <v>1257</v>
      </c>
      <c r="G184" s="231" t="s">
        <v>229</v>
      </c>
      <c r="H184" s="232">
        <v>68.424999999999997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38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153</v>
      </c>
      <c r="AT184" s="240" t="s">
        <v>149</v>
      </c>
      <c r="AU184" s="240" t="s">
        <v>83</v>
      </c>
      <c r="AY184" s="18" t="s">
        <v>146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81</v>
      </c>
      <c r="BK184" s="241">
        <f>ROUND(I184*H184,2)</f>
        <v>0</v>
      </c>
      <c r="BL184" s="18" t="s">
        <v>153</v>
      </c>
      <c r="BM184" s="240" t="s">
        <v>1710</v>
      </c>
    </row>
    <row r="185" s="14" customFormat="1">
      <c r="A185" s="14"/>
      <c r="B185" s="274"/>
      <c r="C185" s="275"/>
      <c r="D185" s="259" t="s">
        <v>185</v>
      </c>
      <c r="E185" s="276" t="s">
        <v>1</v>
      </c>
      <c r="F185" s="277" t="s">
        <v>1711</v>
      </c>
      <c r="G185" s="275"/>
      <c r="H185" s="278">
        <v>68.424999999999997</v>
      </c>
      <c r="I185" s="279"/>
      <c r="J185" s="275"/>
      <c r="K185" s="275"/>
      <c r="L185" s="280"/>
      <c r="M185" s="281"/>
      <c r="N185" s="282"/>
      <c r="O185" s="282"/>
      <c r="P185" s="282"/>
      <c r="Q185" s="282"/>
      <c r="R185" s="282"/>
      <c r="S185" s="282"/>
      <c r="T185" s="28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4" t="s">
        <v>185</v>
      </c>
      <c r="AU185" s="284" t="s">
        <v>83</v>
      </c>
      <c r="AV185" s="14" t="s">
        <v>83</v>
      </c>
      <c r="AW185" s="14" t="s">
        <v>30</v>
      </c>
      <c r="AX185" s="14" t="s">
        <v>81</v>
      </c>
      <c r="AY185" s="284" t="s">
        <v>146</v>
      </c>
    </row>
    <row r="186" s="2" customFormat="1" ht="66.75" customHeight="1">
      <c r="A186" s="39"/>
      <c r="B186" s="40"/>
      <c r="C186" s="228" t="s">
        <v>7</v>
      </c>
      <c r="D186" s="228" t="s">
        <v>149</v>
      </c>
      <c r="E186" s="229" t="s">
        <v>840</v>
      </c>
      <c r="F186" s="230" t="s">
        <v>1261</v>
      </c>
      <c r="G186" s="231" t="s">
        <v>229</v>
      </c>
      <c r="H186" s="232">
        <v>615.82500000000005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38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153</v>
      </c>
      <c r="AT186" s="240" t="s">
        <v>149</v>
      </c>
      <c r="AU186" s="240" t="s">
        <v>83</v>
      </c>
      <c r="AY186" s="18" t="s">
        <v>146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81</v>
      </c>
      <c r="BK186" s="241">
        <f>ROUND(I186*H186,2)</f>
        <v>0</v>
      </c>
      <c r="BL186" s="18" t="s">
        <v>153</v>
      </c>
      <c r="BM186" s="240" t="s">
        <v>1712</v>
      </c>
    </row>
    <row r="187" s="13" customFormat="1">
      <c r="A187" s="13"/>
      <c r="B187" s="264"/>
      <c r="C187" s="265"/>
      <c r="D187" s="259" t="s">
        <v>185</v>
      </c>
      <c r="E187" s="266" t="s">
        <v>1</v>
      </c>
      <c r="F187" s="267" t="s">
        <v>835</v>
      </c>
      <c r="G187" s="265"/>
      <c r="H187" s="266" t="s">
        <v>1</v>
      </c>
      <c r="I187" s="268"/>
      <c r="J187" s="265"/>
      <c r="K187" s="265"/>
      <c r="L187" s="269"/>
      <c r="M187" s="270"/>
      <c r="N187" s="271"/>
      <c r="O187" s="271"/>
      <c r="P187" s="271"/>
      <c r="Q187" s="271"/>
      <c r="R187" s="271"/>
      <c r="S187" s="271"/>
      <c r="T187" s="27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3" t="s">
        <v>185</v>
      </c>
      <c r="AU187" s="273" t="s">
        <v>83</v>
      </c>
      <c r="AV187" s="13" t="s">
        <v>81</v>
      </c>
      <c r="AW187" s="13" t="s">
        <v>30</v>
      </c>
      <c r="AX187" s="13" t="s">
        <v>73</v>
      </c>
      <c r="AY187" s="273" t="s">
        <v>146</v>
      </c>
    </row>
    <row r="188" s="14" customFormat="1">
      <c r="A188" s="14"/>
      <c r="B188" s="274"/>
      <c r="C188" s="275"/>
      <c r="D188" s="259" t="s">
        <v>185</v>
      </c>
      <c r="E188" s="276" t="s">
        <v>1</v>
      </c>
      <c r="F188" s="277" t="s">
        <v>1713</v>
      </c>
      <c r="G188" s="275"/>
      <c r="H188" s="278">
        <v>615.82500000000005</v>
      </c>
      <c r="I188" s="279"/>
      <c r="J188" s="275"/>
      <c r="K188" s="275"/>
      <c r="L188" s="280"/>
      <c r="M188" s="281"/>
      <c r="N188" s="282"/>
      <c r="O188" s="282"/>
      <c r="P188" s="282"/>
      <c r="Q188" s="282"/>
      <c r="R188" s="282"/>
      <c r="S188" s="282"/>
      <c r="T188" s="28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4" t="s">
        <v>185</v>
      </c>
      <c r="AU188" s="284" t="s">
        <v>83</v>
      </c>
      <c r="AV188" s="14" t="s">
        <v>83</v>
      </c>
      <c r="AW188" s="14" t="s">
        <v>30</v>
      </c>
      <c r="AX188" s="14" t="s">
        <v>81</v>
      </c>
      <c r="AY188" s="284" t="s">
        <v>146</v>
      </c>
    </row>
    <row r="189" s="2" customFormat="1" ht="44.25" customHeight="1">
      <c r="A189" s="39"/>
      <c r="B189" s="40"/>
      <c r="C189" s="228" t="s">
        <v>295</v>
      </c>
      <c r="D189" s="228" t="s">
        <v>149</v>
      </c>
      <c r="E189" s="229" t="s">
        <v>273</v>
      </c>
      <c r="F189" s="230" t="s">
        <v>274</v>
      </c>
      <c r="G189" s="231" t="s">
        <v>229</v>
      </c>
      <c r="H189" s="232">
        <v>108.675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38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153</v>
      </c>
      <c r="AT189" s="240" t="s">
        <v>149</v>
      </c>
      <c r="AU189" s="240" t="s">
        <v>83</v>
      </c>
      <c r="AY189" s="18" t="s">
        <v>146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81</v>
      </c>
      <c r="BK189" s="241">
        <f>ROUND(I189*H189,2)</f>
        <v>0</v>
      </c>
      <c r="BL189" s="18" t="s">
        <v>153</v>
      </c>
      <c r="BM189" s="240" t="s">
        <v>1714</v>
      </c>
    </row>
    <row r="190" s="14" customFormat="1">
      <c r="A190" s="14"/>
      <c r="B190" s="274"/>
      <c r="C190" s="275"/>
      <c r="D190" s="259" t="s">
        <v>185</v>
      </c>
      <c r="E190" s="276" t="s">
        <v>1</v>
      </c>
      <c r="F190" s="277" t="s">
        <v>1715</v>
      </c>
      <c r="G190" s="275"/>
      <c r="H190" s="278">
        <v>108.675</v>
      </c>
      <c r="I190" s="279"/>
      <c r="J190" s="275"/>
      <c r="K190" s="275"/>
      <c r="L190" s="280"/>
      <c r="M190" s="281"/>
      <c r="N190" s="282"/>
      <c r="O190" s="282"/>
      <c r="P190" s="282"/>
      <c r="Q190" s="282"/>
      <c r="R190" s="282"/>
      <c r="S190" s="282"/>
      <c r="T190" s="28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4" t="s">
        <v>185</v>
      </c>
      <c r="AU190" s="284" t="s">
        <v>83</v>
      </c>
      <c r="AV190" s="14" t="s">
        <v>83</v>
      </c>
      <c r="AW190" s="14" t="s">
        <v>30</v>
      </c>
      <c r="AX190" s="14" t="s">
        <v>81</v>
      </c>
      <c r="AY190" s="284" t="s">
        <v>146</v>
      </c>
    </row>
    <row r="191" s="13" customFormat="1">
      <c r="A191" s="13"/>
      <c r="B191" s="264"/>
      <c r="C191" s="265"/>
      <c r="D191" s="259" t="s">
        <v>185</v>
      </c>
      <c r="E191" s="266" t="s">
        <v>1</v>
      </c>
      <c r="F191" s="267" t="s">
        <v>1716</v>
      </c>
      <c r="G191" s="265"/>
      <c r="H191" s="266" t="s">
        <v>1</v>
      </c>
      <c r="I191" s="268"/>
      <c r="J191" s="265"/>
      <c r="K191" s="265"/>
      <c r="L191" s="269"/>
      <c r="M191" s="270"/>
      <c r="N191" s="271"/>
      <c r="O191" s="271"/>
      <c r="P191" s="271"/>
      <c r="Q191" s="271"/>
      <c r="R191" s="271"/>
      <c r="S191" s="271"/>
      <c r="T191" s="27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3" t="s">
        <v>185</v>
      </c>
      <c r="AU191" s="273" t="s">
        <v>83</v>
      </c>
      <c r="AV191" s="13" t="s">
        <v>81</v>
      </c>
      <c r="AW191" s="13" t="s">
        <v>30</v>
      </c>
      <c r="AX191" s="13" t="s">
        <v>73</v>
      </c>
      <c r="AY191" s="273" t="s">
        <v>146</v>
      </c>
    </row>
    <row r="192" s="2" customFormat="1" ht="44.25" customHeight="1">
      <c r="A192" s="39"/>
      <c r="B192" s="40"/>
      <c r="C192" s="228" t="s">
        <v>300</v>
      </c>
      <c r="D192" s="228" t="s">
        <v>149</v>
      </c>
      <c r="E192" s="229" t="s">
        <v>845</v>
      </c>
      <c r="F192" s="230" t="s">
        <v>846</v>
      </c>
      <c r="G192" s="231" t="s">
        <v>229</v>
      </c>
      <c r="H192" s="232">
        <v>68.424999999999997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38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153</v>
      </c>
      <c r="AT192" s="240" t="s">
        <v>149</v>
      </c>
      <c r="AU192" s="240" t="s">
        <v>83</v>
      </c>
      <c r="AY192" s="18" t="s">
        <v>146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81</v>
      </c>
      <c r="BK192" s="241">
        <f>ROUND(I192*H192,2)</f>
        <v>0</v>
      </c>
      <c r="BL192" s="18" t="s">
        <v>153</v>
      </c>
      <c r="BM192" s="240" t="s">
        <v>1717</v>
      </c>
    </row>
    <row r="193" s="14" customFormat="1">
      <c r="A193" s="14"/>
      <c r="B193" s="274"/>
      <c r="C193" s="275"/>
      <c r="D193" s="259" t="s">
        <v>185</v>
      </c>
      <c r="E193" s="276" t="s">
        <v>1</v>
      </c>
      <c r="F193" s="277" t="s">
        <v>1711</v>
      </c>
      <c r="G193" s="275"/>
      <c r="H193" s="278">
        <v>68.424999999999997</v>
      </c>
      <c r="I193" s="279"/>
      <c r="J193" s="275"/>
      <c r="K193" s="275"/>
      <c r="L193" s="280"/>
      <c r="M193" s="281"/>
      <c r="N193" s="282"/>
      <c r="O193" s="282"/>
      <c r="P193" s="282"/>
      <c r="Q193" s="282"/>
      <c r="R193" s="282"/>
      <c r="S193" s="282"/>
      <c r="T193" s="28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4" t="s">
        <v>185</v>
      </c>
      <c r="AU193" s="284" t="s">
        <v>83</v>
      </c>
      <c r="AV193" s="14" t="s">
        <v>83</v>
      </c>
      <c r="AW193" s="14" t="s">
        <v>30</v>
      </c>
      <c r="AX193" s="14" t="s">
        <v>81</v>
      </c>
      <c r="AY193" s="284" t="s">
        <v>146</v>
      </c>
    </row>
    <row r="194" s="13" customFormat="1">
      <c r="A194" s="13"/>
      <c r="B194" s="264"/>
      <c r="C194" s="265"/>
      <c r="D194" s="259" t="s">
        <v>185</v>
      </c>
      <c r="E194" s="266" t="s">
        <v>1</v>
      </c>
      <c r="F194" s="267" t="s">
        <v>1716</v>
      </c>
      <c r="G194" s="265"/>
      <c r="H194" s="266" t="s">
        <v>1</v>
      </c>
      <c r="I194" s="268"/>
      <c r="J194" s="265"/>
      <c r="K194" s="265"/>
      <c r="L194" s="269"/>
      <c r="M194" s="270"/>
      <c r="N194" s="271"/>
      <c r="O194" s="271"/>
      <c r="P194" s="271"/>
      <c r="Q194" s="271"/>
      <c r="R194" s="271"/>
      <c r="S194" s="271"/>
      <c r="T194" s="27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3" t="s">
        <v>185</v>
      </c>
      <c r="AU194" s="273" t="s">
        <v>83</v>
      </c>
      <c r="AV194" s="13" t="s">
        <v>81</v>
      </c>
      <c r="AW194" s="13" t="s">
        <v>30</v>
      </c>
      <c r="AX194" s="13" t="s">
        <v>73</v>
      </c>
      <c r="AY194" s="273" t="s">
        <v>146</v>
      </c>
    </row>
    <row r="195" s="2" customFormat="1" ht="44.25" customHeight="1">
      <c r="A195" s="39"/>
      <c r="B195" s="40"/>
      <c r="C195" s="228" t="s">
        <v>308</v>
      </c>
      <c r="D195" s="228" t="s">
        <v>149</v>
      </c>
      <c r="E195" s="229" t="s">
        <v>287</v>
      </c>
      <c r="F195" s="230" t="s">
        <v>288</v>
      </c>
      <c r="G195" s="231" t="s">
        <v>289</v>
      </c>
      <c r="H195" s="232">
        <v>318.77999999999997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38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153</v>
      </c>
      <c r="AT195" s="240" t="s">
        <v>149</v>
      </c>
      <c r="AU195" s="240" t="s">
        <v>83</v>
      </c>
      <c r="AY195" s="18" t="s">
        <v>146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81</v>
      </c>
      <c r="BK195" s="241">
        <f>ROUND(I195*H195,2)</f>
        <v>0</v>
      </c>
      <c r="BL195" s="18" t="s">
        <v>153</v>
      </c>
      <c r="BM195" s="240" t="s">
        <v>1718</v>
      </c>
    </row>
    <row r="196" s="14" customFormat="1">
      <c r="A196" s="14"/>
      <c r="B196" s="274"/>
      <c r="C196" s="275"/>
      <c r="D196" s="259" t="s">
        <v>185</v>
      </c>
      <c r="E196" s="276" t="s">
        <v>1</v>
      </c>
      <c r="F196" s="277" t="s">
        <v>1719</v>
      </c>
      <c r="G196" s="275"/>
      <c r="H196" s="278">
        <v>318.77999999999997</v>
      </c>
      <c r="I196" s="279"/>
      <c r="J196" s="275"/>
      <c r="K196" s="275"/>
      <c r="L196" s="280"/>
      <c r="M196" s="281"/>
      <c r="N196" s="282"/>
      <c r="O196" s="282"/>
      <c r="P196" s="282"/>
      <c r="Q196" s="282"/>
      <c r="R196" s="282"/>
      <c r="S196" s="282"/>
      <c r="T196" s="28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4" t="s">
        <v>185</v>
      </c>
      <c r="AU196" s="284" t="s">
        <v>83</v>
      </c>
      <c r="AV196" s="14" t="s">
        <v>83</v>
      </c>
      <c r="AW196" s="14" t="s">
        <v>30</v>
      </c>
      <c r="AX196" s="14" t="s">
        <v>81</v>
      </c>
      <c r="AY196" s="284" t="s">
        <v>146</v>
      </c>
    </row>
    <row r="197" s="2" customFormat="1" ht="44.25" customHeight="1">
      <c r="A197" s="39"/>
      <c r="B197" s="40"/>
      <c r="C197" s="228" t="s">
        <v>316</v>
      </c>
      <c r="D197" s="228" t="s">
        <v>149</v>
      </c>
      <c r="E197" s="229" t="s">
        <v>856</v>
      </c>
      <c r="F197" s="230" t="s">
        <v>857</v>
      </c>
      <c r="G197" s="231" t="s">
        <v>229</v>
      </c>
      <c r="H197" s="232">
        <v>193.19999999999999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38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153</v>
      </c>
      <c r="AT197" s="240" t="s">
        <v>149</v>
      </c>
      <c r="AU197" s="240" t="s">
        <v>83</v>
      </c>
      <c r="AY197" s="18" t="s">
        <v>146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81</v>
      </c>
      <c r="BK197" s="241">
        <f>ROUND(I197*H197,2)</f>
        <v>0</v>
      </c>
      <c r="BL197" s="18" t="s">
        <v>153</v>
      </c>
      <c r="BM197" s="240" t="s">
        <v>1720</v>
      </c>
    </row>
    <row r="198" s="14" customFormat="1">
      <c r="A198" s="14"/>
      <c r="B198" s="274"/>
      <c r="C198" s="275"/>
      <c r="D198" s="259" t="s">
        <v>185</v>
      </c>
      <c r="E198" s="276" t="s">
        <v>1</v>
      </c>
      <c r="F198" s="277" t="s">
        <v>1721</v>
      </c>
      <c r="G198" s="275"/>
      <c r="H198" s="278">
        <v>193.19999999999999</v>
      </c>
      <c r="I198" s="279"/>
      <c r="J198" s="275"/>
      <c r="K198" s="275"/>
      <c r="L198" s="280"/>
      <c r="M198" s="281"/>
      <c r="N198" s="282"/>
      <c r="O198" s="282"/>
      <c r="P198" s="282"/>
      <c r="Q198" s="282"/>
      <c r="R198" s="282"/>
      <c r="S198" s="282"/>
      <c r="T198" s="28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4" t="s">
        <v>185</v>
      </c>
      <c r="AU198" s="284" t="s">
        <v>83</v>
      </c>
      <c r="AV198" s="14" t="s">
        <v>83</v>
      </c>
      <c r="AW198" s="14" t="s">
        <v>30</v>
      </c>
      <c r="AX198" s="14" t="s">
        <v>81</v>
      </c>
      <c r="AY198" s="284" t="s">
        <v>146</v>
      </c>
    </row>
    <row r="199" s="2" customFormat="1" ht="16.5" customHeight="1">
      <c r="A199" s="39"/>
      <c r="B199" s="40"/>
      <c r="C199" s="242" t="s">
        <v>323</v>
      </c>
      <c r="D199" s="242" t="s">
        <v>155</v>
      </c>
      <c r="E199" s="243" t="s">
        <v>871</v>
      </c>
      <c r="F199" s="244" t="s">
        <v>872</v>
      </c>
      <c r="G199" s="245" t="s">
        <v>289</v>
      </c>
      <c r="H199" s="246">
        <v>173.88</v>
      </c>
      <c r="I199" s="247"/>
      <c r="J199" s="248">
        <f>ROUND(I199*H199,2)</f>
        <v>0</v>
      </c>
      <c r="K199" s="249"/>
      <c r="L199" s="250"/>
      <c r="M199" s="251" t="s">
        <v>1</v>
      </c>
      <c r="N199" s="252" t="s">
        <v>38</v>
      </c>
      <c r="O199" s="92"/>
      <c r="P199" s="238">
        <f>O199*H199</f>
        <v>0</v>
      </c>
      <c r="Q199" s="238">
        <v>1</v>
      </c>
      <c r="R199" s="238">
        <f>Q199*H199</f>
        <v>173.88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158</v>
      </c>
      <c r="AT199" s="240" t="s">
        <v>155</v>
      </c>
      <c r="AU199" s="240" t="s">
        <v>83</v>
      </c>
      <c r="AY199" s="18" t="s">
        <v>146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81</v>
      </c>
      <c r="BK199" s="241">
        <f>ROUND(I199*H199,2)</f>
        <v>0</v>
      </c>
      <c r="BL199" s="18" t="s">
        <v>153</v>
      </c>
      <c r="BM199" s="240" t="s">
        <v>1722</v>
      </c>
    </row>
    <row r="200" s="14" customFormat="1">
      <c r="A200" s="14"/>
      <c r="B200" s="274"/>
      <c r="C200" s="275"/>
      <c r="D200" s="259" t="s">
        <v>185</v>
      </c>
      <c r="E200" s="276" t="s">
        <v>1</v>
      </c>
      <c r="F200" s="277" t="s">
        <v>1723</v>
      </c>
      <c r="G200" s="275"/>
      <c r="H200" s="278">
        <v>173.88</v>
      </c>
      <c r="I200" s="279"/>
      <c r="J200" s="275"/>
      <c r="K200" s="275"/>
      <c r="L200" s="280"/>
      <c r="M200" s="281"/>
      <c r="N200" s="282"/>
      <c r="O200" s="282"/>
      <c r="P200" s="282"/>
      <c r="Q200" s="282"/>
      <c r="R200" s="282"/>
      <c r="S200" s="282"/>
      <c r="T200" s="28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4" t="s">
        <v>185</v>
      </c>
      <c r="AU200" s="284" t="s">
        <v>83</v>
      </c>
      <c r="AV200" s="14" t="s">
        <v>83</v>
      </c>
      <c r="AW200" s="14" t="s">
        <v>30</v>
      </c>
      <c r="AX200" s="14" t="s">
        <v>81</v>
      </c>
      <c r="AY200" s="284" t="s">
        <v>146</v>
      </c>
    </row>
    <row r="201" s="2" customFormat="1" ht="66.75" customHeight="1">
      <c r="A201" s="39"/>
      <c r="B201" s="40"/>
      <c r="C201" s="228" t="s">
        <v>328</v>
      </c>
      <c r="D201" s="228" t="s">
        <v>149</v>
      </c>
      <c r="E201" s="229" t="s">
        <v>881</v>
      </c>
      <c r="F201" s="230" t="s">
        <v>882</v>
      </c>
      <c r="G201" s="231" t="s">
        <v>229</v>
      </c>
      <c r="H201" s="232">
        <v>64.400000000000006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38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153</v>
      </c>
      <c r="AT201" s="240" t="s">
        <v>149</v>
      </c>
      <c r="AU201" s="240" t="s">
        <v>83</v>
      </c>
      <c r="AY201" s="18" t="s">
        <v>146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81</v>
      </c>
      <c r="BK201" s="241">
        <f>ROUND(I201*H201,2)</f>
        <v>0</v>
      </c>
      <c r="BL201" s="18" t="s">
        <v>153</v>
      </c>
      <c r="BM201" s="240" t="s">
        <v>1724</v>
      </c>
    </row>
    <row r="202" s="14" customFormat="1">
      <c r="A202" s="14"/>
      <c r="B202" s="274"/>
      <c r="C202" s="275"/>
      <c r="D202" s="259" t="s">
        <v>185</v>
      </c>
      <c r="E202" s="276" t="s">
        <v>1</v>
      </c>
      <c r="F202" s="277" t="s">
        <v>1725</v>
      </c>
      <c r="G202" s="275"/>
      <c r="H202" s="278">
        <v>64.400000000000006</v>
      </c>
      <c r="I202" s="279"/>
      <c r="J202" s="275"/>
      <c r="K202" s="275"/>
      <c r="L202" s="280"/>
      <c r="M202" s="281"/>
      <c r="N202" s="282"/>
      <c r="O202" s="282"/>
      <c r="P202" s="282"/>
      <c r="Q202" s="282"/>
      <c r="R202" s="282"/>
      <c r="S202" s="282"/>
      <c r="T202" s="28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4" t="s">
        <v>185</v>
      </c>
      <c r="AU202" s="284" t="s">
        <v>83</v>
      </c>
      <c r="AV202" s="14" t="s">
        <v>83</v>
      </c>
      <c r="AW202" s="14" t="s">
        <v>30</v>
      </c>
      <c r="AX202" s="14" t="s">
        <v>81</v>
      </c>
      <c r="AY202" s="284" t="s">
        <v>146</v>
      </c>
    </row>
    <row r="203" s="2" customFormat="1" ht="16.5" customHeight="1">
      <c r="A203" s="39"/>
      <c r="B203" s="40"/>
      <c r="C203" s="242" t="s">
        <v>334</v>
      </c>
      <c r="D203" s="242" t="s">
        <v>155</v>
      </c>
      <c r="E203" s="243" t="s">
        <v>894</v>
      </c>
      <c r="F203" s="244" t="s">
        <v>1283</v>
      </c>
      <c r="G203" s="245" t="s">
        <v>289</v>
      </c>
      <c r="H203" s="246">
        <v>115.92</v>
      </c>
      <c r="I203" s="247"/>
      <c r="J203" s="248">
        <f>ROUND(I203*H203,2)</f>
        <v>0</v>
      </c>
      <c r="K203" s="249"/>
      <c r="L203" s="250"/>
      <c r="M203" s="251" t="s">
        <v>1</v>
      </c>
      <c r="N203" s="252" t="s">
        <v>38</v>
      </c>
      <c r="O203" s="92"/>
      <c r="P203" s="238">
        <f>O203*H203</f>
        <v>0</v>
      </c>
      <c r="Q203" s="238">
        <v>1</v>
      </c>
      <c r="R203" s="238">
        <f>Q203*H203</f>
        <v>115.92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158</v>
      </c>
      <c r="AT203" s="240" t="s">
        <v>155</v>
      </c>
      <c r="AU203" s="240" t="s">
        <v>83</v>
      </c>
      <c r="AY203" s="18" t="s">
        <v>146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81</v>
      </c>
      <c r="BK203" s="241">
        <f>ROUND(I203*H203,2)</f>
        <v>0</v>
      </c>
      <c r="BL203" s="18" t="s">
        <v>153</v>
      </c>
      <c r="BM203" s="240" t="s">
        <v>1726</v>
      </c>
    </row>
    <row r="204" s="14" customFormat="1">
      <c r="A204" s="14"/>
      <c r="B204" s="274"/>
      <c r="C204" s="275"/>
      <c r="D204" s="259" t="s">
        <v>185</v>
      </c>
      <c r="E204" s="276" t="s">
        <v>1</v>
      </c>
      <c r="F204" s="277" t="s">
        <v>1727</v>
      </c>
      <c r="G204" s="275"/>
      <c r="H204" s="278">
        <v>115.92</v>
      </c>
      <c r="I204" s="279"/>
      <c r="J204" s="275"/>
      <c r="K204" s="275"/>
      <c r="L204" s="280"/>
      <c r="M204" s="281"/>
      <c r="N204" s="282"/>
      <c r="O204" s="282"/>
      <c r="P204" s="282"/>
      <c r="Q204" s="282"/>
      <c r="R204" s="282"/>
      <c r="S204" s="282"/>
      <c r="T204" s="28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4" t="s">
        <v>185</v>
      </c>
      <c r="AU204" s="284" t="s">
        <v>83</v>
      </c>
      <c r="AV204" s="14" t="s">
        <v>83</v>
      </c>
      <c r="AW204" s="14" t="s">
        <v>30</v>
      </c>
      <c r="AX204" s="14" t="s">
        <v>81</v>
      </c>
      <c r="AY204" s="284" t="s">
        <v>146</v>
      </c>
    </row>
    <row r="205" s="2" customFormat="1" ht="33" customHeight="1">
      <c r="A205" s="39"/>
      <c r="B205" s="40"/>
      <c r="C205" s="228" t="s">
        <v>339</v>
      </c>
      <c r="D205" s="228" t="s">
        <v>149</v>
      </c>
      <c r="E205" s="229" t="s">
        <v>898</v>
      </c>
      <c r="F205" s="230" t="s">
        <v>899</v>
      </c>
      <c r="G205" s="231" t="s">
        <v>181</v>
      </c>
      <c r="H205" s="232">
        <v>155.69999999999999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38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153</v>
      </c>
      <c r="AT205" s="240" t="s">
        <v>149</v>
      </c>
      <c r="AU205" s="240" t="s">
        <v>83</v>
      </c>
      <c r="AY205" s="18" t="s">
        <v>146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81</v>
      </c>
      <c r="BK205" s="241">
        <f>ROUND(I205*H205,2)</f>
        <v>0</v>
      </c>
      <c r="BL205" s="18" t="s">
        <v>153</v>
      </c>
      <c r="BM205" s="240" t="s">
        <v>1728</v>
      </c>
    </row>
    <row r="206" s="14" customFormat="1">
      <c r="A206" s="14"/>
      <c r="B206" s="274"/>
      <c r="C206" s="275"/>
      <c r="D206" s="259" t="s">
        <v>185</v>
      </c>
      <c r="E206" s="276" t="s">
        <v>1</v>
      </c>
      <c r="F206" s="277" t="s">
        <v>1673</v>
      </c>
      <c r="G206" s="275"/>
      <c r="H206" s="278">
        <v>155.69999999999999</v>
      </c>
      <c r="I206" s="279"/>
      <c r="J206" s="275"/>
      <c r="K206" s="275"/>
      <c r="L206" s="280"/>
      <c r="M206" s="281"/>
      <c r="N206" s="282"/>
      <c r="O206" s="282"/>
      <c r="P206" s="282"/>
      <c r="Q206" s="282"/>
      <c r="R206" s="282"/>
      <c r="S206" s="282"/>
      <c r="T206" s="28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4" t="s">
        <v>185</v>
      </c>
      <c r="AU206" s="284" t="s">
        <v>83</v>
      </c>
      <c r="AV206" s="14" t="s">
        <v>83</v>
      </c>
      <c r="AW206" s="14" t="s">
        <v>30</v>
      </c>
      <c r="AX206" s="14" t="s">
        <v>81</v>
      </c>
      <c r="AY206" s="284" t="s">
        <v>146</v>
      </c>
    </row>
    <row r="207" s="12" customFormat="1" ht="22.8" customHeight="1">
      <c r="A207" s="12"/>
      <c r="B207" s="212"/>
      <c r="C207" s="213"/>
      <c r="D207" s="214" t="s">
        <v>72</v>
      </c>
      <c r="E207" s="226" t="s">
        <v>153</v>
      </c>
      <c r="F207" s="226" t="s">
        <v>307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SUM(P208:P209)</f>
        <v>0</v>
      </c>
      <c r="Q207" s="220"/>
      <c r="R207" s="221">
        <f>SUM(R208:R209)</f>
        <v>0</v>
      </c>
      <c r="S207" s="220"/>
      <c r="T207" s="222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81</v>
      </c>
      <c r="AT207" s="224" t="s">
        <v>72</v>
      </c>
      <c r="AU207" s="224" t="s">
        <v>81</v>
      </c>
      <c r="AY207" s="223" t="s">
        <v>146</v>
      </c>
      <c r="BK207" s="225">
        <f>SUM(BK208:BK209)</f>
        <v>0</v>
      </c>
    </row>
    <row r="208" s="2" customFormat="1" ht="33" customHeight="1">
      <c r="A208" s="39"/>
      <c r="B208" s="40"/>
      <c r="C208" s="228" t="s">
        <v>347</v>
      </c>
      <c r="D208" s="228" t="s">
        <v>149</v>
      </c>
      <c r="E208" s="229" t="s">
        <v>914</v>
      </c>
      <c r="F208" s="230" t="s">
        <v>915</v>
      </c>
      <c r="G208" s="231" t="s">
        <v>229</v>
      </c>
      <c r="H208" s="232">
        <v>16.100000000000001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38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153</v>
      </c>
      <c r="AT208" s="240" t="s">
        <v>149</v>
      </c>
      <c r="AU208" s="240" t="s">
        <v>83</v>
      </c>
      <c r="AY208" s="18" t="s">
        <v>146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81</v>
      </c>
      <c r="BK208" s="241">
        <f>ROUND(I208*H208,2)</f>
        <v>0</v>
      </c>
      <c r="BL208" s="18" t="s">
        <v>153</v>
      </c>
      <c r="BM208" s="240" t="s">
        <v>1729</v>
      </c>
    </row>
    <row r="209" s="14" customFormat="1">
      <c r="A209" s="14"/>
      <c r="B209" s="274"/>
      <c r="C209" s="275"/>
      <c r="D209" s="259" t="s">
        <v>185</v>
      </c>
      <c r="E209" s="276" t="s">
        <v>1</v>
      </c>
      <c r="F209" s="277" t="s">
        <v>1730</v>
      </c>
      <c r="G209" s="275"/>
      <c r="H209" s="278">
        <v>16.100000000000001</v>
      </c>
      <c r="I209" s="279"/>
      <c r="J209" s="275"/>
      <c r="K209" s="275"/>
      <c r="L209" s="280"/>
      <c r="M209" s="281"/>
      <c r="N209" s="282"/>
      <c r="O209" s="282"/>
      <c r="P209" s="282"/>
      <c r="Q209" s="282"/>
      <c r="R209" s="282"/>
      <c r="S209" s="282"/>
      <c r="T209" s="28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4" t="s">
        <v>185</v>
      </c>
      <c r="AU209" s="284" t="s">
        <v>83</v>
      </c>
      <c r="AV209" s="14" t="s">
        <v>83</v>
      </c>
      <c r="AW209" s="14" t="s">
        <v>30</v>
      </c>
      <c r="AX209" s="14" t="s">
        <v>81</v>
      </c>
      <c r="AY209" s="284" t="s">
        <v>146</v>
      </c>
    </row>
    <row r="210" s="12" customFormat="1" ht="22.8" customHeight="1">
      <c r="A210" s="12"/>
      <c r="B210" s="212"/>
      <c r="C210" s="213"/>
      <c r="D210" s="214" t="s">
        <v>72</v>
      </c>
      <c r="E210" s="226" t="s">
        <v>207</v>
      </c>
      <c r="F210" s="226" t="s">
        <v>322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SUM(P211:P234)</f>
        <v>0</v>
      </c>
      <c r="Q210" s="220"/>
      <c r="R210" s="221">
        <f>SUM(R211:R234)</f>
        <v>0</v>
      </c>
      <c r="S210" s="220"/>
      <c r="T210" s="222">
        <f>SUM(T211:T234)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81</v>
      </c>
      <c r="AT210" s="224" t="s">
        <v>72</v>
      </c>
      <c r="AU210" s="224" t="s">
        <v>81</v>
      </c>
      <c r="AY210" s="223" t="s">
        <v>146</v>
      </c>
      <c r="BK210" s="225">
        <f>SUM(BK211:BK234)</f>
        <v>0</v>
      </c>
    </row>
    <row r="211" s="2" customFormat="1" ht="21.75" customHeight="1">
      <c r="A211" s="39"/>
      <c r="B211" s="40"/>
      <c r="C211" s="228" t="s">
        <v>352</v>
      </c>
      <c r="D211" s="228" t="s">
        <v>149</v>
      </c>
      <c r="E211" s="229" t="s">
        <v>324</v>
      </c>
      <c r="F211" s="230" t="s">
        <v>325</v>
      </c>
      <c r="G211" s="231" t="s">
        <v>181</v>
      </c>
      <c r="H211" s="232">
        <v>5.2999999999999998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38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153</v>
      </c>
      <c r="AT211" s="240" t="s">
        <v>149</v>
      </c>
      <c r="AU211" s="240" t="s">
        <v>83</v>
      </c>
      <c r="AY211" s="18" t="s">
        <v>146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81</v>
      </c>
      <c r="BK211" s="241">
        <f>ROUND(I211*H211,2)</f>
        <v>0</v>
      </c>
      <c r="BL211" s="18" t="s">
        <v>153</v>
      </c>
      <c r="BM211" s="240" t="s">
        <v>1731</v>
      </c>
    </row>
    <row r="212" s="14" customFormat="1">
      <c r="A212" s="14"/>
      <c r="B212" s="274"/>
      <c r="C212" s="275"/>
      <c r="D212" s="259" t="s">
        <v>185</v>
      </c>
      <c r="E212" s="276" t="s">
        <v>1</v>
      </c>
      <c r="F212" s="277" t="s">
        <v>1661</v>
      </c>
      <c r="G212" s="275"/>
      <c r="H212" s="278">
        <v>3.2999999999999998</v>
      </c>
      <c r="I212" s="279"/>
      <c r="J212" s="275"/>
      <c r="K212" s="275"/>
      <c r="L212" s="280"/>
      <c r="M212" s="281"/>
      <c r="N212" s="282"/>
      <c r="O212" s="282"/>
      <c r="P212" s="282"/>
      <c r="Q212" s="282"/>
      <c r="R212" s="282"/>
      <c r="S212" s="282"/>
      <c r="T212" s="28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4" t="s">
        <v>185</v>
      </c>
      <c r="AU212" s="284" t="s">
        <v>83</v>
      </c>
      <c r="AV212" s="14" t="s">
        <v>83</v>
      </c>
      <c r="AW212" s="14" t="s">
        <v>30</v>
      </c>
      <c r="AX212" s="14" t="s">
        <v>73</v>
      </c>
      <c r="AY212" s="284" t="s">
        <v>146</v>
      </c>
    </row>
    <row r="213" s="14" customFormat="1">
      <c r="A213" s="14"/>
      <c r="B213" s="274"/>
      <c r="C213" s="275"/>
      <c r="D213" s="259" t="s">
        <v>185</v>
      </c>
      <c r="E213" s="276" t="s">
        <v>1</v>
      </c>
      <c r="F213" s="277" t="s">
        <v>1366</v>
      </c>
      <c r="G213" s="275"/>
      <c r="H213" s="278">
        <v>2</v>
      </c>
      <c r="I213" s="279"/>
      <c r="J213" s="275"/>
      <c r="K213" s="275"/>
      <c r="L213" s="280"/>
      <c r="M213" s="281"/>
      <c r="N213" s="282"/>
      <c r="O213" s="282"/>
      <c r="P213" s="282"/>
      <c r="Q213" s="282"/>
      <c r="R213" s="282"/>
      <c r="S213" s="282"/>
      <c r="T213" s="28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4" t="s">
        <v>185</v>
      </c>
      <c r="AU213" s="284" t="s">
        <v>83</v>
      </c>
      <c r="AV213" s="14" t="s">
        <v>83</v>
      </c>
      <c r="AW213" s="14" t="s">
        <v>30</v>
      </c>
      <c r="AX213" s="14" t="s">
        <v>73</v>
      </c>
      <c r="AY213" s="284" t="s">
        <v>146</v>
      </c>
    </row>
    <row r="214" s="16" customFormat="1">
      <c r="A214" s="16"/>
      <c r="B214" s="298"/>
      <c r="C214" s="299"/>
      <c r="D214" s="259" t="s">
        <v>185</v>
      </c>
      <c r="E214" s="300" t="s">
        <v>1</v>
      </c>
      <c r="F214" s="301" t="s">
        <v>682</v>
      </c>
      <c r="G214" s="299"/>
      <c r="H214" s="302">
        <v>5.2999999999999998</v>
      </c>
      <c r="I214" s="303"/>
      <c r="J214" s="299"/>
      <c r="K214" s="299"/>
      <c r="L214" s="304"/>
      <c r="M214" s="305"/>
      <c r="N214" s="306"/>
      <c r="O214" s="306"/>
      <c r="P214" s="306"/>
      <c r="Q214" s="306"/>
      <c r="R214" s="306"/>
      <c r="S214" s="306"/>
      <c r="T214" s="30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8" t="s">
        <v>185</v>
      </c>
      <c r="AU214" s="308" t="s">
        <v>83</v>
      </c>
      <c r="AV214" s="16" t="s">
        <v>153</v>
      </c>
      <c r="AW214" s="16" t="s">
        <v>30</v>
      </c>
      <c r="AX214" s="16" t="s">
        <v>81</v>
      </c>
      <c r="AY214" s="308" t="s">
        <v>146</v>
      </c>
    </row>
    <row r="215" s="2" customFormat="1" ht="33" customHeight="1">
      <c r="A215" s="39"/>
      <c r="B215" s="40"/>
      <c r="C215" s="228" t="s">
        <v>357</v>
      </c>
      <c r="D215" s="228" t="s">
        <v>149</v>
      </c>
      <c r="E215" s="229" t="s">
        <v>335</v>
      </c>
      <c r="F215" s="230" t="s">
        <v>336</v>
      </c>
      <c r="G215" s="231" t="s">
        <v>181</v>
      </c>
      <c r="H215" s="232">
        <v>5.2999999999999998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38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153</v>
      </c>
      <c r="AT215" s="240" t="s">
        <v>149</v>
      </c>
      <c r="AU215" s="240" t="s">
        <v>83</v>
      </c>
      <c r="AY215" s="18" t="s">
        <v>146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81</v>
      </c>
      <c r="BK215" s="241">
        <f>ROUND(I215*H215,2)</f>
        <v>0</v>
      </c>
      <c r="BL215" s="18" t="s">
        <v>153</v>
      </c>
      <c r="BM215" s="240" t="s">
        <v>1732</v>
      </c>
    </row>
    <row r="216" s="14" customFormat="1">
      <c r="A216" s="14"/>
      <c r="B216" s="274"/>
      <c r="C216" s="275"/>
      <c r="D216" s="259" t="s">
        <v>185</v>
      </c>
      <c r="E216" s="276" t="s">
        <v>1</v>
      </c>
      <c r="F216" s="277" t="s">
        <v>1661</v>
      </c>
      <c r="G216" s="275"/>
      <c r="H216" s="278">
        <v>3.2999999999999998</v>
      </c>
      <c r="I216" s="279"/>
      <c r="J216" s="275"/>
      <c r="K216" s="275"/>
      <c r="L216" s="280"/>
      <c r="M216" s="281"/>
      <c r="N216" s="282"/>
      <c r="O216" s="282"/>
      <c r="P216" s="282"/>
      <c r="Q216" s="282"/>
      <c r="R216" s="282"/>
      <c r="S216" s="282"/>
      <c r="T216" s="28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4" t="s">
        <v>185</v>
      </c>
      <c r="AU216" s="284" t="s">
        <v>83</v>
      </c>
      <c r="AV216" s="14" t="s">
        <v>83</v>
      </c>
      <c r="AW216" s="14" t="s">
        <v>30</v>
      </c>
      <c r="AX216" s="14" t="s">
        <v>73</v>
      </c>
      <c r="AY216" s="284" t="s">
        <v>146</v>
      </c>
    </row>
    <row r="217" s="14" customFormat="1">
      <c r="A217" s="14"/>
      <c r="B217" s="274"/>
      <c r="C217" s="275"/>
      <c r="D217" s="259" t="s">
        <v>185</v>
      </c>
      <c r="E217" s="276" t="s">
        <v>1</v>
      </c>
      <c r="F217" s="277" t="s">
        <v>1366</v>
      </c>
      <c r="G217" s="275"/>
      <c r="H217" s="278">
        <v>2</v>
      </c>
      <c r="I217" s="279"/>
      <c r="J217" s="275"/>
      <c r="K217" s="275"/>
      <c r="L217" s="280"/>
      <c r="M217" s="281"/>
      <c r="N217" s="282"/>
      <c r="O217" s="282"/>
      <c r="P217" s="282"/>
      <c r="Q217" s="282"/>
      <c r="R217" s="282"/>
      <c r="S217" s="282"/>
      <c r="T217" s="28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4" t="s">
        <v>185</v>
      </c>
      <c r="AU217" s="284" t="s">
        <v>83</v>
      </c>
      <c r="AV217" s="14" t="s">
        <v>83</v>
      </c>
      <c r="AW217" s="14" t="s">
        <v>30</v>
      </c>
      <c r="AX217" s="14" t="s">
        <v>73</v>
      </c>
      <c r="AY217" s="284" t="s">
        <v>146</v>
      </c>
    </row>
    <row r="218" s="16" customFormat="1">
      <c r="A218" s="16"/>
      <c r="B218" s="298"/>
      <c r="C218" s="299"/>
      <c r="D218" s="259" t="s">
        <v>185</v>
      </c>
      <c r="E218" s="300" t="s">
        <v>1</v>
      </c>
      <c r="F218" s="301" t="s">
        <v>682</v>
      </c>
      <c r="G218" s="299"/>
      <c r="H218" s="302">
        <v>5.2999999999999998</v>
      </c>
      <c r="I218" s="303"/>
      <c r="J218" s="299"/>
      <c r="K218" s="299"/>
      <c r="L218" s="304"/>
      <c r="M218" s="305"/>
      <c r="N218" s="306"/>
      <c r="O218" s="306"/>
      <c r="P218" s="306"/>
      <c r="Q218" s="306"/>
      <c r="R218" s="306"/>
      <c r="S218" s="306"/>
      <c r="T218" s="30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8" t="s">
        <v>185</v>
      </c>
      <c r="AU218" s="308" t="s">
        <v>83</v>
      </c>
      <c r="AV218" s="16" t="s">
        <v>153</v>
      </c>
      <c r="AW218" s="16" t="s">
        <v>30</v>
      </c>
      <c r="AX218" s="16" t="s">
        <v>81</v>
      </c>
      <c r="AY218" s="308" t="s">
        <v>146</v>
      </c>
    </row>
    <row r="219" s="2" customFormat="1" ht="44.25" customHeight="1">
      <c r="A219" s="39"/>
      <c r="B219" s="40"/>
      <c r="C219" s="228" t="s">
        <v>363</v>
      </c>
      <c r="D219" s="228" t="s">
        <v>149</v>
      </c>
      <c r="E219" s="229" t="s">
        <v>953</v>
      </c>
      <c r="F219" s="230" t="s">
        <v>954</v>
      </c>
      <c r="G219" s="231" t="s">
        <v>181</v>
      </c>
      <c r="H219" s="232">
        <v>6.3600000000000003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38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153</v>
      </c>
      <c r="AT219" s="240" t="s">
        <v>149</v>
      </c>
      <c r="AU219" s="240" t="s">
        <v>83</v>
      </c>
      <c r="AY219" s="18" t="s">
        <v>146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81</v>
      </c>
      <c r="BK219" s="241">
        <f>ROUND(I219*H219,2)</f>
        <v>0</v>
      </c>
      <c r="BL219" s="18" t="s">
        <v>153</v>
      </c>
      <c r="BM219" s="240" t="s">
        <v>1733</v>
      </c>
    </row>
    <row r="220" s="14" customFormat="1">
      <c r="A220" s="14"/>
      <c r="B220" s="274"/>
      <c r="C220" s="275"/>
      <c r="D220" s="259" t="s">
        <v>185</v>
      </c>
      <c r="E220" s="276" t="s">
        <v>1</v>
      </c>
      <c r="F220" s="277" t="s">
        <v>1734</v>
      </c>
      <c r="G220" s="275"/>
      <c r="H220" s="278">
        <v>3.96</v>
      </c>
      <c r="I220" s="279"/>
      <c r="J220" s="275"/>
      <c r="K220" s="275"/>
      <c r="L220" s="280"/>
      <c r="M220" s="281"/>
      <c r="N220" s="282"/>
      <c r="O220" s="282"/>
      <c r="P220" s="282"/>
      <c r="Q220" s="282"/>
      <c r="R220" s="282"/>
      <c r="S220" s="282"/>
      <c r="T220" s="28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4" t="s">
        <v>185</v>
      </c>
      <c r="AU220" s="284" t="s">
        <v>83</v>
      </c>
      <c r="AV220" s="14" t="s">
        <v>83</v>
      </c>
      <c r="AW220" s="14" t="s">
        <v>30</v>
      </c>
      <c r="AX220" s="14" t="s">
        <v>73</v>
      </c>
      <c r="AY220" s="284" t="s">
        <v>146</v>
      </c>
    </row>
    <row r="221" s="14" customFormat="1">
      <c r="A221" s="14"/>
      <c r="B221" s="274"/>
      <c r="C221" s="275"/>
      <c r="D221" s="259" t="s">
        <v>185</v>
      </c>
      <c r="E221" s="276" t="s">
        <v>1</v>
      </c>
      <c r="F221" s="277" t="s">
        <v>1666</v>
      </c>
      <c r="G221" s="275"/>
      <c r="H221" s="278">
        <v>2.3999999999999999</v>
      </c>
      <c r="I221" s="279"/>
      <c r="J221" s="275"/>
      <c r="K221" s="275"/>
      <c r="L221" s="280"/>
      <c r="M221" s="281"/>
      <c r="N221" s="282"/>
      <c r="O221" s="282"/>
      <c r="P221" s="282"/>
      <c r="Q221" s="282"/>
      <c r="R221" s="282"/>
      <c r="S221" s="282"/>
      <c r="T221" s="28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4" t="s">
        <v>185</v>
      </c>
      <c r="AU221" s="284" t="s">
        <v>83</v>
      </c>
      <c r="AV221" s="14" t="s">
        <v>83</v>
      </c>
      <c r="AW221" s="14" t="s">
        <v>30</v>
      </c>
      <c r="AX221" s="14" t="s">
        <v>73</v>
      </c>
      <c r="AY221" s="284" t="s">
        <v>146</v>
      </c>
    </row>
    <row r="222" s="16" customFormat="1">
      <c r="A222" s="16"/>
      <c r="B222" s="298"/>
      <c r="C222" s="299"/>
      <c r="D222" s="259" t="s">
        <v>185</v>
      </c>
      <c r="E222" s="300" t="s">
        <v>1</v>
      </c>
      <c r="F222" s="301" t="s">
        <v>682</v>
      </c>
      <c r="G222" s="299"/>
      <c r="H222" s="302">
        <v>6.3600000000000003</v>
      </c>
      <c r="I222" s="303"/>
      <c r="J222" s="299"/>
      <c r="K222" s="299"/>
      <c r="L222" s="304"/>
      <c r="M222" s="305"/>
      <c r="N222" s="306"/>
      <c r="O222" s="306"/>
      <c r="P222" s="306"/>
      <c r="Q222" s="306"/>
      <c r="R222" s="306"/>
      <c r="S222" s="306"/>
      <c r="T222" s="307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08" t="s">
        <v>185</v>
      </c>
      <c r="AU222" s="308" t="s">
        <v>83</v>
      </c>
      <c r="AV222" s="16" t="s">
        <v>153</v>
      </c>
      <c r="AW222" s="16" t="s">
        <v>30</v>
      </c>
      <c r="AX222" s="16" t="s">
        <v>81</v>
      </c>
      <c r="AY222" s="308" t="s">
        <v>146</v>
      </c>
    </row>
    <row r="223" s="2" customFormat="1" ht="21.75" customHeight="1">
      <c r="A223" s="39"/>
      <c r="B223" s="40"/>
      <c r="C223" s="228" t="s">
        <v>367</v>
      </c>
      <c r="D223" s="228" t="s">
        <v>149</v>
      </c>
      <c r="E223" s="229" t="s">
        <v>364</v>
      </c>
      <c r="F223" s="230" t="s">
        <v>365</v>
      </c>
      <c r="G223" s="231" t="s">
        <v>181</v>
      </c>
      <c r="H223" s="232">
        <v>6.3600000000000003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38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153</v>
      </c>
      <c r="AT223" s="240" t="s">
        <v>149</v>
      </c>
      <c r="AU223" s="240" t="s">
        <v>83</v>
      </c>
      <c r="AY223" s="18" t="s">
        <v>146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81</v>
      </c>
      <c r="BK223" s="241">
        <f>ROUND(I223*H223,2)</f>
        <v>0</v>
      </c>
      <c r="BL223" s="18" t="s">
        <v>153</v>
      </c>
      <c r="BM223" s="240" t="s">
        <v>1735</v>
      </c>
    </row>
    <row r="224" s="14" customFormat="1">
      <c r="A224" s="14"/>
      <c r="B224" s="274"/>
      <c r="C224" s="275"/>
      <c r="D224" s="259" t="s">
        <v>185</v>
      </c>
      <c r="E224" s="276" t="s">
        <v>1</v>
      </c>
      <c r="F224" s="277" t="s">
        <v>1665</v>
      </c>
      <c r="G224" s="275"/>
      <c r="H224" s="278">
        <v>3.96</v>
      </c>
      <c r="I224" s="279"/>
      <c r="J224" s="275"/>
      <c r="K224" s="275"/>
      <c r="L224" s="280"/>
      <c r="M224" s="281"/>
      <c r="N224" s="282"/>
      <c r="O224" s="282"/>
      <c r="P224" s="282"/>
      <c r="Q224" s="282"/>
      <c r="R224" s="282"/>
      <c r="S224" s="282"/>
      <c r="T224" s="28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4" t="s">
        <v>185</v>
      </c>
      <c r="AU224" s="284" t="s">
        <v>83</v>
      </c>
      <c r="AV224" s="14" t="s">
        <v>83</v>
      </c>
      <c r="AW224" s="14" t="s">
        <v>30</v>
      </c>
      <c r="AX224" s="14" t="s">
        <v>73</v>
      </c>
      <c r="AY224" s="284" t="s">
        <v>146</v>
      </c>
    </row>
    <row r="225" s="14" customFormat="1">
      <c r="A225" s="14"/>
      <c r="B225" s="274"/>
      <c r="C225" s="275"/>
      <c r="D225" s="259" t="s">
        <v>185</v>
      </c>
      <c r="E225" s="276" t="s">
        <v>1</v>
      </c>
      <c r="F225" s="277" t="s">
        <v>1666</v>
      </c>
      <c r="G225" s="275"/>
      <c r="H225" s="278">
        <v>2.3999999999999999</v>
      </c>
      <c r="I225" s="279"/>
      <c r="J225" s="275"/>
      <c r="K225" s="275"/>
      <c r="L225" s="280"/>
      <c r="M225" s="281"/>
      <c r="N225" s="282"/>
      <c r="O225" s="282"/>
      <c r="P225" s="282"/>
      <c r="Q225" s="282"/>
      <c r="R225" s="282"/>
      <c r="S225" s="282"/>
      <c r="T225" s="28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4" t="s">
        <v>185</v>
      </c>
      <c r="AU225" s="284" t="s">
        <v>83</v>
      </c>
      <c r="AV225" s="14" t="s">
        <v>83</v>
      </c>
      <c r="AW225" s="14" t="s">
        <v>30</v>
      </c>
      <c r="AX225" s="14" t="s">
        <v>73</v>
      </c>
      <c r="AY225" s="284" t="s">
        <v>146</v>
      </c>
    </row>
    <row r="226" s="16" customFormat="1">
      <c r="A226" s="16"/>
      <c r="B226" s="298"/>
      <c r="C226" s="299"/>
      <c r="D226" s="259" t="s">
        <v>185</v>
      </c>
      <c r="E226" s="300" t="s">
        <v>1</v>
      </c>
      <c r="F226" s="301" t="s">
        <v>682</v>
      </c>
      <c r="G226" s="299"/>
      <c r="H226" s="302">
        <v>6.3600000000000003</v>
      </c>
      <c r="I226" s="303"/>
      <c r="J226" s="299"/>
      <c r="K226" s="299"/>
      <c r="L226" s="304"/>
      <c r="M226" s="305"/>
      <c r="N226" s="306"/>
      <c r="O226" s="306"/>
      <c r="P226" s="306"/>
      <c r="Q226" s="306"/>
      <c r="R226" s="306"/>
      <c r="S226" s="306"/>
      <c r="T226" s="307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08" t="s">
        <v>185</v>
      </c>
      <c r="AU226" s="308" t="s">
        <v>83</v>
      </c>
      <c r="AV226" s="16" t="s">
        <v>153</v>
      </c>
      <c r="AW226" s="16" t="s">
        <v>30</v>
      </c>
      <c r="AX226" s="16" t="s">
        <v>81</v>
      </c>
      <c r="AY226" s="308" t="s">
        <v>146</v>
      </c>
    </row>
    <row r="227" s="2" customFormat="1" ht="21.75" customHeight="1">
      <c r="A227" s="39"/>
      <c r="B227" s="40"/>
      <c r="C227" s="228" t="s">
        <v>371</v>
      </c>
      <c r="D227" s="228" t="s">
        <v>149</v>
      </c>
      <c r="E227" s="229" t="s">
        <v>957</v>
      </c>
      <c r="F227" s="230" t="s">
        <v>958</v>
      </c>
      <c r="G227" s="231" t="s">
        <v>181</v>
      </c>
      <c r="H227" s="232">
        <v>6.3600000000000003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38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153</v>
      </c>
      <c r="AT227" s="240" t="s">
        <v>149</v>
      </c>
      <c r="AU227" s="240" t="s">
        <v>83</v>
      </c>
      <c r="AY227" s="18" t="s">
        <v>146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81</v>
      </c>
      <c r="BK227" s="241">
        <f>ROUND(I227*H227,2)</f>
        <v>0</v>
      </c>
      <c r="BL227" s="18" t="s">
        <v>153</v>
      </c>
      <c r="BM227" s="240" t="s">
        <v>1736</v>
      </c>
    </row>
    <row r="228" s="14" customFormat="1">
      <c r="A228" s="14"/>
      <c r="B228" s="274"/>
      <c r="C228" s="275"/>
      <c r="D228" s="259" t="s">
        <v>185</v>
      </c>
      <c r="E228" s="276" t="s">
        <v>1</v>
      </c>
      <c r="F228" s="277" t="s">
        <v>1665</v>
      </c>
      <c r="G228" s="275"/>
      <c r="H228" s="278">
        <v>3.96</v>
      </c>
      <c r="I228" s="279"/>
      <c r="J228" s="275"/>
      <c r="K228" s="275"/>
      <c r="L228" s="280"/>
      <c r="M228" s="281"/>
      <c r="N228" s="282"/>
      <c r="O228" s="282"/>
      <c r="P228" s="282"/>
      <c r="Q228" s="282"/>
      <c r="R228" s="282"/>
      <c r="S228" s="282"/>
      <c r="T228" s="28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4" t="s">
        <v>185</v>
      </c>
      <c r="AU228" s="284" t="s">
        <v>83</v>
      </c>
      <c r="AV228" s="14" t="s">
        <v>83</v>
      </c>
      <c r="AW228" s="14" t="s">
        <v>30</v>
      </c>
      <c r="AX228" s="14" t="s">
        <v>73</v>
      </c>
      <c r="AY228" s="284" t="s">
        <v>146</v>
      </c>
    </row>
    <row r="229" s="14" customFormat="1">
      <c r="A229" s="14"/>
      <c r="B229" s="274"/>
      <c r="C229" s="275"/>
      <c r="D229" s="259" t="s">
        <v>185</v>
      </c>
      <c r="E229" s="276" t="s">
        <v>1</v>
      </c>
      <c r="F229" s="277" t="s">
        <v>1666</v>
      </c>
      <c r="G229" s="275"/>
      <c r="H229" s="278">
        <v>2.3999999999999999</v>
      </c>
      <c r="I229" s="279"/>
      <c r="J229" s="275"/>
      <c r="K229" s="275"/>
      <c r="L229" s="280"/>
      <c r="M229" s="281"/>
      <c r="N229" s="282"/>
      <c r="O229" s="282"/>
      <c r="P229" s="282"/>
      <c r="Q229" s="282"/>
      <c r="R229" s="282"/>
      <c r="S229" s="282"/>
      <c r="T229" s="28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4" t="s">
        <v>185</v>
      </c>
      <c r="AU229" s="284" t="s">
        <v>83</v>
      </c>
      <c r="AV229" s="14" t="s">
        <v>83</v>
      </c>
      <c r="AW229" s="14" t="s">
        <v>30</v>
      </c>
      <c r="AX229" s="14" t="s">
        <v>73</v>
      </c>
      <c r="AY229" s="284" t="s">
        <v>146</v>
      </c>
    </row>
    <row r="230" s="16" customFormat="1">
      <c r="A230" s="16"/>
      <c r="B230" s="298"/>
      <c r="C230" s="299"/>
      <c r="D230" s="259" t="s">
        <v>185</v>
      </c>
      <c r="E230" s="300" t="s">
        <v>1</v>
      </c>
      <c r="F230" s="301" t="s">
        <v>682</v>
      </c>
      <c r="G230" s="299"/>
      <c r="H230" s="302">
        <v>6.3600000000000003</v>
      </c>
      <c r="I230" s="303"/>
      <c r="J230" s="299"/>
      <c r="K230" s="299"/>
      <c r="L230" s="304"/>
      <c r="M230" s="305"/>
      <c r="N230" s="306"/>
      <c r="O230" s="306"/>
      <c r="P230" s="306"/>
      <c r="Q230" s="306"/>
      <c r="R230" s="306"/>
      <c r="S230" s="306"/>
      <c r="T230" s="307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8" t="s">
        <v>185</v>
      </c>
      <c r="AU230" s="308" t="s">
        <v>83</v>
      </c>
      <c r="AV230" s="16" t="s">
        <v>153</v>
      </c>
      <c r="AW230" s="16" t="s">
        <v>30</v>
      </c>
      <c r="AX230" s="16" t="s">
        <v>81</v>
      </c>
      <c r="AY230" s="308" t="s">
        <v>146</v>
      </c>
    </row>
    <row r="231" s="2" customFormat="1" ht="44.25" customHeight="1">
      <c r="A231" s="39"/>
      <c r="B231" s="40"/>
      <c r="C231" s="228" t="s">
        <v>375</v>
      </c>
      <c r="D231" s="228" t="s">
        <v>149</v>
      </c>
      <c r="E231" s="229" t="s">
        <v>960</v>
      </c>
      <c r="F231" s="230" t="s">
        <v>961</v>
      </c>
      <c r="G231" s="231" t="s">
        <v>181</v>
      </c>
      <c r="H231" s="232">
        <v>6.3600000000000003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38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153</v>
      </c>
      <c r="AT231" s="240" t="s">
        <v>149</v>
      </c>
      <c r="AU231" s="240" t="s">
        <v>83</v>
      </c>
      <c r="AY231" s="18" t="s">
        <v>146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81</v>
      </c>
      <c r="BK231" s="241">
        <f>ROUND(I231*H231,2)</f>
        <v>0</v>
      </c>
      <c r="BL231" s="18" t="s">
        <v>153</v>
      </c>
      <c r="BM231" s="240" t="s">
        <v>1737</v>
      </c>
    </row>
    <row r="232" s="14" customFormat="1">
      <c r="A232" s="14"/>
      <c r="B232" s="274"/>
      <c r="C232" s="275"/>
      <c r="D232" s="259" t="s">
        <v>185</v>
      </c>
      <c r="E232" s="276" t="s">
        <v>1</v>
      </c>
      <c r="F232" s="277" t="s">
        <v>1665</v>
      </c>
      <c r="G232" s="275"/>
      <c r="H232" s="278">
        <v>3.96</v>
      </c>
      <c r="I232" s="279"/>
      <c r="J232" s="275"/>
      <c r="K232" s="275"/>
      <c r="L232" s="280"/>
      <c r="M232" s="281"/>
      <c r="N232" s="282"/>
      <c r="O232" s="282"/>
      <c r="P232" s="282"/>
      <c r="Q232" s="282"/>
      <c r="R232" s="282"/>
      <c r="S232" s="282"/>
      <c r="T232" s="28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4" t="s">
        <v>185</v>
      </c>
      <c r="AU232" s="284" t="s">
        <v>83</v>
      </c>
      <c r="AV232" s="14" t="s">
        <v>83</v>
      </c>
      <c r="AW232" s="14" t="s">
        <v>30</v>
      </c>
      <c r="AX232" s="14" t="s">
        <v>73</v>
      </c>
      <c r="AY232" s="284" t="s">
        <v>146</v>
      </c>
    </row>
    <row r="233" s="14" customFormat="1">
      <c r="A233" s="14"/>
      <c r="B233" s="274"/>
      <c r="C233" s="275"/>
      <c r="D233" s="259" t="s">
        <v>185</v>
      </c>
      <c r="E233" s="276" t="s">
        <v>1</v>
      </c>
      <c r="F233" s="277" t="s">
        <v>1666</v>
      </c>
      <c r="G233" s="275"/>
      <c r="H233" s="278">
        <v>2.3999999999999999</v>
      </c>
      <c r="I233" s="279"/>
      <c r="J233" s="275"/>
      <c r="K233" s="275"/>
      <c r="L233" s="280"/>
      <c r="M233" s="281"/>
      <c r="N233" s="282"/>
      <c r="O233" s="282"/>
      <c r="P233" s="282"/>
      <c r="Q233" s="282"/>
      <c r="R233" s="282"/>
      <c r="S233" s="282"/>
      <c r="T233" s="28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4" t="s">
        <v>185</v>
      </c>
      <c r="AU233" s="284" t="s">
        <v>83</v>
      </c>
      <c r="AV233" s="14" t="s">
        <v>83</v>
      </c>
      <c r="AW233" s="14" t="s">
        <v>30</v>
      </c>
      <c r="AX233" s="14" t="s">
        <v>73</v>
      </c>
      <c r="AY233" s="284" t="s">
        <v>146</v>
      </c>
    </row>
    <row r="234" s="16" customFormat="1">
      <c r="A234" s="16"/>
      <c r="B234" s="298"/>
      <c r="C234" s="299"/>
      <c r="D234" s="259" t="s">
        <v>185</v>
      </c>
      <c r="E234" s="300" t="s">
        <v>1</v>
      </c>
      <c r="F234" s="301" t="s">
        <v>682</v>
      </c>
      <c r="G234" s="299"/>
      <c r="H234" s="302">
        <v>6.3600000000000003</v>
      </c>
      <c r="I234" s="303"/>
      <c r="J234" s="299"/>
      <c r="K234" s="299"/>
      <c r="L234" s="304"/>
      <c r="M234" s="305"/>
      <c r="N234" s="306"/>
      <c r="O234" s="306"/>
      <c r="P234" s="306"/>
      <c r="Q234" s="306"/>
      <c r="R234" s="306"/>
      <c r="S234" s="306"/>
      <c r="T234" s="307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8" t="s">
        <v>185</v>
      </c>
      <c r="AU234" s="308" t="s">
        <v>83</v>
      </c>
      <c r="AV234" s="16" t="s">
        <v>153</v>
      </c>
      <c r="AW234" s="16" t="s">
        <v>30</v>
      </c>
      <c r="AX234" s="16" t="s">
        <v>81</v>
      </c>
      <c r="AY234" s="308" t="s">
        <v>146</v>
      </c>
    </row>
    <row r="235" s="12" customFormat="1" ht="22.8" customHeight="1">
      <c r="A235" s="12"/>
      <c r="B235" s="212"/>
      <c r="C235" s="213"/>
      <c r="D235" s="214" t="s">
        <v>72</v>
      </c>
      <c r="E235" s="226" t="s">
        <v>158</v>
      </c>
      <c r="F235" s="226" t="s">
        <v>414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SUM(P236:P253)</f>
        <v>0</v>
      </c>
      <c r="Q235" s="220"/>
      <c r="R235" s="221">
        <f>SUM(R236:R253)</f>
        <v>1.9629289999999997</v>
      </c>
      <c r="S235" s="220"/>
      <c r="T235" s="222">
        <f>SUM(T236:T253)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81</v>
      </c>
      <c r="AT235" s="224" t="s">
        <v>72</v>
      </c>
      <c r="AU235" s="224" t="s">
        <v>81</v>
      </c>
      <c r="AY235" s="223" t="s">
        <v>146</v>
      </c>
      <c r="BK235" s="225">
        <f>SUM(BK236:BK253)</f>
        <v>0</v>
      </c>
    </row>
    <row r="236" s="2" customFormat="1" ht="33" customHeight="1">
      <c r="A236" s="39"/>
      <c r="B236" s="40"/>
      <c r="C236" s="228" t="s">
        <v>379</v>
      </c>
      <c r="D236" s="228" t="s">
        <v>149</v>
      </c>
      <c r="E236" s="229" t="s">
        <v>1738</v>
      </c>
      <c r="F236" s="230" t="s">
        <v>1739</v>
      </c>
      <c r="G236" s="231" t="s">
        <v>210</v>
      </c>
      <c r="H236" s="232">
        <v>161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38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153</v>
      </c>
      <c r="AT236" s="240" t="s">
        <v>149</v>
      </c>
      <c r="AU236" s="240" t="s">
        <v>83</v>
      </c>
      <c r="AY236" s="18" t="s">
        <v>146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81</v>
      </c>
      <c r="BK236" s="241">
        <f>ROUND(I236*H236,2)</f>
        <v>0</v>
      </c>
      <c r="BL236" s="18" t="s">
        <v>153</v>
      </c>
      <c r="BM236" s="240" t="s">
        <v>1740</v>
      </c>
    </row>
    <row r="237" s="2" customFormat="1" ht="21.75" customHeight="1">
      <c r="A237" s="39"/>
      <c r="B237" s="40"/>
      <c r="C237" s="242" t="s">
        <v>384</v>
      </c>
      <c r="D237" s="242" t="s">
        <v>155</v>
      </c>
      <c r="E237" s="243" t="s">
        <v>1741</v>
      </c>
      <c r="F237" s="244" t="s">
        <v>1742</v>
      </c>
      <c r="G237" s="245" t="s">
        <v>210</v>
      </c>
      <c r="H237" s="246">
        <v>165.83000000000001</v>
      </c>
      <c r="I237" s="247"/>
      <c r="J237" s="248">
        <f>ROUND(I237*H237,2)</f>
        <v>0</v>
      </c>
      <c r="K237" s="249"/>
      <c r="L237" s="250"/>
      <c r="M237" s="251" t="s">
        <v>1</v>
      </c>
      <c r="N237" s="252" t="s">
        <v>38</v>
      </c>
      <c r="O237" s="92"/>
      <c r="P237" s="238">
        <f>O237*H237</f>
        <v>0</v>
      </c>
      <c r="Q237" s="238">
        <v>0.00029999999999999997</v>
      </c>
      <c r="R237" s="238">
        <f>Q237*H237</f>
        <v>0.049749000000000002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158</v>
      </c>
      <c r="AT237" s="240" t="s">
        <v>155</v>
      </c>
      <c r="AU237" s="240" t="s">
        <v>83</v>
      </c>
      <c r="AY237" s="18" t="s">
        <v>146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81</v>
      </c>
      <c r="BK237" s="241">
        <f>ROUND(I237*H237,2)</f>
        <v>0</v>
      </c>
      <c r="BL237" s="18" t="s">
        <v>153</v>
      </c>
      <c r="BM237" s="240" t="s">
        <v>1743</v>
      </c>
    </row>
    <row r="238" s="14" customFormat="1">
      <c r="A238" s="14"/>
      <c r="B238" s="274"/>
      <c r="C238" s="275"/>
      <c r="D238" s="259" t="s">
        <v>185</v>
      </c>
      <c r="E238" s="276" t="s">
        <v>1</v>
      </c>
      <c r="F238" s="277" t="s">
        <v>1744</v>
      </c>
      <c r="G238" s="275"/>
      <c r="H238" s="278">
        <v>165.83000000000001</v>
      </c>
      <c r="I238" s="279"/>
      <c r="J238" s="275"/>
      <c r="K238" s="275"/>
      <c r="L238" s="280"/>
      <c r="M238" s="281"/>
      <c r="N238" s="282"/>
      <c r="O238" s="282"/>
      <c r="P238" s="282"/>
      <c r="Q238" s="282"/>
      <c r="R238" s="282"/>
      <c r="S238" s="282"/>
      <c r="T238" s="28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4" t="s">
        <v>185</v>
      </c>
      <c r="AU238" s="284" t="s">
        <v>83</v>
      </c>
      <c r="AV238" s="14" t="s">
        <v>83</v>
      </c>
      <c r="AW238" s="14" t="s">
        <v>30</v>
      </c>
      <c r="AX238" s="14" t="s">
        <v>81</v>
      </c>
      <c r="AY238" s="284" t="s">
        <v>146</v>
      </c>
    </row>
    <row r="239" s="2" customFormat="1" ht="33" customHeight="1">
      <c r="A239" s="39"/>
      <c r="B239" s="40"/>
      <c r="C239" s="228" t="s">
        <v>389</v>
      </c>
      <c r="D239" s="228" t="s">
        <v>149</v>
      </c>
      <c r="E239" s="229" t="s">
        <v>1745</v>
      </c>
      <c r="F239" s="230" t="s">
        <v>1746</v>
      </c>
      <c r="G239" s="231" t="s">
        <v>152</v>
      </c>
      <c r="H239" s="232">
        <v>23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38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153</v>
      </c>
      <c r="AT239" s="240" t="s">
        <v>149</v>
      </c>
      <c r="AU239" s="240" t="s">
        <v>83</v>
      </c>
      <c r="AY239" s="18" t="s">
        <v>146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81</v>
      </c>
      <c r="BK239" s="241">
        <f>ROUND(I239*H239,2)</f>
        <v>0</v>
      </c>
      <c r="BL239" s="18" t="s">
        <v>153</v>
      </c>
      <c r="BM239" s="240" t="s">
        <v>1747</v>
      </c>
    </row>
    <row r="240" s="2" customFormat="1" ht="16.5" customHeight="1">
      <c r="A240" s="39"/>
      <c r="B240" s="40"/>
      <c r="C240" s="242" t="s">
        <v>393</v>
      </c>
      <c r="D240" s="242" t="s">
        <v>155</v>
      </c>
      <c r="E240" s="243" t="s">
        <v>1748</v>
      </c>
      <c r="F240" s="244" t="s">
        <v>1749</v>
      </c>
      <c r="G240" s="245" t="s">
        <v>152</v>
      </c>
      <c r="H240" s="246">
        <v>23</v>
      </c>
      <c r="I240" s="247"/>
      <c r="J240" s="248">
        <f>ROUND(I240*H240,2)</f>
        <v>0</v>
      </c>
      <c r="K240" s="249"/>
      <c r="L240" s="250"/>
      <c r="M240" s="251" t="s">
        <v>1</v>
      </c>
      <c r="N240" s="252" t="s">
        <v>38</v>
      </c>
      <c r="O240" s="92"/>
      <c r="P240" s="238">
        <f>O240*H240</f>
        <v>0</v>
      </c>
      <c r="Q240" s="238">
        <v>0.00010000000000000001</v>
      </c>
      <c r="R240" s="238">
        <f>Q240*H240</f>
        <v>0.0023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158</v>
      </c>
      <c r="AT240" s="240" t="s">
        <v>155</v>
      </c>
      <c r="AU240" s="240" t="s">
        <v>83</v>
      </c>
      <c r="AY240" s="18" t="s">
        <v>146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81</v>
      </c>
      <c r="BK240" s="241">
        <f>ROUND(I240*H240,2)</f>
        <v>0</v>
      </c>
      <c r="BL240" s="18" t="s">
        <v>153</v>
      </c>
      <c r="BM240" s="240" t="s">
        <v>1750</v>
      </c>
    </row>
    <row r="241" s="2" customFormat="1" ht="21.75" customHeight="1">
      <c r="A241" s="39"/>
      <c r="B241" s="40"/>
      <c r="C241" s="228" t="s">
        <v>398</v>
      </c>
      <c r="D241" s="228" t="s">
        <v>149</v>
      </c>
      <c r="E241" s="229" t="s">
        <v>1751</v>
      </c>
      <c r="F241" s="230" t="s">
        <v>1752</v>
      </c>
      <c r="G241" s="231" t="s">
        <v>152</v>
      </c>
      <c r="H241" s="232">
        <v>23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38</v>
      </c>
      <c r="O241" s="92"/>
      <c r="P241" s="238">
        <f>O241*H241</f>
        <v>0</v>
      </c>
      <c r="Q241" s="238">
        <v>2.0000000000000002E-05</v>
      </c>
      <c r="R241" s="238">
        <f>Q241*H241</f>
        <v>0.00046000000000000001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153</v>
      </c>
      <c r="AT241" s="240" t="s">
        <v>149</v>
      </c>
      <c r="AU241" s="240" t="s">
        <v>83</v>
      </c>
      <c r="AY241" s="18" t="s">
        <v>146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81</v>
      </c>
      <c r="BK241" s="241">
        <f>ROUND(I241*H241,2)</f>
        <v>0</v>
      </c>
      <c r="BL241" s="18" t="s">
        <v>153</v>
      </c>
      <c r="BM241" s="240" t="s">
        <v>1753</v>
      </c>
    </row>
    <row r="242" s="2" customFormat="1" ht="21.75" customHeight="1">
      <c r="A242" s="39"/>
      <c r="B242" s="40"/>
      <c r="C242" s="242" t="s">
        <v>402</v>
      </c>
      <c r="D242" s="242" t="s">
        <v>155</v>
      </c>
      <c r="E242" s="243" t="s">
        <v>1754</v>
      </c>
      <c r="F242" s="244" t="s">
        <v>1755</v>
      </c>
      <c r="G242" s="245" t="s">
        <v>152</v>
      </c>
      <c r="H242" s="246">
        <v>23</v>
      </c>
      <c r="I242" s="247"/>
      <c r="J242" s="248">
        <f>ROUND(I242*H242,2)</f>
        <v>0</v>
      </c>
      <c r="K242" s="249"/>
      <c r="L242" s="250"/>
      <c r="M242" s="251" t="s">
        <v>1</v>
      </c>
      <c r="N242" s="252" t="s">
        <v>38</v>
      </c>
      <c r="O242" s="92"/>
      <c r="P242" s="238">
        <f>O242*H242</f>
        <v>0</v>
      </c>
      <c r="Q242" s="238">
        <v>0.0033</v>
      </c>
      <c r="R242" s="238">
        <f>Q242*H242</f>
        <v>0.075899999999999995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158</v>
      </c>
      <c r="AT242" s="240" t="s">
        <v>155</v>
      </c>
      <c r="AU242" s="240" t="s">
        <v>83</v>
      </c>
      <c r="AY242" s="18" t="s">
        <v>146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81</v>
      </c>
      <c r="BK242" s="241">
        <f>ROUND(I242*H242,2)</f>
        <v>0</v>
      </c>
      <c r="BL242" s="18" t="s">
        <v>153</v>
      </c>
      <c r="BM242" s="240" t="s">
        <v>1756</v>
      </c>
    </row>
    <row r="243" s="2" customFormat="1" ht="16.5" customHeight="1">
      <c r="A243" s="39"/>
      <c r="B243" s="40"/>
      <c r="C243" s="242" t="s">
        <v>406</v>
      </c>
      <c r="D243" s="242" t="s">
        <v>155</v>
      </c>
      <c r="E243" s="243" t="s">
        <v>1757</v>
      </c>
      <c r="F243" s="244" t="s">
        <v>1758</v>
      </c>
      <c r="G243" s="245" t="s">
        <v>152</v>
      </c>
      <c r="H243" s="246">
        <v>23</v>
      </c>
      <c r="I243" s="247"/>
      <c r="J243" s="248">
        <f>ROUND(I243*H243,2)</f>
        <v>0</v>
      </c>
      <c r="K243" s="249"/>
      <c r="L243" s="250"/>
      <c r="M243" s="251" t="s">
        <v>1</v>
      </c>
      <c r="N243" s="252" t="s">
        <v>38</v>
      </c>
      <c r="O243" s="92"/>
      <c r="P243" s="238">
        <f>O243*H243</f>
        <v>0</v>
      </c>
      <c r="Q243" s="238">
        <v>0.0038</v>
      </c>
      <c r="R243" s="238">
        <f>Q243*H243</f>
        <v>0.087400000000000005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158</v>
      </c>
      <c r="AT243" s="240" t="s">
        <v>155</v>
      </c>
      <c r="AU243" s="240" t="s">
        <v>83</v>
      </c>
      <c r="AY243" s="18" t="s">
        <v>146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81</v>
      </c>
      <c r="BK243" s="241">
        <f>ROUND(I243*H243,2)</f>
        <v>0</v>
      </c>
      <c r="BL243" s="18" t="s">
        <v>153</v>
      </c>
      <c r="BM243" s="240" t="s">
        <v>1759</v>
      </c>
    </row>
    <row r="244" s="2" customFormat="1" ht="44.25" customHeight="1">
      <c r="A244" s="39"/>
      <c r="B244" s="40"/>
      <c r="C244" s="228" t="s">
        <v>410</v>
      </c>
      <c r="D244" s="228" t="s">
        <v>149</v>
      </c>
      <c r="E244" s="229" t="s">
        <v>1760</v>
      </c>
      <c r="F244" s="230" t="s">
        <v>1761</v>
      </c>
      <c r="G244" s="231" t="s">
        <v>152</v>
      </c>
      <c r="H244" s="232">
        <v>22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38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153</v>
      </c>
      <c r="AT244" s="240" t="s">
        <v>149</v>
      </c>
      <c r="AU244" s="240" t="s">
        <v>83</v>
      </c>
      <c r="AY244" s="18" t="s">
        <v>146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81</v>
      </c>
      <c r="BK244" s="241">
        <f>ROUND(I244*H244,2)</f>
        <v>0</v>
      </c>
      <c r="BL244" s="18" t="s">
        <v>153</v>
      </c>
      <c r="BM244" s="240" t="s">
        <v>1762</v>
      </c>
    </row>
    <row r="245" s="2" customFormat="1" ht="16.5" customHeight="1">
      <c r="A245" s="39"/>
      <c r="B245" s="40"/>
      <c r="C245" s="242" t="s">
        <v>415</v>
      </c>
      <c r="D245" s="242" t="s">
        <v>155</v>
      </c>
      <c r="E245" s="243" t="s">
        <v>1763</v>
      </c>
      <c r="F245" s="244" t="s">
        <v>1764</v>
      </c>
      <c r="G245" s="245" t="s">
        <v>152</v>
      </c>
      <c r="H245" s="246">
        <v>12</v>
      </c>
      <c r="I245" s="247"/>
      <c r="J245" s="248">
        <f>ROUND(I245*H245,2)</f>
        <v>0</v>
      </c>
      <c r="K245" s="249"/>
      <c r="L245" s="250"/>
      <c r="M245" s="251" t="s">
        <v>1</v>
      </c>
      <c r="N245" s="252" t="s">
        <v>38</v>
      </c>
      <c r="O245" s="92"/>
      <c r="P245" s="238">
        <f>O245*H245</f>
        <v>0</v>
      </c>
      <c r="Q245" s="238">
        <v>0.002</v>
      </c>
      <c r="R245" s="238">
        <f>Q245*H245</f>
        <v>0.024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158</v>
      </c>
      <c r="AT245" s="240" t="s">
        <v>155</v>
      </c>
      <c r="AU245" s="240" t="s">
        <v>83</v>
      </c>
      <c r="AY245" s="18" t="s">
        <v>146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81</v>
      </c>
      <c r="BK245" s="241">
        <f>ROUND(I245*H245,2)</f>
        <v>0</v>
      </c>
      <c r="BL245" s="18" t="s">
        <v>153</v>
      </c>
      <c r="BM245" s="240" t="s">
        <v>1765</v>
      </c>
    </row>
    <row r="246" s="2" customFormat="1" ht="16.5" customHeight="1">
      <c r="A246" s="39"/>
      <c r="B246" s="40"/>
      <c r="C246" s="242" t="s">
        <v>420</v>
      </c>
      <c r="D246" s="242" t="s">
        <v>155</v>
      </c>
      <c r="E246" s="243" t="s">
        <v>1766</v>
      </c>
      <c r="F246" s="244" t="s">
        <v>1767</v>
      </c>
      <c r="G246" s="245" t="s">
        <v>152</v>
      </c>
      <c r="H246" s="246">
        <v>10</v>
      </c>
      <c r="I246" s="247"/>
      <c r="J246" s="248">
        <f>ROUND(I246*H246,2)</f>
        <v>0</v>
      </c>
      <c r="K246" s="249"/>
      <c r="L246" s="250"/>
      <c r="M246" s="251" t="s">
        <v>1</v>
      </c>
      <c r="N246" s="252" t="s">
        <v>38</v>
      </c>
      <c r="O246" s="92"/>
      <c r="P246" s="238">
        <f>O246*H246</f>
        <v>0</v>
      </c>
      <c r="Q246" s="238">
        <v>0.0027000000000000001</v>
      </c>
      <c r="R246" s="238">
        <f>Q246*H246</f>
        <v>0.027000000000000003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158</v>
      </c>
      <c r="AT246" s="240" t="s">
        <v>155</v>
      </c>
      <c r="AU246" s="240" t="s">
        <v>83</v>
      </c>
      <c r="AY246" s="18" t="s">
        <v>146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81</v>
      </c>
      <c r="BK246" s="241">
        <f>ROUND(I246*H246,2)</f>
        <v>0</v>
      </c>
      <c r="BL246" s="18" t="s">
        <v>153</v>
      </c>
      <c r="BM246" s="240" t="s">
        <v>1768</v>
      </c>
    </row>
    <row r="247" s="2" customFormat="1" ht="44.25" customHeight="1">
      <c r="A247" s="39"/>
      <c r="B247" s="40"/>
      <c r="C247" s="228" t="s">
        <v>424</v>
      </c>
      <c r="D247" s="228" t="s">
        <v>149</v>
      </c>
      <c r="E247" s="229" t="s">
        <v>1769</v>
      </c>
      <c r="F247" s="230" t="s">
        <v>1770</v>
      </c>
      <c r="G247" s="231" t="s">
        <v>152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38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153</v>
      </c>
      <c r="AT247" s="240" t="s">
        <v>149</v>
      </c>
      <c r="AU247" s="240" t="s">
        <v>83</v>
      </c>
      <c r="AY247" s="18" t="s">
        <v>146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81</v>
      </c>
      <c r="BK247" s="241">
        <f>ROUND(I247*H247,2)</f>
        <v>0</v>
      </c>
      <c r="BL247" s="18" t="s">
        <v>153</v>
      </c>
      <c r="BM247" s="240" t="s">
        <v>1771</v>
      </c>
    </row>
    <row r="248" s="2" customFormat="1" ht="16.5" customHeight="1">
      <c r="A248" s="39"/>
      <c r="B248" s="40"/>
      <c r="C248" s="242" t="s">
        <v>428</v>
      </c>
      <c r="D248" s="242" t="s">
        <v>155</v>
      </c>
      <c r="E248" s="243" t="s">
        <v>1772</v>
      </c>
      <c r="F248" s="244" t="s">
        <v>1773</v>
      </c>
      <c r="G248" s="245" t="s">
        <v>152</v>
      </c>
      <c r="H248" s="246">
        <v>1</v>
      </c>
      <c r="I248" s="247"/>
      <c r="J248" s="248">
        <f>ROUND(I248*H248,2)</f>
        <v>0</v>
      </c>
      <c r="K248" s="249"/>
      <c r="L248" s="250"/>
      <c r="M248" s="251" t="s">
        <v>1</v>
      </c>
      <c r="N248" s="252" t="s">
        <v>38</v>
      </c>
      <c r="O248" s="92"/>
      <c r="P248" s="238">
        <f>O248*H248</f>
        <v>0</v>
      </c>
      <c r="Q248" s="238">
        <v>0.0047000000000000002</v>
      </c>
      <c r="R248" s="238">
        <f>Q248*H248</f>
        <v>0.0047000000000000002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158</v>
      </c>
      <c r="AT248" s="240" t="s">
        <v>155</v>
      </c>
      <c r="AU248" s="240" t="s">
        <v>83</v>
      </c>
      <c r="AY248" s="18" t="s">
        <v>146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81</v>
      </c>
      <c r="BK248" s="241">
        <f>ROUND(I248*H248,2)</f>
        <v>0</v>
      </c>
      <c r="BL248" s="18" t="s">
        <v>153</v>
      </c>
      <c r="BM248" s="240" t="s">
        <v>1774</v>
      </c>
    </row>
    <row r="249" s="2" customFormat="1" ht="16.5" customHeight="1">
      <c r="A249" s="39"/>
      <c r="B249" s="40"/>
      <c r="C249" s="228" t="s">
        <v>432</v>
      </c>
      <c r="D249" s="228" t="s">
        <v>149</v>
      </c>
      <c r="E249" s="229" t="s">
        <v>1775</v>
      </c>
      <c r="F249" s="230" t="s">
        <v>1776</v>
      </c>
      <c r="G249" s="231" t="s">
        <v>152</v>
      </c>
      <c r="H249" s="232">
        <v>23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38</v>
      </c>
      <c r="O249" s="92"/>
      <c r="P249" s="238">
        <f>O249*H249</f>
        <v>0</v>
      </c>
      <c r="Q249" s="238">
        <v>0.063829999999999998</v>
      </c>
      <c r="R249" s="238">
        <f>Q249*H249</f>
        <v>1.4680899999999999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153</v>
      </c>
      <c r="AT249" s="240" t="s">
        <v>149</v>
      </c>
      <c r="AU249" s="240" t="s">
        <v>83</v>
      </c>
      <c r="AY249" s="18" t="s">
        <v>146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81</v>
      </c>
      <c r="BK249" s="241">
        <f>ROUND(I249*H249,2)</f>
        <v>0</v>
      </c>
      <c r="BL249" s="18" t="s">
        <v>153</v>
      </c>
      <c r="BM249" s="240" t="s">
        <v>1777</v>
      </c>
    </row>
    <row r="250" s="2" customFormat="1" ht="16.5" customHeight="1">
      <c r="A250" s="39"/>
      <c r="B250" s="40"/>
      <c r="C250" s="242" t="s">
        <v>436</v>
      </c>
      <c r="D250" s="242" t="s">
        <v>155</v>
      </c>
      <c r="E250" s="243" t="s">
        <v>1622</v>
      </c>
      <c r="F250" s="244" t="s">
        <v>1623</v>
      </c>
      <c r="G250" s="245" t="s">
        <v>152</v>
      </c>
      <c r="H250" s="246">
        <v>23</v>
      </c>
      <c r="I250" s="247"/>
      <c r="J250" s="248">
        <f>ROUND(I250*H250,2)</f>
        <v>0</v>
      </c>
      <c r="K250" s="249"/>
      <c r="L250" s="250"/>
      <c r="M250" s="251" t="s">
        <v>1</v>
      </c>
      <c r="N250" s="252" t="s">
        <v>38</v>
      </c>
      <c r="O250" s="92"/>
      <c r="P250" s="238">
        <f>O250*H250</f>
        <v>0</v>
      </c>
      <c r="Q250" s="238">
        <v>0.00064999999999999997</v>
      </c>
      <c r="R250" s="238">
        <f>Q250*H250</f>
        <v>0.01495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158</v>
      </c>
      <c r="AT250" s="240" t="s">
        <v>155</v>
      </c>
      <c r="AU250" s="240" t="s">
        <v>83</v>
      </c>
      <c r="AY250" s="18" t="s">
        <v>146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81</v>
      </c>
      <c r="BK250" s="241">
        <f>ROUND(I250*H250,2)</f>
        <v>0</v>
      </c>
      <c r="BL250" s="18" t="s">
        <v>153</v>
      </c>
      <c r="BM250" s="240" t="s">
        <v>1778</v>
      </c>
    </row>
    <row r="251" s="2" customFormat="1" ht="21.75" customHeight="1">
      <c r="A251" s="39"/>
      <c r="B251" s="40"/>
      <c r="C251" s="242" t="s">
        <v>440</v>
      </c>
      <c r="D251" s="242" t="s">
        <v>155</v>
      </c>
      <c r="E251" s="243" t="s">
        <v>1779</v>
      </c>
      <c r="F251" s="244" t="s">
        <v>1780</v>
      </c>
      <c r="G251" s="245" t="s">
        <v>152</v>
      </c>
      <c r="H251" s="246">
        <v>23</v>
      </c>
      <c r="I251" s="247"/>
      <c r="J251" s="248">
        <f>ROUND(I251*H251,2)</f>
        <v>0</v>
      </c>
      <c r="K251" s="249"/>
      <c r="L251" s="250"/>
      <c r="M251" s="251" t="s">
        <v>1</v>
      </c>
      <c r="N251" s="252" t="s">
        <v>38</v>
      </c>
      <c r="O251" s="92"/>
      <c r="P251" s="238">
        <f>O251*H251</f>
        <v>0</v>
      </c>
      <c r="Q251" s="238">
        <v>0.0071000000000000004</v>
      </c>
      <c r="R251" s="238">
        <f>Q251*H251</f>
        <v>0.1633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158</v>
      </c>
      <c r="AT251" s="240" t="s">
        <v>155</v>
      </c>
      <c r="AU251" s="240" t="s">
        <v>83</v>
      </c>
      <c r="AY251" s="18" t="s">
        <v>146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81</v>
      </c>
      <c r="BK251" s="241">
        <f>ROUND(I251*H251,2)</f>
        <v>0</v>
      </c>
      <c r="BL251" s="18" t="s">
        <v>153</v>
      </c>
      <c r="BM251" s="240" t="s">
        <v>1781</v>
      </c>
    </row>
    <row r="252" s="2" customFormat="1" ht="16.5" customHeight="1">
      <c r="A252" s="39"/>
      <c r="B252" s="40"/>
      <c r="C252" s="228" t="s">
        <v>444</v>
      </c>
      <c r="D252" s="228" t="s">
        <v>149</v>
      </c>
      <c r="E252" s="229" t="s">
        <v>1634</v>
      </c>
      <c r="F252" s="230" t="s">
        <v>1635</v>
      </c>
      <c r="G252" s="231" t="s">
        <v>210</v>
      </c>
      <c r="H252" s="232">
        <v>161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38</v>
      </c>
      <c r="O252" s="92"/>
      <c r="P252" s="238">
        <f>O252*H252</f>
        <v>0</v>
      </c>
      <c r="Q252" s="238">
        <v>0.00019000000000000001</v>
      </c>
      <c r="R252" s="238">
        <f>Q252*H252</f>
        <v>0.030590000000000003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153</v>
      </c>
      <c r="AT252" s="240" t="s">
        <v>149</v>
      </c>
      <c r="AU252" s="240" t="s">
        <v>83</v>
      </c>
      <c r="AY252" s="18" t="s">
        <v>146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81</v>
      </c>
      <c r="BK252" s="241">
        <f>ROUND(I252*H252,2)</f>
        <v>0</v>
      </c>
      <c r="BL252" s="18" t="s">
        <v>153</v>
      </c>
      <c r="BM252" s="240" t="s">
        <v>1782</v>
      </c>
    </row>
    <row r="253" s="2" customFormat="1" ht="21.75" customHeight="1">
      <c r="A253" s="39"/>
      <c r="B253" s="40"/>
      <c r="C253" s="228" t="s">
        <v>449</v>
      </c>
      <c r="D253" s="228" t="s">
        <v>149</v>
      </c>
      <c r="E253" s="229" t="s">
        <v>1041</v>
      </c>
      <c r="F253" s="230" t="s">
        <v>1042</v>
      </c>
      <c r="G253" s="231" t="s">
        <v>210</v>
      </c>
      <c r="H253" s="232">
        <v>161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38</v>
      </c>
      <c r="O253" s="92"/>
      <c r="P253" s="238">
        <f>O253*H253</f>
        <v>0</v>
      </c>
      <c r="Q253" s="238">
        <v>9.0000000000000006E-05</v>
      </c>
      <c r="R253" s="238">
        <f>Q253*H253</f>
        <v>0.014490000000000001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153</v>
      </c>
      <c r="AT253" s="240" t="s">
        <v>149</v>
      </c>
      <c r="AU253" s="240" t="s">
        <v>83</v>
      </c>
      <c r="AY253" s="18" t="s">
        <v>146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81</v>
      </c>
      <c r="BK253" s="241">
        <f>ROUND(I253*H253,2)</f>
        <v>0</v>
      </c>
      <c r="BL253" s="18" t="s">
        <v>153</v>
      </c>
      <c r="BM253" s="240" t="s">
        <v>1783</v>
      </c>
    </row>
    <row r="254" s="12" customFormat="1" ht="22.8" customHeight="1">
      <c r="A254" s="12"/>
      <c r="B254" s="212"/>
      <c r="C254" s="213"/>
      <c r="D254" s="214" t="s">
        <v>72</v>
      </c>
      <c r="E254" s="226" t="s">
        <v>147</v>
      </c>
      <c r="F254" s="226" t="s">
        <v>148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P255</f>
        <v>0</v>
      </c>
      <c r="Q254" s="220"/>
      <c r="R254" s="221">
        <f>R255</f>
        <v>1.3397899999999998</v>
      </c>
      <c r="S254" s="220"/>
      <c r="T254" s="222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81</v>
      </c>
      <c r="AT254" s="224" t="s">
        <v>72</v>
      </c>
      <c r="AU254" s="224" t="s">
        <v>81</v>
      </c>
      <c r="AY254" s="223" t="s">
        <v>146</v>
      </c>
      <c r="BK254" s="225">
        <f>BK255</f>
        <v>0</v>
      </c>
    </row>
    <row r="255" s="12" customFormat="1" ht="20.88" customHeight="1">
      <c r="A255" s="12"/>
      <c r="B255" s="212"/>
      <c r="C255" s="213"/>
      <c r="D255" s="214" t="s">
        <v>72</v>
      </c>
      <c r="E255" s="226" t="s">
        <v>1077</v>
      </c>
      <c r="F255" s="226" t="s">
        <v>1113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SUM(P256:P261)</f>
        <v>0</v>
      </c>
      <c r="Q255" s="220"/>
      <c r="R255" s="221">
        <f>SUM(R256:R261)</f>
        <v>1.3397899999999998</v>
      </c>
      <c r="S255" s="220"/>
      <c r="T255" s="222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81</v>
      </c>
      <c r="AT255" s="224" t="s">
        <v>72</v>
      </c>
      <c r="AU255" s="224" t="s">
        <v>83</v>
      </c>
      <c r="AY255" s="223" t="s">
        <v>146</v>
      </c>
      <c r="BK255" s="225">
        <f>SUM(BK256:BK261)</f>
        <v>0</v>
      </c>
    </row>
    <row r="256" s="2" customFormat="1" ht="44.25" customHeight="1">
      <c r="A256" s="39"/>
      <c r="B256" s="40"/>
      <c r="C256" s="228" t="s">
        <v>453</v>
      </c>
      <c r="D256" s="228" t="s">
        <v>149</v>
      </c>
      <c r="E256" s="229" t="s">
        <v>1115</v>
      </c>
      <c r="F256" s="230" t="s">
        <v>1116</v>
      </c>
      <c r="G256" s="231" t="s">
        <v>210</v>
      </c>
      <c r="H256" s="232">
        <v>6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38</v>
      </c>
      <c r="O256" s="92"/>
      <c r="P256" s="238">
        <f>O256*H256</f>
        <v>0</v>
      </c>
      <c r="Q256" s="238">
        <v>0.14321</v>
      </c>
      <c r="R256" s="238">
        <f>Q256*H256</f>
        <v>0.85926000000000002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153</v>
      </c>
      <c r="AT256" s="240" t="s">
        <v>149</v>
      </c>
      <c r="AU256" s="240" t="s">
        <v>160</v>
      </c>
      <c r="AY256" s="18" t="s">
        <v>146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81</v>
      </c>
      <c r="BK256" s="241">
        <f>ROUND(I256*H256,2)</f>
        <v>0</v>
      </c>
      <c r="BL256" s="18" t="s">
        <v>153</v>
      </c>
      <c r="BM256" s="240" t="s">
        <v>1784</v>
      </c>
    </row>
    <row r="257" s="2" customFormat="1" ht="16.5" customHeight="1">
      <c r="A257" s="39"/>
      <c r="B257" s="40"/>
      <c r="C257" s="242" t="s">
        <v>457</v>
      </c>
      <c r="D257" s="242" t="s">
        <v>155</v>
      </c>
      <c r="E257" s="243" t="s">
        <v>1119</v>
      </c>
      <c r="F257" s="244" t="s">
        <v>1120</v>
      </c>
      <c r="G257" s="245" t="s">
        <v>210</v>
      </c>
      <c r="H257" s="246">
        <v>6</v>
      </c>
      <c r="I257" s="247"/>
      <c r="J257" s="248">
        <f>ROUND(I257*H257,2)</f>
        <v>0</v>
      </c>
      <c r="K257" s="249"/>
      <c r="L257" s="250"/>
      <c r="M257" s="251" t="s">
        <v>1</v>
      </c>
      <c r="N257" s="252" t="s">
        <v>38</v>
      </c>
      <c r="O257" s="92"/>
      <c r="P257" s="238">
        <f>O257*H257</f>
        <v>0</v>
      </c>
      <c r="Q257" s="238">
        <v>0.080000000000000002</v>
      </c>
      <c r="R257" s="238">
        <f>Q257*H257</f>
        <v>0.47999999999999998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158</v>
      </c>
      <c r="AT257" s="240" t="s">
        <v>155</v>
      </c>
      <c r="AU257" s="240" t="s">
        <v>160</v>
      </c>
      <c r="AY257" s="18" t="s">
        <v>146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81</v>
      </c>
      <c r="BK257" s="241">
        <f>ROUND(I257*H257,2)</f>
        <v>0</v>
      </c>
      <c r="BL257" s="18" t="s">
        <v>153</v>
      </c>
      <c r="BM257" s="240" t="s">
        <v>1785</v>
      </c>
    </row>
    <row r="258" s="2" customFormat="1" ht="55.5" customHeight="1">
      <c r="A258" s="39"/>
      <c r="B258" s="40"/>
      <c r="C258" s="228" t="s">
        <v>461</v>
      </c>
      <c r="D258" s="228" t="s">
        <v>149</v>
      </c>
      <c r="E258" s="229" t="s">
        <v>1123</v>
      </c>
      <c r="F258" s="230" t="s">
        <v>1124</v>
      </c>
      <c r="G258" s="231" t="s">
        <v>210</v>
      </c>
      <c r="H258" s="232">
        <v>10.6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38</v>
      </c>
      <c r="O258" s="92"/>
      <c r="P258" s="238">
        <f>O258*H258</f>
        <v>0</v>
      </c>
      <c r="Q258" s="238">
        <v>5.0000000000000002E-05</v>
      </c>
      <c r="R258" s="238">
        <f>Q258*H258</f>
        <v>0.00052999999999999998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153</v>
      </c>
      <c r="AT258" s="240" t="s">
        <v>149</v>
      </c>
      <c r="AU258" s="240" t="s">
        <v>160</v>
      </c>
      <c r="AY258" s="18" t="s">
        <v>146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81</v>
      </c>
      <c r="BK258" s="241">
        <f>ROUND(I258*H258,2)</f>
        <v>0</v>
      </c>
      <c r="BL258" s="18" t="s">
        <v>153</v>
      </c>
      <c r="BM258" s="240" t="s">
        <v>1786</v>
      </c>
    </row>
    <row r="259" s="14" customFormat="1">
      <c r="A259" s="14"/>
      <c r="B259" s="274"/>
      <c r="C259" s="275"/>
      <c r="D259" s="259" t="s">
        <v>185</v>
      </c>
      <c r="E259" s="276" t="s">
        <v>1</v>
      </c>
      <c r="F259" s="277" t="s">
        <v>1787</v>
      </c>
      <c r="G259" s="275"/>
      <c r="H259" s="278">
        <v>10.6</v>
      </c>
      <c r="I259" s="279"/>
      <c r="J259" s="275"/>
      <c r="K259" s="275"/>
      <c r="L259" s="280"/>
      <c r="M259" s="281"/>
      <c r="N259" s="282"/>
      <c r="O259" s="282"/>
      <c r="P259" s="282"/>
      <c r="Q259" s="282"/>
      <c r="R259" s="282"/>
      <c r="S259" s="282"/>
      <c r="T259" s="28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4" t="s">
        <v>185</v>
      </c>
      <c r="AU259" s="284" t="s">
        <v>160</v>
      </c>
      <c r="AV259" s="14" t="s">
        <v>83</v>
      </c>
      <c r="AW259" s="14" t="s">
        <v>30</v>
      </c>
      <c r="AX259" s="14" t="s">
        <v>81</v>
      </c>
      <c r="AY259" s="284" t="s">
        <v>146</v>
      </c>
    </row>
    <row r="260" s="2" customFormat="1" ht="21.75" customHeight="1">
      <c r="A260" s="39"/>
      <c r="B260" s="40"/>
      <c r="C260" s="228" t="s">
        <v>465</v>
      </c>
      <c r="D260" s="228" t="s">
        <v>149</v>
      </c>
      <c r="E260" s="229" t="s">
        <v>1132</v>
      </c>
      <c r="F260" s="230" t="s">
        <v>1133</v>
      </c>
      <c r="G260" s="231" t="s">
        <v>210</v>
      </c>
      <c r="H260" s="232">
        <v>10.6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38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153</v>
      </c>
      <c r="AT260" s="240" t="s">
        <v>149</v>
      </c>
      <c r="AU260" s="240" t="s">
        <v>160</v>
      </c>
      <c r="AY260" s="18" t="s">
        <v>146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81</v>
      </c>
      <c r="BK260" s="241">
        <f>ROUND(I260*H260,2)</f>
        <v>0</v>
      </c>
      <c r="BL260" s="18" t="s">
        <v>153</v>
      </c>
      <c r="BM260" s="240" t="s">
        <v>1788</v>
      </c>
    </row>
    <row r="261" s="14" customFormat="1">
      <c r="A261" s="14"/>
      <c r="B261" s="274"/>
      <c r="C261" s="275"/>
      <c r="D261" s="259" t="s">
        <v>185</v>
      </c>
      <c r="E261" s="276" t="s">
        <v>1</v>
      </c>
      <c r="F261" s="277" t="s">
        <v>1787</v>
      </c>
      <c r="G261" s="275"/>
      <c r="H261" s="278">
        <v>10.6</v>
      </c>
      <c r="I261" s="279"/>
      <c r="J261" s="275"/>
      <c r="K261" s="275"/>
      <c r="L261" s="280"/>
      <c r="M261" s="281"/>
      <c r="N261" s="282"/>
      <c r="O261" s="282"/>
      <c r="P261" s="282"/>
      <c r="Q261" s="282"/>
      <c r="R261" s="282"/>
      <c r="S261" s="282"/>
      <c r="T261" s="28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4" t="s">
        <v>185</v>
      </c>
      <c r="AU261" s="284" t="s">
        <v>160</v>
      </c>
      <c r="AV261" s="14" t="s">
        <v>83</v>
      </c>
      <c r="AW261" s="14" t="s">
        <v>30</v>
      </c>
      <c r="AX261" s="14" t="s">
        <v>81</v>
      </c>
      <c r="AY261" s="284" t="s">
        <v>146</v>
      </c>
    </row>
    <row r="262" s="12" customFormat="1" ht="22.8" customHeight="1">
      <c r="A262" s="12"/>
      <c r="B262" s="212"/>
      <c r="C262" s="213"/>
      <c r="D262" s="214" t="s">
        <v>72</v>
      </c>
      <c r="E262" s="226" t="s">
        <v>529</v>
      </c>
      <c r="F262" s="226" t="s">
        <v>530</v>
      </c>
      <c r="G262" s="213"/>
      <c r="H262" s="213"/>
      <c r="I262" s="216"/>
      <c r="J262" s="227">
        <f>BK262</f>
        <v>0</v>
      </c>
      <c r="K262" s="213"/>
      <c r="L262" s="218"/>
      <c r="M262" s="219"/>
      <c r="N262" s="220"/>
      <c r="O262" s="220"/>
      <c r="P262" s="221">
        <f>SUM(P263:P272)</f>
        <v>0</v>
      </c>
      <c r="Q262" s="220"/>
      <c r="R262" s="221">
        <f>SUM(R263:R272)</f>
        <v>0</v>
      </c>
      <c r="S262" s="220"/>
      <c r="T262" s="222">
        <f>SUM(T263:T272)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3" t="s">
        <v>81</v>
      </c>
      <c r="AT262" s="224" t="s">
        <v>72</v>
      </c>
      <c r="AU262" s="224" t="s">
        <v>81</v>
      </c>
      <c r="AY262" s="223" t="s">
        <v>146</v>
      </c>
      <c r="BK262" s="225">
        <f>SUM(BK263:BK272)</f>
        <v>0</v>
      </c>
    </row>
    <row r="263" s="2" customFormat="1" ht="33" customHeight="1">
      <c r="A263" s="39"/>
      <c r="B263" s="40"/>
      <c r="C263" s="228" t="s">
        <v>469</v>
      </c>
      <c r="D263" s="228" t="s">
        <v>149</v>
      </c>
      <c r="E263" s="229" t="s">
        <v>1145</v>
      </c>
      <c r="F263" s="230" t="s">
        <v>1146</v>
      </c>
      <c r="G263" s="231" t="s">
        <v>289</v>
      </c>
      <c r="H263" s="232">
        <v>4.3879999999999999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38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153</v>
      </c>
      <c r="AT263" s="240" t="s">
        <v>149</v>
      </c>
      <c r="AU263" s="240" t="s">
        <v>83</v>
      </c>
      <c r="AY263" s="18" t="s">
        <v>146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81</v>
      </c>
      <c r="BK263" s="241">
        <f>ROUND(I263*H263,2)</f>
        <v>0</v>
      </c>
      <c r="BL263" s="18" t="s">
        <v>153</v>
      </c>
      <c r="BM263" s="240" t="s">
        <v>1789</v>
      </c>
    </row>
    <row r="264" s="14" customFormat="1">
      <c r="A264" s="14"/>
      <c r="B264" s="274"/>
      <c r="C264" s="275"/>
      <c r="D264" s="259" t="s">
        <v>185</v>
      </c>
      <c r="E264" s="276" t="s">
        <v>1</v>
      </c>
      <c r="F264" s="277" t="s">
        <v>1790</v>
      </c>
      <c r="G264" s="275"/>
      <c r="H264" s="278">
        <v>2.8620000000000001</v>
      </c>
      <c r="I264" s="279"/>
      <c r="J264" s="275"/>
      <c r="K264" s="275"/>
      <c r="L264" s="280"/>
      <c r="M264" s="281"/>
      <c r="N264" s="282"/>
      <c r="O264" s="282"/>
      <c r="P264" s="282"/>
      <c r="Q264" s="282"/>
      <c r="R264" s="282"/>
      <c r="S264" s="282"/>
      <c r="T264" s="28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4" t="s">
        <v>185</v>
      </c>
      <c r="AU264" s="284" t="s">
        <v>83</v>
      </c>
      <c r="AV264" s="14" t="s">
        <v>83</v>
      </c>
      <c r="AW264" s="14" t="s">
        <v>30</v>
      </c>
      <c r="AX264" s="14" t="s">
        <v>73</v>
      </c>
      <c r="AY264" s="284" t="s">
        <v>146</v>
      </c>
    </row>
    <row r="265" s="14" customFormat="1">
      <c r="A265" s="14"/>
      <c r="B265" s="274"/>
      <c r="C265" s="275"/>
      <c r="D265" s="259" t="s">
        <v>185</v>
      </c>
      <c r="E265" s="276" t="s">
        <v>1</v>
      </c>
      <c r="F265" s="277" t="s">
        <v>1791</v>
      </c>
      <c r="G265" s="275"/>
      <c r="H265" s="278">
        <v>1.526</v>
      </c>
      <c r="I265" s="279"/>
      <c r="J265" s="275"/>
      <c r="K265" s="275"/>
      <c r="L265" s="280"/>
      <c r="M265" s="281"/>
      <c r="N265" s="282"/>
      <c r="O265" s="282"/>
      <c r="P265" s="282"/>
      <c r="Q265" s="282"/>
      <c r="R265" s="282"/>
      <c r="S265" s="282"/>
      <c r="T265" s="28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4" t="s">
        <v>185</v>
      </c>
      <c r="AU265" s="284" t="s">
        <v>83</v>
      </c>
      <c r="AV265" s="14" t="s">
        <v>83</v>
      </c>
      <c r="AW265" s="14" t="s">
        <v>30</v>
      </c>
      <c r="AX265" s="14" t="s">
        <v>73</v>
      </c>
      <c r="AY265" s="284" t="s">
        <v>146</v>
      </c>
    </row>
    <row r="266" s="16" customFormat="1">
      <c r="A266" s="16"/>
      <c r="B266" s="298"/>
      <c r="C266" s="299"/>
      <c r="D266" s="259" t="s">
        <v>185</v>
      </c>
      <c r="E266" s="300" t="s">
        <v>1</v>
      </c>
      <c r="F266" s="301" t="s">
        <v>682</v>
      </c>
      <c r="G266" s="299"/>
      <c r="H266" s="302">
        <v>4.3879999999999999</v>
      </c>
      <c r="I266" s="303"/>
      <c r="J266" s="299"/>
      <c r="K266" s="299"/>
      <c r="L266" s="304"/>
      <c r="M266" s="305"/>
      <c r="N266" s="306"/>
      <c r="O266" s="306"/>
      <c r="P266" s="306"/>
      <c r="Q266" s="306"/>
      <c r="R266" s="306"/>
      <c r="S266" s="306"/>
      <c r="T266" s="307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308" t="s">
        <v>185</v>
      </c>
      <c r="AU266" s="308" t="s">
        <v>83</v>
      </c>
      <c r="AV266" s="16" t="s">
        <v>153</v>
      </c>
      <c r="AW266" s="16" t="s">
        <v>30</v>
      </c>
      <c r="AX266" s="16" t="s">
        <v>81</v>
      </c>
      <c r="AY266" s="308" t="s">
        <v>146</v>
      </c>
    </row>
    <row r="267" s="2" customFormat="1" ht="44.25" customHeight="1">
      <c r="A267" s="39"/>
      <c r="B267" s="40"/>
      <c r="C267" s="228" t="s">
        <v>473</v>
      </c>
      <c r="D267" s="228" t="s">
        <v>149</v>
      </c>
      <c r="E267" s="229" t="s">
        <v>1151</v>
      </c>
      <c r="F267" s="230" t="s">
        <v>1152</v>
      </c>
      <c r="G267" s="231" t="s">
        <v>289</v>
      </c>
      <c r="H267" s="232">
        <v>78.983999999999995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38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153</v>
      </c>
      <c r="AT267" s="240" t="s">
        <v>149</v>
      </c>
      <c r="AU267" s="240" t="s">
        <v>83</v>
      </c>
      <c r="AY267" s="18" t="s">
        <v>146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81</v>
      </c>
      <c r="BK267" s="241">
        <f>ROUND(I267*H267,2)</f>
        <v>0</v>
      </c>
      <c r="BL267" s="18" t="s">
        <v>153</v>
      </c>
      <c r="BM267" s="240" t="s">
        <v>1792</v>
      </c>
    </row>
    <row r="268" s="14" customFormat="1">
      <c r="A268" s="14"/>
      <c r="B268" s="274"/>
      <c r="C268" s="275"/>
      <c r="D268" s="259" t="s">
        <v>185</v>
      </c>
      <c r="E268" s="276" t="s">
        <v>1</v>
      </c>
      <c r="F268" s="277" t="s">
        <v>1793</v>
      </c>
      <c r="G268" s="275"/>
      <c r="H268" s="278">
        <v>78.983999999999995</v>
      </c>
      <c r="I268" s="279"/>
      <c r="J268" s="275"/>
      <c r="K268" s="275"/>
      <c r="L268" s="280"/>
      <c r="M268" s="281"/>
      <c r="N268" s="282"/>
      <c r="O268" s="282"/>
      <c r="P268" s="282"/>
      <c r="Q268" s="282"/>
      <c r="R268" s="282"/>
      <c r="S268" s="282"/>
      <c r="T268" s="28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4" t="s">
        <v>185</v>
      </c>
      <c r="AU268" s="284" t="s">
        <v>83</v>
      </c>
      <c r="AV268" s="14" t="s">
        <v>83</v>
      </c>
      <c r="AW268" s="14" t="s">
        <v>30</v>
      </c>
      <c r="AX268" s="14" t="s">
        <v>81</v>
      </c>
      <c r="AY268" s="284" t="s">
        <v>146</v>
      </c>
    </row>
    <row r="269" s="13" customFormat="1">
      <c r="A269" s="13"/>
      <c r="B269" s="264"/>
      <c r="C269" s="265"/>
      <c r="D269" s="259" t="s">
        <v>185</v>
      </c>
      <c r="E269" s="266" t="s">
        <v>1</v>
      </c>
      <c r="F269" s="267" t="s">
        <v>835</v>
      </c>
      <c r="G269" s="265"/>
      <c r="H269" s="266" t="s">
        <v>1</v>
      </c>
      <c r="I269" s="268"/>
      <c r="J269" s="265"/>
      <c r="K269" s="265"/>
      <c r="L269" s="269"/>
      <c r="M269" s="270"/>
      <c r="N269" s="271"/>
      <c r="O269" s="271"/>
      <c r="P269" s="271"/>
      <c r="Q269" s="271"/>
      <c r="R269" s="271"/>
      <c r="S269" s="271"/>
      <c r="T269" s="27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3" t="s">
        <v>185</v>
      </c>
      <c r="AU269" s="273" t="s">
        <v>83</v>
      </c>
      <c r="AV269" s="13" t="s">
        <v>81</v>
      </c>
      <c r="AW269" s="13" t="s">
        <v>30</v>
      </c>
      <c r="AX269" s="13" t="s">
        <v>73</v>
      </c>
      <c r="AY269" s="273" t="s">
        <v>146</v>
      </c>
    </row>
    <row r="270" s="2" customFormat="1" ht="21.75" customHeight="1">
      <c r="A270" s="39"/>
      <c r="B270" s="40"/>
      <c r="C270" s="228" t="s">
        <v>477</v>
      </c>
      <c r="D270" s="228" t="s">
        <v>149</v>
      </c>
      <c r="E270" s="229" t="s">
        <v>1157</v>
      </c>
      <c r="F270" s="230" t="s">
        <v>1158</v>
      </c>
      <c r="G270" s="231" t="s">
        <v>289</v>
      </c>
      <c r="H270" s="232">
        <v>4.3879999999999999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38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153</v>
      </c>
      <c r="AT270" s="240" t="s">
        <v>149</v>
      </c>
      <c r="AU270" s="240" t="s">
        <v>83</v>
      </c>
      <c r="AY270" s="18" t="s">
        <v>146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81</v>
      </c>
      <c r="BK270" s="241">
        <f>ROUND(I270*H270,2)</f>
        <v>0</v>
      </c>
      <c r="BL270" s="18" t="s">
        <v>153</v>
      </c>
      <c r="BM270" s="240" t="s">
        <v>1794</v>
      </c>
    </row>
    <row r="271" s="2" customFormat="1" ht="44.25" customHeight="1">
      <c r="A271" s="39"/>
      <c r="B271" s="40"/>
      <c r="C271" s="228" t="s">
        <v>481</v>
      </c>
      <c r="D271" s="228" t="s">
        <v>149</v>
      </c>
      <c r="E271" s="229" t="s">
        <v>551</v>
      </c>
      <c r="F271" s="230" t="s">
        <v>552</v>
      </c>
      <c r="G271" s="231" t="s">
        <v>289</v>
      </c>
      <c r="H271" s="232">
        <v>2.8620000000000001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38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153</v>
      </c>
      <c r="AT271" s="240" t="s">
        <v>149</v>
      </c>
      <c r="AU271" s="240" t="s">
        <v>83</v>
      </c>
      <c r="AY271" s="18" t="s">
        <v>146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81</v>
      </c>
      <c r="BK271" s="241">
        <f>ROUND(I271*H271,2)</f>
        <v>0</v>
      </c>
      <c r="BL271" s="18" t="s">
        <v>153</v>
      </c>
      <c r="BM271" s="240" t="s">
        <v>1795</v>
      </c>
    </row>
    <row r="272" s="2" customFormat="1" ht="66.75" customHeight="1">
      <c r="A272" s="39"/>
      <c r="B272" s="40"/>
      <c r="C272" s="228" t="s">
        <v>496</v>
      </c>
      <c r="D272" s="228" t="s">
        <v>149</v>
      </c>
      <c r="E272" s="229" t="s">
        <v>1165</v>
      </c>
      <c r="F272" s="230" t="s">
        <v>1166</v>
      </c>
      <c r="G272" s="231" t="s">
        <v>289</v>
      </c>
      <c r="H272" s="232">
        <v>1.526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38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153</v>
      </c>
      <c r="AT272" s="240" t="s">
        <v>149</v>
      </c>
      <c r="AU272" s="240" t="s">
        <v>83</v>
      </c>
      <c r="AY272" s="18" t="s">
        <v>146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81</v>
      </c>
      <c r="BK272" s="241">
        <f>ROUND(I272*H272,2)</f>
        <v>0</v>
      </c>
      <c r="BL272" s="18" t="s">
        <v>153</v>
      </c>
      <c r="BM272" s="240" t="s">
        <v>1796</v>
      </c>
    </row>
    <row r="273" s="12" customFormat="1" ht="22.8" customHeight="1">
      <c r="A273" s="12"/>
      <c r="B273" s="212"/>
      <c r="C273" s="213"/>
      <c r="D273" s="214" t="s">
        <v>72</v>
      </c>
      <c r="E273" s="226" t="s">
        <v>555</v>
      </c>
      <c r="F273" s="226" t="s">
        <v>556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0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81</v>
      </c>
      <c r="AT273" s="224" t="s">
        <v>72</v>
      </c>
      <c r="AU273" s="224" t="s">
        <v>81</v>
      </c>
      <c r="AY273" s="223" t="s">
        <v>146</v>
      </c>
      <c r="BK273" s="225">
        <f>BK274</f>
        <v>0</v>
      </c>
    </row>
    <row r="274" s="2" customFormat="1" ht="44.25" customHeight="1">
      <c r="A274" s="39"/>
      <c r="B274" s="40"/>
      <c r="C274" s="228" t="s">
        <v>491</v>
      </c>
      <c r="D274" s="228" t="s">
        <v>149</v>
      </c>
      <c r="E274" s="229" t="s">
        <v>1169</v>
      </c>
      <c r="F274" s="230" t="s">
        <v>1170</v>
      </c>
      <c r="G274" s="231" t="s">
        <v>289</v>
      </c>
      <c r="H274" s="232">
        <v>0.48299999999999998</v>
      </c>
      <c r="I274" s="233"/>
      <c r="J274" s="234">
        <f>ROUND(I274*H274,2)</f>
        <v>0</v>
      </c>
      <c r="K274" s="235"/>
      <c r="L274" s="45"/>
      <c r="M274" s="296" t="s">
        <v>1</v>
      </c>
      <c r="N274" s="297" t="s">
        <v>38</v>
      </c>
      <c r="O274" s="255"/>
      <c r="P274" s="256">
        <f>O274*H274</f>
        <v>0</v>
      </c>
      <c r="Q274" s="256">
        <v>0</v>
      </c>
      <c r="R274" s="256">
        <f>Q274*H274</f>
        <v>0</v>
      </c>
      <c r="S274" s="256">
        <v>0</v>
      </c>
      <c r="T274" s="25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153</v>
      </c>
      <c r="AT274" s="240" t="s">
        <v>149</v>
      </c>
      <c r="AU274" s="240" t="s">
        <v>83</v>
      </c>
      <c r="AY274" s="18" t="s">
        <v>146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81</v>
      </c>
      <c r="BK274" s="241">
        <f>ROUND(I274*H274,2)</f>
        <v>0</v>
      </c>
      <c r="BL274" s="18" t="s">
        <v>153</v>
      </c>
      <c r="BM274" s="240" t="s">
        <v>1797</v>
      </c>
    </row>
    <row r="275" s="2" customFormat="1" ht="6.96" customHeight="1">
      <c r="A275" s="39"/>
      <c r="B275" s="67"/>
      <c r="C275" s="68"/>
      <c r="D275" s="68"/>
      <c r="E275" s="68"/>
      <c r="F275" s="68"/>
      <c r="G275" s="68"/>
      <c r="H275" s="68"/>
      <c r="I275" s="68"/>
      <c r="J275" s="68"/>
      <c r="K275" s="68"/>
      <c r="L275" s="45"/>
      <c r="M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</sheetData>
  <sheetProtection sheet="1" autoFilter="0" formatColumns="0" formatRows="0" objects="1" scenarios="1" spinCount="100000" saltValue="SNGG0s0G9W6of000YSTkHVBnGrbvpvfWAUtCM6NaVeylMGCmLiGuxBYeklJQwBlVHcA3+Mukg7AcbtoTRYIREQ==" hashValue="TAuYgmmRK2JvobL/RMBipi4NmIItvNfpc++1b3NfqyjRccHvGPVSaKkGRl/fN20H3WeeY6OuN5KXZSty+5oAZg==" algorithmName="SHA-512" password="CC35"/>
  <autoFilter ref="C128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  <c r="AZ2" s="258" t="s">
        <v>1798</v>
      </c>
      <c r="BA2" s="258" t="s">
        <v>1</v>
      </c>
      <c r="BB2" s="258" t="s">
        <v>1</v>
      </c>
      <c r="BC2" s="258" t="s">
        <v>1799</v>
      </c>
      <c r="BD2" s="258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  <c r="AZ3" s="258" t="s">
        <v>1800</v>
      </c>
      <c r="BA3" s="258" t="s">
        <v>1</v>
      </c>
      <c r="BB3" s="258" t="s">
        <v>1</v>
      </c>
      <c r="BC3" s="258" t="s">
        <v>491</v>
      </c>
      <c r="BD3" s="25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1801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11. 11. 2020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33</v>
      </c>
      <c r="E30" s="39"/>
      <c r="F30" s="39"/>
      <c r="G30" s="39"/>
      <c r="H30" s="39"/>
      <c r="I30" s="39"/>
      <c r="J30" s="161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35</v>
      </c>
      <c r="G32" s="39"/>
      <c r="H32" s="39"/>
      <c r="I32" s="162" t="s">
        <v>34</v>
      </c>
      <c r="J32" s="162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37</v>
      </c>
      <c r="E33" s="151" t="s">
        <v>38</v>
      </c>
      <c r="F33" s="164">
        <f>ROUND((SUM(BE126:BE219)),  2)</f>
        <v>0</v>
      </c>
      <c r="G33" s="39"/>
      <c r="H33" s="39"/>
      <c r="I33" s="165">
        <v>0.20999999999999999</v>
      </c>
      <c r="J33" s="164">
        <f>ROUND(((SUM(BE126:BE219))*I33),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39</v>
      </c>
      <c r="F34" s="164">
        <f>ROUND((SUM(BF126:BF219)),  2)</f>
        <v>0</v>
      </c>
      <c r="G34" s="39"/>
      <c r="H34" s="39"/>
      <c r="I34" s="165">
        <v>0.14999999999999999</v>
      </c>
      <c r="J34" s="164">
        <f>ROUND(((SUM(BF126:BF219))*I34),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40</v>
      </c>
      <c r="F35" s="164">
        <f>ROUND((SUM(BG126:BG219)),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ROUND((SUM(BH126:BH219)),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ROUND((SUM(BI126:BI219)),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43</v>
      </c>
      <c r="E39" s="168"/>
      <c r="F39" s="168"/>
      <c r="G39" s="169" t="s">
        <v>44</v>
      </c>
      <c r="H39" s="170" t="s">
        <v>45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600 - Veřejné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129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171</v>
      </c>
      <c r="E98" s="197"/>
      <c r="F98" s="197"/>
      <c r="G98" s="197"/>
      <c r="H98" s="197"/>
      <c r="I98" s="197"/>
      <c r="J98" s="198">
        <f>J128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172</v>
      </c>
      <c r="E99" s="197"/>
      <c r="F99" s="197"/>
      <c r="G99" s="197"/>
      <c r="H99" s="197"/>
      <c r="I99" s="197"/>
      <c r="J99" s="198">
        <f>J141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174</v>
      </c>
      <c r="E100" s="197"/>
      <c r="F100" s="197"/>
      <c r="G100" s="197"/>
      <c r="H100" s="197"/>
      <c r="I100" s="197"/>
      <c r="J100" s="198">
        <f>J144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130</v>
      </c>
      <c r="E101" s="197"/>
      <c r="F101" s="197"/>
      <c r="G101" s="197"/>
      <c r="H101" s="197"/>
      <c r="I101" s="197"/>
      <c r="J101" s="198">
        <f>J148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1802</v>
      </c>
      <c r="E102" s="192"/>
      <c r="F102" s="192"/>
      <c r="G102" s="192"/>
      <c r="H102" s="192"/>
      <c r="I102" s="192"/>
      <c r="J102" s="193">
        <f>J151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1803</v>
      </c>
      <c r="E103" s="197"/>
      <c r="F103" s="197"/>
      <c r="G103" s="197"/>
      <c r="H103" s="197"/>
      <c r="I103" s="197"/>
      <c r="J103" s="198">
        <f>J152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1804</v>
      </c>
      <c r="E104" s="192"/>
      <c r="F104" s="192"/>
      <c r="G104" s="192"/>
      <c r="H104" s="192"/>
      <c r="I104" s="192"/>
      <c r="J104" s="193">
        <f>J153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1805</v>
      </c>
      <c r="E105" s="197"/>
      <c r="F105" s="197"/>
      <c r="G105" s="197"/>
      <c r="H105" s="197"/>
      <c r="I105" s="197"/>
      <c r="J105" s="198">
        <f>J154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1806</v>
      </c>
      <c r="E106" s="197"/>
      <c r="F106" s="197"/>
      <c r="G106" s="197"/>
      <c r="H106" s="197"/>
      <c r="I106" s="197"/>
      <c r="J106" s="198">
        <f>J193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Základní technická vybavenost Loreta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600 - Veřejné osvětlení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11. 11. 2020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132</v>
      </c>
      <c r="D125" s="203" t="s">
        <v>58</v>
      </c>
      <c r="E125" s="203" t="s">
        <v>54</v>
      </c>
      <c r="F125" s="203" t="s">
        <v>55</v>
      </c>
      <c r="G125" s="203" t="s">
        <v>133</v>
      </c>
      <c r="H125" s="203" t="s">
        <v>134</v>
      </c>
      <c r="I125" s="203" t="s">
        <v>135</v>
      </c>
      <c r="J125" s="204" t="s">
        <v>126</v>
      </c>
      <c r="K125" s="205" t="s">
        <v>136</v>
      </c>
      <c r="L125" s="206"/>
      <c r="M125" s="101" t="s">
        <v>1</v>
      </c>
      <c r="N125" s="102" t="s">
        <v>37</v>
      </c>
      <c r="O125" s="102" t="s">
        <v>137</v>
      </c>
      <c r="P125" s="102" t="s">
        <v>138</v>
      </c>
      <c r="Q125" s="102" t="s">
        <v>139</v>
      </c>
      <c r="R125" s="102" t="s">
        <v>140</v>
      </c>
      <c r="S125" s="102" t="s">
        <v>141</v>
      </c>
      <c r="T125" s="103" t="s">
        <v>142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143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P127+P151+P153</f>
        <v>0</v>
      </c>
      <c r="Q126" s="105"/>
      <c r="R126" s="209">
        <f>R127+R151+R153</f>
        <v>89.865076999999999</v>
      </c>
      <c r="S126" s="105"/>
      <c r="T126" s="210">
        <f>T127+T151+T153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128</v>
      </c>
      <c r="BK126" s="211">
        <f>BK127+BK151+BK153</f>
        <v>0</v>
      </c>
    </row>
    <row r="127" s="12" customFormat="1" ht="25.92" customHeight="1">
      <c r="A127" s="12"/>
      <c r="B127" s="212"/>
      <c r="C127" s="213"/>
      <c r="D127" s="214" t="s">
        <v>72</v>
      </c>
      <c r="E127" s="215" t="s">
        <v>144</v>
      </c>
      <c r="F127" s="215" t="s">
        <v>145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P128+P141+P144+P148</f>
        <v>0</v>
      </c>
      <c r="Q127" s="220"/>
      <c r="R127" s="221">
        <f>R128+R141+R144+R148</f>
        <v>51.641264</v>
      </c>
      <c r="S127" s="220"/>
      <c r="T127" s="222">
        <f>T128+T141+T144+T148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81</v>
      </c>
      <c r="AT127" s="224" t="s">
        <v>72</v>
      </c>
      <c r="AU127" s="224" t="s">
        <v>73</v>
      </c>
      <c r="AY127" s="223" t="s">
        <v>146</v>
      </c>
      <c r="BK127" s="225">
        <f>BK128+BK141+BK144+BK148</f>
        <v>0</v>
      </c>
    </row>
    <row r="128" s="12" customFormat="1" ht="22.8" customHeight="1">
      <c r="A128" s="12"/>
      <c r="B128" s="212"/>
      <c r="C128" s="213"/>
      <c r="D128" s="214" t="s">
        <v>72</v>
      </c>
      <c r="E128" s="226" t="s">
        <v>81</v>
      </c>
      <c r="F128" s="226" t="s">
        <v>178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29.93</v>
      </c>
      <c r="S128" s="220"/>
      <c r="T128" s="222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81</v>
      </c>
      <c r="AT128" s="224" t="s">
        <v>72</v>
      </c>
      <c r="AU128" s="224" t="s">
        <v>81</v>
      </c>
      <c r="AY128" s="223" t="s">
        <v>146</v>
      </c>
      <c r="BK128" s="225">
        <f>SUM(BK129:BK140)</f>
        <v>0</v>
      </c>
    </row>
    <row r="129" s="2" customFormat="1" ht="33" customHeight="1">
      <c r="A129" s="39"/>
      <c r="B129" s="40"/>
      <c r="C129" s="228" t="s">
        <v>81</v>
      </c>
      <c r="D129" s="228" t="s">
        <v>149</v>
      </c>
      <c r="E129" s="229" t="s">
        <v>292</v>
      </c>
      <c r="F129" s="230" t="s">
        <v>293</v>
      </c>
      <c r="G129" s="231" t="s">
        <v>229</v>
      </c>
      <c r="H129" s="232">
        <v>33.899999999999999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38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153</v>
      </c>
      <c r="AT129" s="240" t="s">
        <v>149</v>
      </c>
      <c r="AU129" s="240" t="s">
        <v>83</v>
      </c>
      <c r="AY129" s="18" t="s">
        <v>146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81</v>
      </c>
      <c r="BK129" s="241">
        <f>ROUND(I129*H129,2)</f>
        <v>0</v>
      </c>
      <c r="BL129" s="18" t="s">
        <v>153</v>
      </c>
      <c r="BM129" s="240" t="s">
        <v>1807</v>
      </c>
    </row>
    <row r="130" s="14" customFormat="1">
      <c r="A130" s="14"/>
      <c r="B130" s="274"/>
      <c r="C130" s="275"/>
      <c r="D130" s="259" t="s">
        <v>185</v>
      </c>
      <c r="E130" s="276" t="s">
        <v>1</v>
      </c>
      <c r="F130" s="277" t="s">
        <v>1808</v>
      </c>
      <c r="G130" s="275"/>
      <c r="H130" s="278">
        <v>33.899999999999999</v>
      </c>
      <c r="I130" s="279"/>
      <c r="J130" s="275"/>
      <c r="K130" s="275"/>
      <c r="L130" s="280"/>
      <c r="M130" s="281"/>
      <c r="N130" s="282"/>
      <c r="O130" s="282"/>
      <c r="P130" s="282"/>
      <c r="Q130" s="282"/>
      <c r="R130" s="282"/>
      <c r="S130" s="282"/>
      <c r="T130" s="28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4" t="s">
        <v>185</v>
      </c>
      <c r="AU130" s="284" t="s">
        <v>83</v>
      </c>
      <c r="AV130" s="14" t="s">
        <v>83</v>
      </c>
      <c r="AW130" s="14" t="s">
        <v>30</v>
      </c>
      <c r="AX130" s="14" t="s">
        <v>81</v>
      </c>
      <c r="AY130" s="284" t="s">
        <v>146</v>
      </c>
    </row>
    <row r="131" s="2" customFormat="1" ht="21.75" customHeight="1">
      <c r="A131" s="39"/>
      <c r="B131" s="40"/>
      <c r="C131" s="228" t="s">
        <v>83</v>
      </c>
      <c r="D131" s="228" t="s">
        <v>149</v>
      </c>
      <c r="E131" s="229" t="s">
        <v>296</v>
      </c>
      <c r="F131" s="230" t="s">
        <v>297</v>
      </c>
      <c r="G131" s="231" t="s">
        <v>181</v>
      </c>
      <c r="H131" s="232">
        <v>110.5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38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153</v>
      </c>
      <c r="AT131" s="240" t="s">
        <v>149</v>
      </c>
      <c r="AU131" s="240" t="s">
        <v>83</v>
      </c>
      <c r="AY131" s="18" t="s">
        <v>146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81</v>
      </c>
      <c r="BK131" s="241">
        <f>ROUND(I131*H131,2)</f>
        <v>0</v>
      </c>
      <c r="BL131" s="18" t="s">
        <v>153</v>
      </c>
      <c r="BM131" s="240" t="s">
        <v>1809</v>
      </c>
    </row>
    <row r="132" s="14" customFormat="1">
      <c r="A132" s="14"/>
      <c r="B132" s="274"/>
      <c r="C132" s="275"/>
      <c r="D132" s="259" t="s">
        <v>185</v>
      </c>
      <c r="E132" s="276" t="s">
        <v>1</v>
      </c>
      <c r="F132" s="277" t="s">
        <v>1810</v>
      </c>
      <c r="G132" s="275"/>
      <c r="H132" s="278">
        <v>110.5</v>
      </c>
      <c r="I132" s="279"/>
      <c r="J132" s="275"/>
      <c r="K132" s="275"/>
      <c r="L132" s="280"/>
      <c r="M132" s="281"/>
      <c r="N132" s="282"/>
      <c r="O132" s="282"/>
      <c r="P132" s="282"/>
      <c r="Q132" s="282"/>
      <c r="R132" s="282"/>
      <c r="S132" s="282"/>
      <c r="T132" s="28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4" t="s">
        <v>185</v>
      </c>
      <c r="AU132" s="284" t="s">
        <v>83</v>
      </c>
      <c r="AV132" s="14" t="s">
        <v>83</v>
      </c>
      <c r="AW132" s="14" t="s">
        <v>30</v>
      </c>
      <c r="AX132" s="14" t="s">
        <v>81</v>
      </c>
      <c r="AY132" s="284" t="s">
        <v>146</v>
      </c>
    </row>
    <row r="133" s="2" customFormat="1" ht="33" customHeight="1">
      <c r="A133" s="39"/>
      <c r="B133" s="40"/>
      <c r="C133" s="228" t="s">
        <v>160</v>
      </c>
      <c r="D133" s="228" t="s">
        <v>149</v>
      </c>
      <c r="E133" s="229" t="s">
        <v>1811</v>
      </c>
      <c r="F133" s="230" t="s">
        <v>1812</v>
      </c>
      <c r="G133" s="231" t="s">
        <v>181</v>
      </c>
      <c r="H133" s="232">
        <v>114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38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153</v>
      </c>
      <c r="AT133" s="240" t="s">
        <v>149</v>
      </c>
      <c r="AU133" s="240" t="s">
        <v>83</v>
      </c>
      <c r="AY133" s="18" t="s">
        <v>146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81</v>
      </c>
      <c r="BK133" s="241">
        <f>ROUND(I133*H133,2)</f>
        <v>0</v>
      </c>
      <c r="BL133" s="18" t="s">
        <v>153</v>
      </c>
      <c r="BM133" s="240" t="s">
        <v>1813</v>
      </c>
    </row>
    <row r="134" s="14" customFormat="1">
      <c r="A134" s="14"/>
      <c r="B134" s="274"/>
      <c r="C134" s="275"/>
      <c r="D134" s="259" t="s">
        <v>185</v>
      </c>
      <c r="E134" s="276" t="s">
        <v>1</v>
      </c>
      <c r="F134" s="277" t="s">
        <v>1814</v>
      </c>
      <c r="G134" s="275"/>
      <c r="H134" s="278">
        <v>114</v>
      </c>
      <c r="I134" s="279"/>
      <c r="J134" s="275"/>
      <c r="K134" s="275"/>
      <c r="L134" s="280"/>
      <c r="M134" s="281"/>
      <c r="N134" s="282"/>
      <c r="O134" s="282"/>
      <c r="P134" s="282"/>
      <c r="Q134" s="282"/>
      <c r="R134" s="282"/>
      <c r="S134" s="282"/>
      <c r="T134" s="28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4" t="s">
        <v>185</v>
      </c>
      <c r="AU134" s="284" t="s">
        <v>83</v>
      </c>
      <c r="AV134" s="14" t="s">
        <v>83</v>
      </c>
      <c r="AW134" s="14" t="s">
        <v>30</v>
      </c>
      <c r="AX134" s="14" t="s">
        <v>81</v>
      </c>
      <c r="AY134" s="284" t="s">
        <v>146</v>
      </c>
    </row>
    <row r="135" s="2" customFormat="1" ht="33" customHeight="1">
      <c r="A135" s="39"/>
      <c r="B135" s="40"/>
      <c r="C135" s="228" t="s">
        <v>153</v>
      </c>
      <c r="D135" s="228" t="s">
        <v>149</v>
      </c>
      <c r="E135" s="229" t="s">
        <v>1815</v>
      </c>
      <c r="F135" s="230" t="s">
        <v>1816</v>
      </c>
      <c r="G135" s="231" t="s">
        <v>181</v>
      </c>
      <c r="H135" s="232">
        <v>114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38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153</v>
      </c>
      <c r="AT135" s="240" t="s">
        <v>149</v>
      </c>
      <c r="AU135" s="240" t="s">
        <v>83</v>
      </c>
      <c r="AY135" s="18" t="s">
        <v>146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81</v>
      </c>
      <c r="BK135" s="241">
        <f>ROUND(I135*H135,2)</f>
        <v>0</v>
      </c>
      <c r="BL135" s="18" t="s">
        <v>153</v>
      </c>
      <c r="BM135" s="240" t="s">
        <v>1817</v>
      </c>
    </row>
    <row r="136" s="14" customFormat="1">
      <c r="A136" s="14"/>
      <c r="B136" s="274"/>
      <c r="C136" s="275"/>
      <c r="D136" s="259" t="s">
        <v>185</v>
      </c>
      <c r="E136" s="276" t="s">
        <v>1</v>
      </c>
      <c r="F136" s="277" t="s">
        <v>1814</v>
      </c>
      <c r="G136" s="275"/>
      <c r="H136" s="278">
        <v>114</v>
      </c>
      <c r="I136" s="279"/>
      <c r="J136" s="275"/>
      <c r="K136" s="275"/>
      <c r="L136" s="280"/>
      <c r="M136" s="281"/>
      <c r="N136" s="282"/>
      <c r="O136" s="282"/>
      <c r="P136" s="282"/>
      <c r="Q136" s="282"/>
      <c r="R136" s="282"/>
      <c r="S136" s="282"/>
      <c r="T136" s="28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4" t="s">
        <v>185</v>
      </c>
      <c r="AU136" s="284" t="s">
        <v>83</v>
      </c>
      <c r="AV136" s="14" t="s">
        <v>83</v>
      </c>
      <c r="AW136" s="14" t="s">
        <v>30</v>
      </c>
      <c r="AX136" s="14" t="s">
        <v>81</v>
      </c>
      <c r="AY136" s="284" t="s">
        <v>146</v>
      </c>
    </row>
    <row r="137" s="2" customFormat="1" ht="16.5" customHeight="1">
      <c r="A137" s="39"/>
      <c r="B137" s="40"/>
      <c r="C137" s="242" t="s">
        <v>207</v>
      </c>
      <c r="D137" s="242" t="s">
        <v>155</v>
      </c>
      <c r="E137" s="243" t="s">
        <v>1818</v>
      </c>
      <c r="F137" s="244" t="s">
        <v>1819</v>
      </c>
      <c r="G137" s="245" t="s">
        <v>585</v>
      </c>
      <c r="H137" s="246">
        <v>22</v>
      </c>
      <c r="I137" s="247"/>
      <c r="J137" s="248">
        <f>ROUND(I137*H137,2)</f>
        <v>0</v>
      </c>
      <c r="K137" s="249"/>
      <c r="L137" s="250"/>
      <c r="M137" s="251" t="s">
        <v>1</v>
      </c>
      <c r="N137" s="252" t="s">
        <v>38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158</v>
      </c>
      <c r="AT137" s="240" t="s">
        <v>155</v>
      </c>
      <c r="AU137" s="240" t="s">
        <v>83</v>
      </c>
      <c r="AY137" s="18" t="s">
        <v>146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81</v>
      </c>
      <c r="BK137" s="241">
        <f>ROUND(I137*H137,2)</f>
        <v>0</v>
      </c>
      <c r="BL137" s="18" t="s">
        <v>153</v>
      </c>
      <c r="BM137" s="240" t="s">
        <v>1820</v>
      </c>
    </row>
    <row r="138" s="2" customFormat="1" ht="16.5" customHeight="1">
      <c r="A138" s="39"/>
      <c r="B138" s="40"/>
      <c r="C138" s="242" t="s">
        <v>217</v>
      </c>
      <c r="D138" s="242" t="s">
        <v>155</v>
      </c>
      <c r="E138" s="243" t="s">
        <v>1821</v>
      </c>
      <c r="F138" s="244" t="s">
        <v>1822</v>
      </c>
      <c r="G138" s="245" t="s">
        <v>585</v>
      </c>
      <c r="H138" s="246">
        <v>5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38</v>
      </c>
      <c r="O138" s="92"/>
      <c r="P138" s="238">
        <f>O138*H138</f>
        <v>0</v>
      </c>
      <c r="Q138" s="238">
        <v>0.001</v>
      </c>
      <c r="R138" s="238">
        <f>Q138*H138</f>
        <v>0.0050000000000000001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158</v>
      </c>
      <c r="AT138" s="240" t="s">
        <v>155</v>
      </c>
      <c r="AU138" s="240" t="s">
        <v>83</v>
      </c>
      <c r="AY138" s="18" t="s">
        <v>146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81</v>
      </c>
      <c r="BK138" s="241">
        <f>ROUND(I138*H138,2)</f>
        <v>0</v>
      </c>
      <c r="BL138" s="18" t="s">
        <v>153</v>
      </c>
      <c r="BM138" s="240" t="s">
        <v>1823</v>
      </c>
    </row>
    <row r="139" s="2" customFormat="1" ht="16.5" customHeight="1">
      <c r="A139" s="39"/>
      <c r="B139" s="40"/>
      <c r="C139" s="242" t="s">
        <v>222</v>
      </c>
      <c r="D139" s="242" t="s">
        <v>155</v>
      </c>
      <c r="E139" s="243" t="s">
        <v>1824</v>
      </c>
      <c r="F139" s="244" t="s">
        <v>1825</v>
      </c>
      <c r="G139" s="245" t="s">
        <v>289</v>
      </c>
      <c r="H139" s="246">
        <v>29.925000000000001</v>
      </c>
      <c r="I139" s="247"/>
      <c r="J139" s="248">
        <f>ROUND(I139*H139,2)</f>
        <v>0</v>
      </c>
      <c r="K139" s="249"/>
      <c r="L139" s="250"/>
      <c r="M139" s="251" t="s">
        <v>1</v>
      </c>
      <c r="N139" s="252" t="s">
        <v>38</v>
      </c>
      <c r="O139" s="92"/>
      <c r="P139" s="238">
        <f>O139*H139</f>
        <v>0</v>
      </c>
      <c r="Q139" s="238">
        <v>1</v>
      </c>
      <c r="R139" s="238">
        <f>Q139*H139</f>
        <v>29.925000000000001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158</v>
      </c>
      <c r="AT139" s="240" t="s">
        <v>155</v>
      </c>
      <c r="AU139" s="240" t="s">
        <v>83</v>
      </c>
      <c r="AY139" s="18" t="s">
        <v>146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81</v>
      </c>
      <c r="BK139" s="241">
        <f>ROUND(I139*H139,2)</f>
        <v>0</v>
      </c>
      <c r="BL139" s="18" t="s">
        <v>153</v>
      </c>
      <c r="BM139" s="240" t="s">
        <v>1826</v>
      </c>
    </row>
    <row r="140" s="14" customFormat="1">
      <c r="A140" s="14"/>
      <c r="B140" s="274"/>
      <c r="C140" s="275"/>
      <c r="D140" s="259" t="s">
        <v>185</v>
      </c>
      <c r="E140" s="276" t="s">
        <v>1</v>
      </c>
      <c r="F140" s="277" t="s">
        <v>1827</v>
      </c>
      <c r="G140" s="275"/>
      <c r="H140" s="278">
        <v>29.925000000000001</v>
      </c>
      <c r="I140" s="279"/>
      <c r="J140" s="275"/>
      <c r="K140" s="275"/>
      <c r="L140" s="280"/>
      <c r="M140" s="281"/>
      <c r="N140" s="282"/>
      <c r="O140" s="282"/>
      <c r="P140" s="282"/>
      <c r="Q140" s="282"/>
      <c r="R140" s="282"/>
      <c r="S140" s="282"/>
      <c r="T140" s="28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4" t="s">
        <v>185</v>
      </c>
      <c r="AU140" s="284" t="s">
        <v>83</v>
      </c>
      <c r="AV140" s="14" t="s">
        <v>83</v>
      </c>
      <c r="AW140" s="14" t="s">
        <v>30</v>
      </c>
      <c r="AX140" s="14" t="s">
        <v>81</v>
      </c>
      <c r="AY140" s="284" t="s">
        <v>146</v>
      </c>
    </row>
    <row r="141" s="12" customFormat="1" ht="22.8" customHeight="1">
      <c r="A141" s="12"/>
      <c r="B141" s="212"/>
      <c r="C141" s="213"/>
      <c r="D141" s="214" t="s">
        <v>72</v>
      </c>
      <c r="E141" s="226" t="s">
        <v>83</v>
      </c>
      <c r="F141" s="226" t="s">
        <v>299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21.660863999999997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81</v>
      </c>
      <c r="AT141" s="224" t="s">
        <v>72</v>
      </c>
      <c r="AU141" s="224" t="s">
        <v>81</v>
      </c>
      <c r="AY141" s="223" t="s">
        <v>146</v>
      </c>
      <c r="BK141" s="225">
        <f>SUM(BK142:BK143)</f>
        <v>0</v>
      </c>
    </row>
    <row r="142" s="2" customFormat="1" ht="21.75" customHeight="1">
      <c r="A142" s="39"/>
      <c r="B142" s="40"/>
      <c r="C142" s="228" t="s">
        <v>158</v>
      </c>
      <c r="D142" s="228" t="s">
        <v>149</v>
      </c>
      <c r="E142" s="229" t="s">
        <v>1828</v>
      </c>
      <c r="F142" s="230" t="s">
        <v>1829</v>
      </c>
      <c r="G142" s="231" t="s">
        <v>229</v>
      </c>
      <c r="H142" s="232">
        <v>9.5999999999999996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38</v>
      </c>
      <c r="O142" s="92"/>
      <c r="P142" s="238">
        <f>O142*H142</f>
        <v>0</v>
      </c>
      <c r="Q142" s="238">
        <v>2.2563399999999998</v>
      </c>
      <c r="R142" s="238">
        <f>Q142*H142</f>
        <v>21.660863999999997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496</v>
      </c>
      <c r="AT142" s="240" t="s">
        <v>149</v>
      </c>
      <c r="AU142" s="240" t="s">
        <v>83</v>
      </c>
      <c r="AY142" s="18" t="s">
        <v>146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81</v>
      </c>
      <c r="BK142" s="241">
        <f>ROUND(I142*H142,2)</f>
        <v>0</v>
      </c>
      <c r="BL142" s="18" t="s">
        <v>496</v>
      </c>
      <c r="BM142" s="240" t="s">
        <v>1830</v>
      </c>
    </row>
    <row r="143" s="14" customFormat="1">
      <c r="A143" s="14"/>
      <c r="B143" s="274"/>
      <c r="C143" s="275"/>
      <c r="D143" s="259" t="s">
        <v>185</v>
      </c>
      <c r="E143" s="276" t="s">
        <v>1</v>
      </c>
      <c r="F143" s="277" t="s">
        <v>1831</v>
      </c>
      <c r="G143" s="275"/>
      <c r="H143" s="278">
        <v>9.5999999999999996</v>
      </c>
      <c r="I143" s="279"/>
      <c r="J143" s="275"/>
      <c r="K143" s="275"/>
      <c r="L143" s="280"/>
      <c r="M143" s="281"/>
      <c r="N143" s="282"/>
      <c r="O143" s="282"/>
      <c r="P143" s="282"/>
      <c r="Q143" s="282"/>
      <c r="R143" s="282"/>
      <c r="S143" s="282"/>
      <c r="T143" s="28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4" t="s">
        <v>185</v>
      </c>
      <c r="AU143" s="284" t="s">
        <v>83</v>
      </c>
      <c r="AV143" s="14" t="s">
        <v>83</v>
      </c>
      <c r="AW143" s="14" t="s">
        <v>30</v>
      </c>
      <c r="AX143" s="14" t="s">
        <v>81</v>
      </c>
      <c r="AY143" s="284" t="s">
        <v>146</v>
      </c>
    </row>
    <row r="144" s="12" customFormat="1" ht="22.8" customHeight="1">
      <c r="A144" s="12"/>
      <c r="B144" s="212"/>
      <c r="C144" s="213"/>
      <c r="D144" s="214" t="s">
        <v>72</v>
      </c>
      <c r="E144" s="226" t="s">
        <v>207</v>
      </c>
      <c r="F144" s="226" t="s">
        <v>322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SUM(P145:P147)</f>
        <v>0</v>
      </c>
      <c r="Q144" s="220"/>
      <c r="R144" s="221">
        <f>SUM(R145:R147)</f>
        <v>0.0504</v>
      </c>
      <c r="S144" s="220"/>
      <c r="T144" s="222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81</v>
      </c>
      <c r="AT144" s="224" t="s">
        <v>72</v>
      </c>
      <c r="AU144" s="224" t="s">
        <v>81</v>
      </c>
      <c r="AY144" s="223" t="s">
        <v>146</v>
      </c>
      <c r="BK144" s="225">
        <f>SUM(BK145:BK147)</f>
        <v>0</v>
      </c>
    </row>
    <row r="145" s="2" customFormat="1" ht="21.75" customHeight="1">
      <c r="A145" s="39"/>
      <c r="B145" s="40"/>
      <c r="C145" s="228" t="s">
        <v>147</v>
      </c>
      <c r="D145" s="228" t="s">
        <v>149</v>
      </c>
      <c r="E145" s="229" t="s">
        <v>1832</v>
      </c>
      <c r="F145" s="230" t="s">
        <v>1833</v>
      </c>
      <c r="G145" s="231" t="s">
        <v>210</v>
      </c>
      <c r="H145" s="232">
        <v>14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38</v>
      </c>
      <c r="O145" s="92"/>
      <c r="P145" s="238">
        <f>O145*H145</f>
        <v>0</v>
      </c>
      <c r="Q145" s="238">
        <v>0.0035999999999999999</v>
      </c>
      <c r="R145" s="238">
        <f>Q145*H145</f>
        <v>0.0504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153</v>
      </c>
      <c r="AT145" s="240" t="s">
        <v>149</v>
      </c>
      <c r="AU145" s="240" t="s">
        <v>83</v>
      </c>
      <c r="AY145" s="18" t="s">
        <v>146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81</v>
      </c>
      <c r="BK145" s="241">
        <f>ROUND(I145*H145,2)</f>
        <v>0</v>
      </c>
      <c r="BL145" s="18" t="s">
        <v>153</v>
      </c>
      <c r="BM145" s="240" t="s">
        <v>1834</v>
      </c>
    </row>
    <row r="146" s="2" customFormat="1">
      <c r="A146" s="39"/>
      <c r="B146" s="40"/>
      <c r="C146" s="41"/>
      <c r="D146" s="259" t="s">
        <v>183</v>
      </c>
      <c r="E146" s="41"/>
      <c r="F146" s="260" t="s">
        <v>1835</v>
      </c>
      <c r="G146" s="41"/>
      <c r="H146" s="41"/>
      <c r="I146" s="261"/>
      <c r="J146" s="41"/>
      <c r="K146" s="41"/>
      <c r="L146" s="45"/>
      <c r="M146" s="262"/>
      <c r="N146" s="263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183</v>
      </c>
      <c r="AU146" s="18" t="s">
        <v>83</v>
      </c>
    </row>
    <row r="147" s="14" customFormat="1">
      <c r="A147" s="14"/>
      <c r="B147" s="274"/>
      <c r="C147" s="275"/>
      <c r="D147" s="259" t="s">
        <v>185</v>
      </c>
      <c r="E147" s="276" t="s">
        <v>1</v>
      </c>
      <c r="F147" s="277" t="s">
        <v>1836</v>
      </c>
      <c r="G147" s="275"/>
      <c r="H147" s="278">
        <v>14</v>
      </c>
      <c r="I147" s="279"/>
      <c r="J147" s="275"/>
      <c r="K147" s="275"/>
      <c r="L147" s="280"/>
      <c r="M147" s="281"/>
      <c r="N147" s="282"/>
      <c r="O147" s="282"/>
      <c r="P147" s="282"/>
      <c r="Q147" s="282"/>
      <c r="R147" s="282"/>
      <c r="S147" s="282"/>
      <c r="T147" s="28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4" t="s">
        <v>185</v>
      </c>
      <c r="AU147" s="284" t="s">
        <v>83</v>
      </c>
      <c r="AV147" s="14" t="s">
        <v>83</v>
      </c>
      <c r="AW147" s="14" t="s">
        <v>30</v>
      </c>
      <c r="AX147" s="14" t="s">
        <v>81</v>
      </c>
      <c r="AY147" s="284" t="s">
        <v>146</v>
      </c>
    </row>
    <row r="148" s="12" customFormat="1" ht="22.8" customHeight="1">
      <c r="A148" s="12"/>
      <c r="B148" s="212"/>
      <c r="C148" s="213"/>
      <c r="D148" s="214" t="s">
        <v>72</v>
      </c>
      <c r="E148" s="226" t="s">
        <v>147</v>
      </c>
      <c r="F148" s="226" t="s">
        <v>148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SUM(P149:P150)</f>
        <v>0</v>
      </c>
      <c r="Q148" s="220"/>
      <c r="R148" s="221">
        <f>SUM(R149:R150)</f>
        <v>0</v>
      </c>
      <c r="S148" s="220"/>
      <c r="T148" s="222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81</v>
      </c>
      <c r="AT148" s="224" t="s">
        <v>72</v>
      </c>
      <c r="AU148" s="224" t="s">
        <v>81</v>
      </c>
      <c r="AY148" s="223" t="s">
        <v>146</v>
      </c>
      <c r="BK148" s="225">
        <f>SUM(BK149:BK150)</f>
        <v>0</v>
      </c>
    </row>
    <row r="149" s="2" customFormat="1" ht="21.75" customHeight="1">
      <c r="A149" s="39"/>
      <c r="B149" s="40"/>
      <c r="C149" s="228" t="s">
        <v>239</v>
      </c>
      <c r="D149" s="228" t="s">
        <v>149</v>
      </c>
      <c r="E149" s="229" t="s">
        <v>526</v>
      </c>
      <c r="F149" s="230" t="s">
        <v>527</v>
      </c>
      <c r="G149" s="231" t="s">
        <v>210</v>
      </c>
      <c r="H149" s="232">
        <v>14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38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153</v>
      </c>
      <c r="AT149" s="240" t="s">
        <v>149</v>
      </c>
      <c r="AU149" s="240" t="s">
        <v>83</v>
      </c>
      <c r="AY149" s="18" t="s">
        <v>146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81</v>
      </c>
      <c r="BK149" s="241">
        <f>ROUND(I149*H149,2)</f>
        <v>0</v>
      </c>
      <c r="BL149" s="18" t="s">
        <v>153</v>
      </c>
      <c r="BM149" s="240" t="s">
        <v>1837</v>
      </c>
    </row>
    <row r="150" s="14" customFormat="1">
      <c r="A150" s="14"/>
      <c r="B150" s="274"/>
      <c r="C150" s="275"/>
      <c r="D150" s="259" t="s">
        <v>185</v>
      </c>
      <c r="E150" s="276" t="s">
        <v>1</v>
      </c>
      <c r="F150" s="277" t="s">
        <v>1836</v>
      </c>
      <c r="G150" s="275"/>
      <c r="H150" s="278">
        <v>14</v>
      </c>
      <c r="I150" s="279"/>
      <c r="J150" s="275"/>
      <c r="K150" s="275"/>
      <c r="L150" s="280"/>
      <c r="M150" s="281"/>
      <c r="N150" s="282"/>
      <c r="O150" s="282"/>
      <c r="P150" s="282"/>
      <c r="Q150" s="282"/>
      <c r="R150" s="282"/>
      <c r="S150" s="282"/>
      <c r="T150" s="28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4" t="s">
        <v>185</v>
      </c>
      <c r="AU150" s="284" t="s">
        <v>83</v>
      </c>
      <c r="AV150" s="14" t="s">
        <v>83</v>
      </c>
      <c r="AW150" s="14" t="s">
        <v>30</v>
      </c>
      <c r="AX150" s="14" t="s">
        <v>81</v>
      </c>
      <c r="AY150" s="284" t="s">
        <v>146</v>
      </c>
    </row>
    <row r="151" s="12" customFormat="1" ht="25.92" customHeight="1">
      <c r="A151" s="12"/>
      <c r="B151" s="212"/>
      <c r="C151" s="213"/>
      <c r="D151" s="214" t="s">
        <v>72</v>
      </c>
      <c r="E151" s="215" t="s">
        <v>1838</v>
      </c>
      <c r="F151" s="215" t="s">
        <v>1839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P152</f>
        <v>0</v>
      </c>
      <c r="Q151" s="220"/>
      <c r="R151" s="221">
        <f>R152</f>
        <v>0</v>
      </c>
      <c r="S151" s="220"/>
      <c r="T151" s="222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72</v>
      </c>
      <c r="AU151" s="224" t="s">
        <v>73</v>
      </c>
      <c r="AY151" s="223" t="s">
        <v>146</v>
      </c>
      <c r="BK151" s="225">
        <f>BK152</f>
        <v>0</v>
      </c>
    </row>
    <row r="152" s="12" customFormat="1" ht="22.8" customHeight="1">
      <c r="A152" s="12"/>
      <c r="B152" s="212"/>
      <c r="C152" s="213"/>
      <c r="D152" s="214" t="s">
        <v>72</v>
      </c>
      <c r="E152" s="226" t="s">
        <v>1840</v>
      </c>
      <c r="F152" s="226" t="s">
        <v>1841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v>0</v>
      </c>
      <c r="Q152" s="220"/>
      <c r="R152" s="221">
        <v>0</v>
      </c>
      <c r="S152" s="220"/>
      <c r="T152" s="222"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72</v>
      </c>
      <c r="AU152" s="224" t="s">
        <v>81</v>
      </c>
      <c r="AY152" s="223" t="s">
        <v>146</v>
      </c>
      <c r="BK152" s="225">
        <v>0</v>
      </c>
    </row>
    <row r="153" s="12" customFormat="1" ht="25.92" customHeight="1">
      <c r="A153" s="12"/>
      <c r="B153" s="212"/>
      <c r="C153" s="213"/>
      <c r="D153" s="214" t="s">
        <v>72</v>
      </c>
      <c r="E153" s="215" t="s">
        <v>155</v>
      </c>
      <c r="F153" s="215" t="s">
        <v>1842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P154+P193</f>
        <v>0</v>
      </c>
      <c r="Q153" s="220"/>
      <c r="R153" s="221">
        <f>R154+R193</f>
        <v>38.223813</v>
      </c>
      <c r="S153" s="220"/>
      <c r="T153" s="222">
        <f>T154+T193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160</v>
      </c>
      <c r="AT153" s="224" t="s">
        <v>72</v>
      </c>
      <c r="AU153" s="224" t="s">
        <v>73</v>
      </c>
      <c r="AY153" s="223" t="s">
        <v>146</v>
      </c>
      <c r="BK153" s="225">
        <f>BK154+BK193</f>
        <v>0</v>
      </c>
    </row>
    <row r="154" s="12" customFormat="1" ht="22.8" customHeight="1">
      <c r="A154" s="12"/>
      <c r="B154" s="212"/>
      <c r="C154" s="213"/>
      <c r="D154" s="214" t="s">
        <v>72</v>
      </c>
      <c r="E154" s="226" t="s">
        <v>1843</v>
      </c>
      <c r="F154" s="226" t="s">
        <v>1844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SUM(P155:P192)</f>
        <v>0</v>
      </c>
      <c r="Q154" s="220"/>
      <c r="R154" s="221">
        <f>SUM(R155:R192)</f>
        <v>1.6364030000000001</v>
      </c>
      <c r="S154" s="220"/>
      <c r="T154" s="222">
        <f>SUM(T155:T192)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160</v>
      </c>
      <c r="AT154" s="224" t="s">
        <v>72</v>
      </c>
      <c r="AU154" s="224" t="s">
        <v>81</v>
      </c>
      <c r="AY154" s="223" t="s">
        <v>146</v>
      </c>
      <c r="BK154" s="225">
        <f>SUM(BK155:BK192)</f>
        <v>0</v>
      </c>
    </row>
    <row r="155" s="2" customFormat="1" ht="16.5" customHeight="1">
      <c r="A155" s="39"/>
      <c r="B155" s="40"/>
      <c r="C155" s="228" t="s">
        <v>243</v>
      </c>
      <c r="D155" s="228" t="s">
        <v>149</v>
      </c>
      <c r="E155" s="229" t="s">
        <v>1845</v>
      </c>
      <c r="F155" s="230" t="s">
        <v>1846</v>
      </c>
      <c r="G155" s="231" t="s">
        <v>210</v>
      </c>
      <c r="H155" s="232">
        <v>460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38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496</v>
      </c>
      <c r="AT155" s="240" t="s">
        <v>149</v>
      </c>
      <c r="AU155" s="240" t="s">
        <v>83</v>
      </c>
      <c r="AY155" s="18" t="s">
        <v>146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81</v>
      </c>
      <c r="BK155" s="241">
        <f>ROUND(I155*H155,2)</f>
        <v>0</v>
      </c>
      <c r="BL155" s="18" t="s">
        <v>496</v>
      </c>
      <c r="BM155" s="240" t="s">
        <v>1847</v>
      </c>
    </row>
    <row r="156" s="14" customFormat="1">
      <c r="A156" s="14"/>
      <c r="B156" s="274"/>
      <c r="C156" s="275"/>
      <c r="D156" s="259" t="s">
        <v>185</v>
      </c>
      <c r="E156" s="276" t="s">
        <v>1</v>
      </c>
      <c r="F156" s="277" t="s">
        <v>1848</v>
      </c>
      <c r="G156" s="275"/>
      <c r="H156" s="278">
        <v>460</v>
      </c>
      <c r="I156" s="279"/>
      <c r="J156" s="275"/>
      <c r="K156" s="275"/>
      <c r="L156" s="280"/>
      <c r="M156" s="281"/>
      <c r="N156" s="282"/>
      <c r="O156" s="282"/>
      <c r="P156" s="282"/>
      <c r="Q156" s="282"/>
      <c r="R156" s="282"/>
      <c r="S156" s="282"/>
      <c r="T156" s="28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4" t="s">
        <v>185</v>
      </c>
      <c r="AU156" s="284" t="s">
        <v>83</v>
      </c>
      <c r="AV156" s="14" t="s">
        <v>83</v>
      </c>
      <c r="AW156" s="14" t="s">
        <v>30</v>
      </c>
      <c r="AX156" s="14" t="s">
        <v>81</v>
      </c>
      <c r="AY156" s="284" t="s">
        <v>146</v>
      </c>
    </row>
    <row r="157" s="2" customFormat="1" ht="16.5" customHeight="1">
      <c r="A157" s="39"/>
      <c r="B157" s="40"/>
      <c r="C157" s="242" t="s">
        <v>248</v>
      </c>
      <c r="D157" s="242" t="s">
        <v>155</v>
      </c>
      <c r="E157" s="243" t="s">
        <v>1849</v>
      </c>
      <c r="F157" s="244" t="s">
        <v>1850</v>
      </c>
      <c r="G157" s="245" t="s">
        <v>210</v>
      </c>
      <c r="H157" s="246">
        <v>460</v>
      </c>
      <c r="I157" s="247"/>
      <c r="J157" s="248">
        <f>ROUND(I157*H157,2)</f>
        <v>0</v>
      </c>
      <c r="K157" s="249"/>
      <c r="L157" s="250"/>
      <c r="M157" s="251" t="s">
        <v>1</v>
      </c>
      <c r="N157" s="252" t="s">
        <v>38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1851</v>
      </c>
      <c r="AT157" s="240" t="s">
        <v>155</v>
      </c>
      <c r="AU157" s="240" t="s">
        <v>83</v>
      </c>
      <c r="AY157" s="18" t="s">
        <v>146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81</v>
      </c>
      <c r="BK157" s="241">
        <f>ROUND(I157*H157,2)</f>
        <v>0</v>
      </c>
      <c r="BL157" s="18" t="s">
        <v>496</v>
      </c>
      <c r="BM157" s="240" t="s">
        <v>1852</v>
      </c>
    </row>
    <row r="158" s="2" customFormat="1" ht="16.5" customHeight="1">
      <c r="A158" s="39"/>
      <c r="B158" s="40"/>
      <c r="C158" s="228" t="s">
        <v>252</v>
      </c>
      <c r="D158" s="228" t="s">
        <v>149</v>
      </c>
      <c r="E158" s="229" t="s">
        <v>1853</v>
      </c>
      <c r="F158" s="230" t="s">
        <v>1854</v>
      </c>
      <c r="G158" s="231" t="s">
        <v>1855</v>
      </c>
      <c r="H158" s="232">
        <v>0.73499999999999999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38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496</v>
      </c>
      <c r="AT158" s="240" t="s">
        <v>149</v>
      </c>
      <c r="AU158" s="240" t="s">
        <v>83</v>
      </c>
      <c r="AY158" s="18" t="s">
        <v>146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81</v>
      </c>
      <c r="BK158" s="241">
        <f>ROUND(I158*H158,2)</f>
        <v>0</v>
      </c>
      <c r="BL158" s="18" t="s">
        <v>496</v>
      </c>
      <c r="BM158" s="240" t="s">
        <v>1856</v>
      </c>
    </row>
    <row r="159" s="14" customFormat="1">
      <c r="A159" s="14"/>
      <c r="B159" s="274"/>
      <c r="C159" s="275"/>
      <c r="D159" s="259" t="s">
        <v>185</v>
      </c>
      <c r="E159" s="276" t="s">
        <v>1</v>
      </c>
      <c r="F159" s="277" t="s">
        <v>1857</v>
      </c>
      <c r="G159" s="275"/>
      <c r="H159" s="278">
        <v>0.73499999999999999</v>
      </c>
      <c r="I159" s="279"/>
      <c r="J159" s="275"/>
      <c r="K159" s="275"/>
      <c r="L159" s="280"/>
      <c r="M159" s="281"/>
      <c r="N159" s="282"/>
      <c r="O159" s="282"/>
      <c r="P159" s="282"/>
      <c r="Q159" s="282"/>
      <c r="R159" s="282"/>
      <c r="S159" s="282"/>
      <c r="T159" s="28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4" t="s">
        <v>185</v>
      </c>
      <c r="AU159" s="284" t="s">
        <v>83</v>
      </c>
      <c r="AV159" s="14" t="s">
        <v>83</v>
      </c>
      <c r="AW159" s="14" t="s">
        <v>30</v>
      </c>
      <c r="AX159" s="14" t="s">
        <v>81</v>
      </c>
      <c r="AY159" s="284" t="s">
        <v>146</v>
      </c>
    </row>
    <row r="160" s="2" customFormat="1" ht="16.5" customHeight="1">
      <c r="A160" s="39"/>
      <c r="B160" s="40"/>
      <c r="C160" s="242" t="s">
        <v>257</v>
      </c>
      <c r="D160" s="242" t="s">
        <v>155</v>
      </c>
      <c r="E160" s="243" t="s">
        <v>1858</v>
      </c>
      <c r="F160" s="244" t="s">
        <v>1859</v>
      </c>
      <c r="G160" s="245" t="s">
        <v>210</v>
      </c>
      <c r="H160" s="246">
        <v>630</v>
      </c>
      <c r="I160" s="247"/>
      <c r="J160" s="248">
        <f>ROUND(I160*H160,2)</f>
        <v>0</v>
      </c>
      <c r="K160" s="249"/>
      <c r="L160" s="250"/>
      <c r="M160" s="251" t="s">
        <v>1</v>
      </c>
      <c r="N160" s="252" t="s">
        <v>38</v>
      </c>
      <c r="O160" s="92"/>
      <c r="P160" s="238">
        <f>O160*H160</f>
        <v>0</v>
      </c>
      <c r="Q160" s="238">
        <v>0.00063400000000000001</v>
      </c>
      <c r="R160" s="238">
        <f>Q160*H160</f>
        <v>0.39942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1860</v>
      </c>
      <c r="AT160" s="240" t="s">
        <v>155</v>
      </c>
      <c r="AU160" s="240" t="s">
        <v>83</v>
      </c>
      <c r="AY160" s="18" t="s">
        <v>146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81</v>
      </c>
      <c r="BK160" s="241">
        <f>ROUND(I160*H160,2)</f>
        <v>0</v>
      </c>
      <c r="BL160" s="18" t="s">
        <v>1860</v>
      </c>
      <c r="BM160" s="240" t="s">
        <v>1861</v>
      </c>
    </row>
    <row r="161" s="2" customFormat="1" ht="16.5" customHeight="1">
      <c r="A161" s="39"/>
      <c r="B161" s="40"/>
      <c r="C161" s="242" t="s">
        <v>8</v>
      </c>
      <c r="D161" s="242" t="s">
        <v>155</v>
      </c>
      <c r="E161" s="243" t="s">
        <v>1862</v>
      </c>
      <c r="F161" s="244" t="s">
        <v>1863</v>
      </c>
      <c r="G161" s="245" t="s">
        <v>210</v>
      </c>
      <c r="H161" s="246">
        <v>105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38</v>
      </c>
      <c r="O161" s="92"/>
      <c r="P161" s="238">
        <f>O161*H161</f>
        <v>0</v>
      </c>
      <c r="Q161" s="238">
        <v>0.00012</v>
      </c>
      <c r="R161" s="238">
        <f>Q161*H161</f>
        <v>0.0126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1860</v>
      </c>
      <c r="AT161" s="240" t="s">
        <v>155</v>
      </c>
      <c r="AU161" s="240" t="s">
        <v>83</v>
      </c>
      <c r="AY161" s="18" t="s">
        <v>146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81</v>
      </c>
      <c r="BK161" s="241">
        <f>ROUND(I161*H161,2)</f>
        <v>0</v>
      </c>
      <c r="BL161" s="18" t="s">
        <v>1860</v>
      </c>
      <c r="BM161" s="240" t="s">
        <v>1864</v>
      </c>
    </row>
    <row r="162" s="14" customFormat="1">
      <c r="A162" s="14"/>
      <c r="B162" s="274"/>
      <c r="C162" s="275"/>
      <c r="D162" s="259" t="s">
        <v>185</v>
      </c>
      <c r="E162" s="276" t="s">
        <v>1</v>
      </c>
      <c r="F162" s="277" t="s">
        <v>1865</v>
      </c>
      <c r="G162" s="275"/>
      <c r="H162" s="278">
        <v>105</v>
      </c>
      <c r="I162" s="279"/>
      <c r="J162" s="275"/>
      <c r="K162" s="275"/>
      <c r="L162" s="280"/>
      <c r="M162" s="281"/>
      <c r="N162" s="282"/>
      <c r="O162" s="282"/>
      <c r="P162" s="282"/>
      <c r="Q162" s="282"/>
      <c r="R162" s="282"/>
      <c r="S162" s="282"/>
      <c r="T162" s="28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4" t="s">
        <v>185</v>
      </c>
      <c r="AU162" s="284" t="s">
        <v>83</v>
      </c>
      <c r="AV162" s="14" t="s">
        <v>83</v>
      </c>
      <c r="AW162" s="14" t="s">
        <v>30</v>
      </c>
      <c r="AX162" s="14" t="s">
        <v>81</v>
      </c>
      <c r="AY162" s="284" t="s">
        <v>146</v>
      </c>
    </row>
    <row r="163" s="2" customFormat="1" ht="21.75" customHeight="1">
      <c r="A163" s="39"/>
      <c r="B163" s="40"/>
      <c r="C163" s="228" t="s">
        <v>266</v>
      </c>
      <c r="D163" s="228" t="s">
        <v>149</v>
      </c>
      <c r="E163" s="229" t="s">
        <v>1866</v>
      </c>
      <c r="F163" s="230" t="s">
        <v>1867</v>
      </c>
      <c r="G163" s="231" t="s">
        <v>152</v>
      </c>
      <c r="H163" s="232">
        <v>15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38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496</v>
      </c>
      <c r="AT163" s="240" t="s">
        <v>149</v>
      </c>
      <c r="AU163" s="240" t="s">
        <v>83</v>
      </c>
      <c r="AY163" s="18" t="s">
        <v>146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81</v>
      </c>
      <c r="BK163" s="241">
        <f>ROUND(I163*H163,2)</f>
        <v>0</v>
      </c>
      <c r="BL163" s="18" t="s">
        <v>496</v>
      </c>
      <c r="BM163" s="240" t="s">
        <v>1868</v>
      </c>
    </row>
    <row r="164" s="2" customFormat="1">
      <c r="A164" s="39"/>
      <c r="B164" s="40"/>
      <c r="C164" s="41"/>
      <c r="D164" s="259" t="s">
        <v>183</v>
      </c>
      <c r="E164" s="41"/>
      <c r="F164" s="260" t="s">
        <v>184</v>
      </c>
      <c r="G164" s="41"/>
      <c r="H164" s="41"/>
      <c r="I164" s="261"/>
      <c r="J164" s="41"/>
      <c r="K164" s="41"/>
      <c r="L164" s="45"/>
      <c r="M164" s="262"/>
      <c r="N164" s="263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183</v>
      </c>
      <c r="AU164" s="18" t="s">
        <v>83</v>
      </c>
    </row>
    <row r="165" s="14" customFormat="1">
      <c r="A165" s="14"/>
      <c r="B165" s="274"/>
      <c r="C165" s="275"/>
      <c r="D165" s="259" t="s">
        <v>185</v>
      </c>
      <c r="E165" s="276" t="s">
        <v>1</v>
      </c>
      <c r="F165" s="277" t="s">
        <v>1869</v>
      </c>
      <c r="G165" s="275"/>
      <c r="H165" s="278">
        <v>15</v>
      </c>
      <c r="I165" s="279"/>
      <c r="J165" s="275"/>
      <c r="K165" s="275"/>
      <c r="L165" s="280"/>
      <c r="M165" s="281"/>
      <c r="N165" s="282"/>
      <c r="O165" s="282"/>
      <c r="P165" s="282"/>
      <c r="Q165" s="282"/>
      <c r="R165" s="282"/>
      <c r="S165" s="282"/>
      <c r="T165" s="28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4" t="s">
        <v>185</v>
      </c>
      <c r="AU165" s="284" t="s">
        <v>83</v>
      </c>
      <c r="AV165" s="14" t="s">
        <v>83</v>
      </c>
      <c r="AW165" s="14" t="s">
        <v>30</v>
      </c>
      <c r="AX165" s="14" t="s">
        <v>81</v>
      </c>
      <c r="AY165" s="284" t="s">
        <v>146</v>
      </c>
    </row>
    <row r="166" s="2" customFormat="1" ht="16.5" customHeight="1">
      <c r="A166" s="39"/>
      <c r="B166" s="40"/>
      <c r="C166" s="242" t="s">
        <v>272</v>
      </c>
      <c r="D166" s="242" t="s">
        <v>155</v>
      </c>
      <c r="E166" s="243" t="s">
        <v>1870</v>
      </c>
      <c r="F166" s="244" t="s">
        <v>1871</v>
      </c>
      <c r="G166" s="245" t="s">
        <v>166</v>
      </c>
      <c r="H166" s="246">
        <v>15</v>
      </c>
      <c r="I166" s="247"/>
      <c r="J166" s="248">
        <f>ROUND(I166*H166,2)</f>
        <v>0</v>
      </c>
      <c r="K166" s="249"/>
      <c r="L166" s="250"/>
      <c r="M166" s="251" t="s">
        <v>1</v>
      </c>
      <c r="N166" s="252" t="s">
        <v>38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1851</v>
      </c>
      <c r="AT166" s="240" t="s">
        <v>155</v>
      </c>
      <c r="AU166" s="240" t="s">
        <v>83</v>
      </c>
      <c r="AY166" s="18" t="s">
        <v>146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81</v>
      </c>
      <c r="BK166" s="241">
        <f>ROUND(I166*H166,2)</f>
        <v>0</v>
      </c>
      <c r="BL166" s="18" t="s">
        <v>496</v>
      </c>
      <c r="BM166" s="240" t="s">
        <v>1872</v>
      </c>
    </row>
    <row r="167" s="2" customFormat="1" ht="16.5" customHeight="1">
      <c r="A167" s="39"/>
      <c r="B167" s="40"/>
      <c r="C167" s="242" t="s">
        <v>432</v>
      </c>
      <c r="D167" s="242" t="s">
        <v>155</v>
      </c>
      <c r="E167" s="243" t="s">
        <v>1873</v>
      </c>
      <c r="F167" s="244" t="s">
        <v>1874</v>
      </c>
      <c r="G167" s="245" t="s">
        <v>152</v>
      </c>
      <c r="H167" s="246">
        <v>15</v>
      </c>
      <c r="I167" s="247"/>
      <c r="J167" s="248">
        <f>ROUND(I167*H167,2)</f>
        <v>0</v>
      </c>
      <c r="K167" s="249"/>
      <c r="L167" s="250"/>
      <c r="M167" s="251" t="s">
        <v>1</v>
      </c>
      <c r="N167" s="252" t="s">
        <v>38</v>
      </c>
      <c r="O167" s="92"/>
      <c r="P167" s="238">
        <f>O167*H167</f>
        <v>0</v>
      </c>
      <c r="Q167" s="238">
        <v>0.051999999999999998</v>
      </c>
      <c r="R167" s="238">
        <f>Q167*H167</f>
        <v>0.77999999999999992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1860</v>
      </c>
      <c r="AT167" s="240" t="s">
        <v>155</v>
      </c>
      <c r="AU167" s="240" t="s">
        <v>83</v>
      </c>
      <c r="AY167" s="18" t="s">
        <v>146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81</v>
      </c>
      <c r="BK167" s="241">
        <f>ROUND(I167*H167,2)</f>
        <v>0</v>
      </c>
      <c r="BL167" s="18" t="s">
        <v>1860</v>
      </c>
      <c r="BM167" s="240" t="s">
        <v>1875</v>
      </c>
    </row>
    <row r="168" s="2" customFormat="1" ht="21.75" customHeight="1">
      <c r="A168" s="39"/>
      <c r="B168" s="40"/>
      <c r="C168" s="228" t="s">
        <v>281</v>
      </c>
      <c r="D168" s="228" t="s">
        <v>149</v>
      </c>
      <c r="E168" s="229" t="s">
        <v>1876</v>
      </c>
      <c r="F168" s="230" t="s">
        <v>1877</v>
      </c>
      <c r="G168" s="231" t="s">
        <v>152</v>
      </c>
      <c r="H168" s="232">
        <v>15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38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496</v>
      </c>
      <c r="AT168" s="240" t="s">
        <v>149</v>
      </c>
      <c r="AU168" s="240" t="s">
        <v>83</v>
      </c>
      <c r="AY168" s="18" t="s">
        <v>146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81</v>
      </c>
      <c r="BK168" s="241">
        <f>ROUND(I168*H168,2)</f>
        <v>0</v>
      </c>
      <c r="BL168" s="18" t="s">
        <v>496</v>
      </c>
      <c r="BM168" s="240" t="s">
        <v>1878</v>
      </c>
    </row>
    <row r="169" s="14" customFormat="1">
      <c r="A169" s="14"/>
      <c r="B169" s="274"/>
      <c r="C169" s="275"/>
      <c r="D169" s="259" t="s">
        <v>185</v>
      </c>
      <c r="E169" s="276" t="s">
        <v>1</v>
      </c>
      <c r="F169" s="277" t="s">
        <v>1869</v>
      </c>
      <c r="G169" s="275"/>
      <c r="H169" s="278">
        <v>15</v>
      </c>
      <c r="I169" s="279"/>
      <c r="J169" s="275"/>
      <c r="K169" s="275"/>
      <c r="L169" s="280"/>
      <c r="M169" s="281"/>
      <c r="N169" s="282"/>
      <c r="O169" s="282"/>
      <c r="P169" s="282"/>
      <c r="Q169" s="282"/>
      <c r="R169" s="282"/>
      <c r="S169" s="282"/>
      <c r="T169" s="28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4" t="s">
        <v>185</v>
      </c>
      <c r="AU169" s="284" t="s">
        <v>83</v>
      </c>
      <c r="AV169" s="14" t="s">
        <v>83</v>
      </c>
      <c r="AW169" s="14" t="s">
        <v>30</v>
      </c>
      <c r="AX169" s="14" t="s">
        <v>81</v>
      </c>
      <c r="AY169" s="284" t="s">
        <v>146</v>
      </c>
    </row>
    <row r="170" s="2" customFormat="1" ht="16.5" customHeight="1">
      <c r="A170" s="39"/>
      <c r="B170" s="40"/>
      <c r="C170" s="242" t="s">
        <v>436</v>
      </c>
      <c r="D170" s="242" t="s">
        <v>155</v>
      </c>
      <c r="E170" s="243" t="s">
        <v>1879</v>
      </c>
      <c r="F170" s="244" t="s">
        <v>1880</v>
      </c>
      <c r="G170" s="245" t="s">
        <v>152</v>
      </c>
      <c r="H170" s="246">
        <v>15</v>
      </c>
      <c r="I170" s="247"/>
      <c r="J170" s="248">
        <f>ROUND(I170*H170,2)</f>
        <v>0</v>
      </c>
      <c r="K170" s="249"/>
      <c r="L170" s="250"/>
      <c r="M170" s="251" t="s">
        <v>1</v>
      </c>
      <c r="N170" s="252" t="s">
        <v>38</v>
      </c>
      <c r="O170" s="92"/>
      <c r="P170" s="238">
        <f>O170*H170</f>
        <v>0</v>
      </c>
      <c r="Q170" s="238">
        <v>0.00050000000000000001</v>
      </c>
      <c r="R170" s="238">
        <f>Q170*H170</f>
        <v>0.0074999999999999997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1860</v>
      </c>
      <c r="AT170" s="240" t="s">
        <v>155</v>
      </c>
      <c r="AU170" s="240" t="s">
        <v>83</v>
      </c>
      <c r="AY170" s="18" t="s">
        <v>146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81</v>
      </c>
      <c r="BK170" s="241">
        <f>ROUND(I170*H170,2)</f>
        <v>0</v>
      </c>
      <c r="BL170" s="18" t="s">
        <v>1860</v>
      </c>
      <c r="BM170" s="240" t="s">
        <v>1881</v>
      </c>
    </row>
    <row r="171" s="2" customFormat="1" ht="16.5" customHeight="1">
      <c r="A171" s="39"/>
      <c r="B171" s="40"/>
      <c r="C171" s="228" t="s">
        <v>7</v>
      </c>
      <c r="D171" s="228" t="s">
        <v>149</v>
      </c>
      <c r="E171" s="229" t="s">
        <v>1882</v>
      </c>
      <c r="F171" s="230" t="s">
        <v>1883</v>
      </c>
      <c r="G171" s="231" t="s">
        <v>152</v>
      </c>
      <c r="H171" s="232">
        <v>15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38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496</v>
      </c>
      <c r="AT171" s="240" t="s">
        <v>149</v>
      </c>
      <c r="AU171" s="240" t="s">
        <v>83</v>
      </c>
      <c r="AY171" s="18" t="s">
        <v>146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81</v>
      </c>
      <c r="BK171" s="241">
        <f>ROUND(I171*H171,2)</f>
        <v>0</v>
      </c>
      <c r="BL171" s="18" t="s">
        <v>496</v>
      </c>
      <c r="BM171" s="240" t="s">
        <v>1884</v>
      </c>
    </row>
    <row r="172" s="14" customFormat="1">
      <c r="A172" s="14"/>
      <c r="B172" s="274"/>
      <c r="C172" s="275"/>
      <c r="D172" s="259" t="s">
        <v>185</v>
      </c>
      <c r="E172" s="276" t="s">
        <v>1</v>
      </c>
      <c r="F172" s="277" t="s">
        <v>1869</v>
      </c>
      <c r="G172" s="275"/>
      <c r="H172" s="278">
        <v>15</v>
      </c>
      <c r="I172" s="279"/>
      <c r="J172" s="275"/>
      <c r="K172" s="275"/>
      <c r="L172" s="280"/>
      <c r="M172" s="281"/>
      <c r="N172" s="282"/>
      <c r="O172" s="282"/>
      <c r="P172" s="282"/>
      <c r="Q172" s="282"/>
      <c r="R172" s="282"/>
      <c r="S172" s="282"/>
      <c r="T172" s="28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4" t="s">
        <v>185</v>
      </c>
      <c r="AU172" s="284" t="s">
        <v>83</v>
      </c>
      <c r="AV172" s="14" t="s">
        <v>83</v>
      </c>
      <c r="AW172" s="14" t="s">
        <v>30</v>
      </c>
      <c r="AX172" s="14" t="s">
        <v>81</v>
      </c>
      <c r="AY172" s="284" t="s">
        <v>146</v>
      </c>
    </row>
    <row r="173" s="2" customFormat="1" ht="33" customHeight="1">
      <c r="A173" s="39"/>
      <c r="B173" s="40"/>
      <c r="C173" s="228" t="s">
        <v>300</v>
      </c>
      <c r="D173" s="228" t="s">
        <v>149</v>
      </c>
      <c r="E173" s="229" t="s">
        <v>1885</v>
      </c>
      <c r="F173" s="230" t="s">
        <v>1886</v>
      </c>
      <c r="G173" s="231" t="s">
        <v>210</v>
      </c>
      <c r="H173" s="232">
        <v>485.5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38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496</v>
      </c>
      <c r="AT173" s="240" t="s">
        <v>149</v>
      </c>
      <c r="AU173" s="240" t="s">
        <v>83</v>
      </c>
      <c r="AY173" s="18" t="s">
        <v>146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81</v>
      </c>
      <c r="BK173" s="241">
        <f>ROUND(I173*H173,2)</f>
        <v>0</v>
      </c>
      <c r="BL173" s="18" t="s">
        <v>496</v>
      </c>
      <c r="BM173" s="240" t="s">
        <v>1887</v>
      </c>
    </row>
    <row r="174" s="14" customFormat="1">
      <c r="A174" s="14"/>
      <c r="B174" s="274"/>
      <c r="C174" s="275"/>
      <c r="D174" s="259" t="s">
        <v>185</v>
      </c>
      <c r="E174" s="276" t="s">
        <v>1</v>
      </c>
      <c r="F174" s="277" t="s">
        <v>1888</v>
      </c>
      <c r="G174" s="275"/>
      <c r="H174" s="278">
        <v>485.5</v>
      </c>
      <c r="I174" s="279"/>
      <c r="J174" s="275"/>
      <c r="K174" s="275"/>
      <c r="L174" s="280"/>
      <c r="M174" s="281"/>
      <c r="N174" s="282"/>
      <c r="O174" s="282"/>
      <c r="P174" s="282"/>
      <c r="Q174" s="282"/>
      <c r="R174" s="282"/>
      <c r="S174" s="282"/>
      <c r="T174" s="28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4" t="s">
        <v>185</v>
      </c>
      <c r="AU174" s="284" t="s">
        <v>83</v>
      </c>
      <c r="AV174" s="14" t="s">
        <v>83</v>
      </c>
      <c r="AW174" s="14" t="s">
        <v>30</v>
      </c>
      <c r="AX174" s="14" t="s">
        <v>81</v>
      </c>
      <c r="AY174" s="284" t="s">
        <v>146</v>
      </c>
    </row>
    <row r="175" s="2" customFormat="1" ht="16.5" customHeight="1">
      <c r="A175" s="39"/>
      <c r="B175" s="40"/>
      <c r="C175" s="242" t="s">
        <v>295</v>
      </c>
      <c r="D175" s="242" t="s">
        <v>155</v>
      </c>
      <c r="E175" s="243" t="s">
        <v>1889</v>
      </c>
      <c r="F175" s="244" t="s">
        <v>1890</v>
      </c>
      <c r="G175" s="245" t="s">
        <v>152</v>
      </c>
      <c r="H175" s="246">
        <v>15</v>
      </c>
      <c r="I175" s="247"/>
      <c r="J175" s="248">
        <f>ROUND(I175*H175,2)</f>
        <v>0</v>
      </c>
      <c r="K175" s="249"/>
      <c r="L175" s="250"/>
      <c r="M175" s="251" t="s">
        <v>1</v>
      </c>
      <c r="N175" s="252" t="s">
        <v>38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1851</v>
      </c>
      <c r="AT175" s="240" t="s">
        <v>155</v>
      </c>
      <c r="AU175" s="240" t="s">
        <v>83</v>
      </c>
      <c r="AY175" s="18" t="s">
        <v>146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81</v>
      </c>
      <c r="BK175" s="241">
        <f>ROUND(I175*H175,2)</f>
        <v>0</v>
      </c>
      <c r="BL175" s="18" t="s">
        <v>496</v>
      </c>
      <c r="BM175" s="240" t="s">
        <v>1891</v>
      </c>
    </row>
    <row r="176" s="2" customFormat="1" ht="16.5" customHeight="1">
      <c r="A176" s="39"/>
      <c r="B176" s="40"/>
      <c r="C176" s="242" t="s">
        <v>308</v>
      </c>
      <c r="D176" s="242" t="s">
        <v>155</v>
      </c>
      <c r="E176" s="243" t="s">
        <v>1892</v>
      </c>
      <c r="F176" s="244" t="s">
        <v>1893</v>
      </c>
      <c r="G176" s="245" t="s">
        <v>585</v>
      </c>
      <c r="H176" s="246">
        <v>13.882999999999999</v>
      </c>
      <c r="I176" s="247"/>
      <c r="J176" s="248">
        <f>ROUND(I176*H176,2)</f>
        <v>0</v>
      </c>
      <c r="K176" s="249"/>
      <c r="L176" s="250"/>
      <c r="M176" s="251" t="s">
        <v>1</v>
      </c>
      <c r="N176" s="252" t="s">
        <v>38</v>
      </c>
      <c r="O176" s="92"/>
      <c r="P176" s="238">
        <f>O176*H176</f>
        <v>0</v>
      </c>
      <c r="Q176" s="238">
        <v>0.001</v>
      </c>
      <c r="R176" s="238">
        <f>Q176*H176</f>
        <v>0.013883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1860</v>
      </c>
      <c r="AT176" s="240" t="s">
        <v>155</v>
      </c>
      <c r="AU176" s="240" t="s">
        <v>83</v>
      </c>
      <c r="AY176" s="18" t="s">
        <v>146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81</v>
      </c>
      <c r="BK176" s="241">
        <f>ROUND(I176*H176,2)</f>
        <v>0</v>
      </c>
      <c r="BL176" s="18" t="s">
        <v>1860</v>
      </c>
      <c r="BM176" s="240" t="s">
        <v>1894</v>
      </c>
    </row>
    <row r="177" s="14" customFormat="1">
      <c r="A177" s="14"/>
      <c r="B177" s="274"/>
      <c r="C177" s="275"/>
      <c r="D177" s="259" t="s">
        <v>185</v>
      </c>
      <c r="E177" s="276" t="s">
        <v>1</v>
      </c>
      <c r="F177" s="277" t="s">
        <v>1895</v>
      </c>
      <c r="G177" s="275"/>
      <c r="H177" s="278">
        <v>13.882999999999999</v>
      </c>
      <c r="I177" s="279"/>
      <c r="J177" s="275"/>
      <c r="K177" s="275"/>
      <c r="L177" s="280"/>
      <c r="M177" s="281"/>
      <c r="N177" s="282"/>
      <c r="O177" s="282"/>
      <c r="P177" s="282"/>
      <c r="Q177" s="282"/>
      <c r="R177" s="282"/>
      <c r="S177" s="282"/>
      <c r="T177" s="28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4" t="s">
        <v>185</v>
      </c>
      <c r="AU177" s="284" t="s">
        <v>83</v>
      </c>
      <c r="AV177" s="14" t="s">
        <v>83</v>
      </c>
      <c r="AW177" s="14" t="s">
        <v>30</v>
      </c>
      <c r="AX177" s="14" t="s">
        <v>81</v>
      </c>
      <c r="AY177" s="284" t="s">
        <v>146</v>
      </c>
    </row>
    <row r="178" s="2" customFormat="1" ht="16.5" customHeight="1">
      <c r="A178" s="39"/>
      <c r="B178" s="40"/>
      <c r="C178" s="242" t="s">
        <v>316</v>
      </c>
      <c r="D178" s="242" t="s">
        <v>155</v>
      </c>
      <c r="E178" s="243" t="s">
        <v>1896</v>
      </c>
      <c r="F178" s="244" t="s">
        <v>1897</v>
      </c>
      <c r="G178" s="245" t="s">
        <v>152</v>
      </c>
      <c r="H178" s="246">
        <v>15</v>
      </c>
      <c r="I178" s="247"/>
      <c r="J178" s="248">
        <f>ROUND(I178*H178,2)</f>
        <v>0</v>
      </c>
      <c r="K178" s="249"/>
      <c r="L178" s="250"/>
      <c r="M178" s="251" t="s">
        <v>1</v>
      </c>
      <c r="N178" s="252" t="s">
        <v>38</v>
      </c>
      <c r="O178" s="92"/>
      <c r="P178" s="238">
        <f>O178*H178</f>
        <v>0</v>
      </c>
      <c r="Q178" s="238">
        <v>0.00016000000000000001</v>
      </c>
      <c r="R178" s="238">
        <f>Q178*H178</f>
        <v>0.0024000000000000002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1860</v>
      </c>
      <c r="AT178" s="240" t="s">
        <v>155</v>
      </c>
      <c r="AU178" s="240" t="s">
        <v>83</v>
      </c>
      <c r="AY178" s="18" t="s">
        <v>146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81</v>
      </c>
      <c r="BK178" s="241">
        <f>ROUND(I178*H178,2)</f>
        <v>0</v>
      </c>
      <c r="BL178" s="18" t="s">
        <v>1860</v>
      </c>
      <c r="BM178" s="240" t="s">
        <v>1898</v>
      </c>
    </row>
    <row r="179" s="2" customFormat="1" ht="21.75" customHeight="1">
      <c r="A179" s="39"/>
      <c r="B179" s="40"/>
      <c r="C179" s="242" t="s">
        <v>323</v>
      </c>
      <c r="D179" s="242" t="s">
        <v>155</v>
      </c>
      <c r="E179" s="243" t="s">
        <v>1899</v>
      </c>
      <c r="F179" s="244" t="s">
        <v>1900</v>
      </c>
      <c r="G179" s="245" t="s">
        <v>152</v>
      </c>
      <c r="H179" s="246">
        <v>15</v>
      </c>
      <c r="I179" s="247"/>
      <c r="J179" s="248">
        <f>ROUND(I179*H179,2)</f>
        <v>0</v>
      </c>
      <c r="K179" s="249"/>
      <c r="L179" s="250"/>
      <c r="M179" s="251" t="s">
        <v>1</v>
      </c>
      <c r="N179" s="252" t="s">
        <v>38</v>
      </c>
      <c r="O179" s="92"/>
      <c r="P179" s="238">
        <f>O179*H179</f>
        <v>0</v>
      </c>
      <c r="Q179" s="238">
        <v>0.00025999999999999998</v>
      </c>
      <c r="R179" s="238">
        <f>Q179*H179</f>
        <v>0.0038999999999999998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1860</v>
      </c>
      <c r="AT179" s="240" t="s">
        <v>155</v>
      </c>
      <c r="AU179" s="240" t="s">
        <v>83</v>
      </c>
      <c r="AY179" s="18" t="s">
        <v>146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81</v>
      </c>
      <c r="BK179" s="241">
        <f>ROUND(I179*H179,2)</f>
        <v>0</v>
      </c>
      <c r="BL179" s="18" t="s">
        <v>1860</v>
      </c>
      <c r="BM179" s="240" t="s">
        <v>1901</v>
      </c>
    </row>
    <row r="180" s="2" customFormat="1" ht="16.5" customHeight="1">
      <c r="A180" s="39"/>
      <c r="B180" s="40"/>
      <c r="C180" s="242" t="s">
        <v>328</v>
      </c>
      <c r="D180" s="242" t="s">
        <v>155</v>
      </c>
      <c r="E180" s="243" t="s">
        <v>1902</v>
      </c>
      <c r="F180" s="244" t="s">
        <v>1903</v>
      </c>
      <c r="G180" s="245" t="s">
        <v>585</v>
      </c>
      <c r="H180" s="246">
        <v>416.69999999999999</v>
      </c>
      <c r="I180" s="247"/>
      <c r="J180" s="248">
        <f>ROUND(I180*H180,2)</f>
        <v>0</v>
      </c>
      <c r="K180" s="249"/>
      <c r="L180" s="250"/>
      <c r="M180" s="251" t="s">
        <v>1</v>
      </c>
      <c r="N180" s="252" t="s">
        <v>38</v>
      </c>
      <c r="O180" s="92"/>
      <c r="P180" s="238">
        <f>O180*H180</f>
        <v>0</v>
      </c>
      <c r="Q180" s="238">
        <v>0.001</v>
      </c>
      <c r="R180" s="238">
        <f>Q180*H180</f>
        <v>0.41670000000000001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1860</v>
      </c>
      <c r="AT180" s="240" t="s">
        <v>155</v>
      </c>
      <c r="AU180" s="240" t="s">
        <v>83</v>
      </c>
      <c r="AY180" s="18" t="s">
        <v>146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81</v>
      </c>
      <c r="BK180" s="241">
        <f>ROUND(I180*H180,2)</f>
        <v>0</v>
      </c>
      <c r="BL180" s="18" t="s">
        <v>1860</v>
      </c>
      <c r="BM180" s="240" t="s">
        <v>1904</v>
      </c>
    </row>
    <row r="181" s="14" customFormat="1">
      <c r="A181" s="14"/>
      <c r="B181" s="274"/>
      <c r="C181" s="275"/>
      <c r="D181" s="259" t="s">
        <v>185</v>
      </c>
      <c r="E181" s="276" t="s">
        <v>1</v>
      </c>
      <c r="F181" s="277" t="s">
        <v>1905</v>
      </c>
      <c r="G181" s="275"/>
      <c r="H181" s="278">
        <v>416.69999999999999</v>
      </c>
      <c r="I181" s="279"/>
      <c r="J181" s="275"/>
      <c r="K181" s="275"/>
      <c r="L181" s="280"/>
      <c r="M181" s="281"/>
      <c r="N181" s="282"/>
      <c r="O181" s="282"/>
      <c r="P181" s="282"/>
      <c r="Q181" s="282"/>
      <c r="R181" s="282"/>
      <c r="S181" s="282"/>
      <c r="T181" s="28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4" t="s">
        <v>185</v>
      </c>
      <c r="AU181" s="284" t="s">
        <v>83</v>
      </c>
      <c r="AV181" s="14" t="s">
        <v>83</v>
      </c>
      <c r="AW181" s="14" t="s">
        <v>30</v>
      </c>
      <c r="AX181" s="14" t="s">
        <v>81</v>
      </c>
      <c r="AY181" s="284" t="s">
        <v>146</v>
      </c>
    </row>
    <row r="182" s="2" customFormat="1" ht="21.75" customHeight="1">
      <c r="A182" s="39"/>
      <c r="B182" s="40"/>
      <c r="C182" s="228" t="s">
        <v>339</v>
      </c>
      <c r="D182" s="228" t="s">
        <v>149</v>
      </c>
      <c r="E182" s="229" t="s">
        <v>1906</v>
      </c>
      <c r="F182" s="230" t="s">
        <v>1907</v>
      </c>
      <c r="G182" s="231" t="s">
        <v>152</v>
      </c>
      <c r="H182" s="232">
        <v>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38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496</v>
      </c>
      <c r="AT182" s="240" t="s">
        <v>149</v>
      </c>
      <c r="AU182" s="240" t="s">
        <v>83</v>
      </c>
      <c r="AY182" s="18" t="s">
        <v>146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81</v>
      </c>
      <c r="BK182" s="241">
        <f>ROUND(I182*H182,2)</f>
        <v>0</v>
      </c>
      <c r="BL182" s="18" t="s">
        <v>496</v>
      </c>
      <c r="BM182" s="240" t="s">
        <v>1908</v>
      </c>
    </row>
    <row r="183" s="2" customFormat="1" ht="21.75" customHeight="1">
      <c r="A183" s="39"/>
      <c r="B183" s="40"/>
      <c r="C183" s="228" t="s">
        <v>347</v>
      </c>
      <c r="D183" s="228" t="s">
        <v>149</v>
      </c>
      <c r="E183" s="229" t="s">
        <v>1909</v>
      </c>
      <c r="F183" s="230" t="s">
        <v>1910</v>
      </c>
      <c r="G183" s="231" t="s">
        <v>152</v>
      </c>
      <c r="H183" s="232">
        <v>15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38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496</v>
      </c>
      <c r="AT183" s="240" t="s">
        <v>149</v>
      </c>
      <c r="AU183" s="240" t="s">
        <v>83</v>
      </c>
      <c r="AY183" s="18" t="s">
        <v>146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81</v>
      </c>
      <c r="BK183" s="241">
        <f>ROUND(I183*H183,2)</f>
        <v>0</v>
      </c>
      <c r="BL183" s="18" t="s">
        <v>496</v>
      </c>
      <c r="BM183" s="240" t="s">
        <v>1911</v>
      </c>
    </row>
    <row r="184" s="2" customFormat="1" ht="16.5" customHeight="1">
      <c r="A184" s="39"/>
      <c r="B184" s="40"/>
      <c r="C184" s="228" t="s">
        <v>352</v>
      </c>
      <c r="D184" s="228" t="s">
        <v>149</v>
      </c>
      <c r="E184" s="229" t="s">
        <v>1912</v>
      </c>
      <c r="F184" s="230" t="s">
        <v>1913</v>
      </c>
      <c r="G184" s="231" t="s">
        <v>152</v>
      </c>
      <c r="H184" s="232">
        <v>15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38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496</v>
      </c>
      <c r="AT184" s="240" t="s">
        <v>149</v>
      </c>
      <c r="AU184" s="240" t="s">
        <v>83</v>
      </c>
      <c r="AY184" s="18" t="s">
        <v>146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81</v>
      </c>
      <c r="BK184" s="241">
        <f>ROUND(I184*H184,2)</f>
        <v>0</v>
      </c>
      <c r="BL184" s="18" t="s">
        <v>496</v>
      </c>
      <c r="BM184" s="240" t="s">
        <v>1914</v>
      </c>
    </row>
    <row r="185" s="14" customFormat="1">
      <c r="A185" s="14"/>
      <c r="B185" s="274"/>
      <c r="C185" s="275"/>
      <c r="D185" s="259" t="s">
        <v>185</v>
      </c>
      <c r="E185" s="276" t="s">
        <v>1</v>
      </c>
      <c r="F185" s="277" t="s">
        <v>1869</v>
      </c>
      <c r="G185" s="275"/>
      <c r="H185" s="278">
        <v>15</v>
      </c>
      <c r="I185" s="279"/>
      <c r="J185" s="275"/>
      <c r="K185" s="275"/>
      <c r="L185" s="280"/>
      <c r="M185" s="281"/>
      <c r="N185" s="282"/>
      <c r="O185" s="282"/>
      <c r="P185" s="282"/>
      <c r="Q185" s="282"/>
      <c r="R185" s="282"/>
      <c r="S185" s="282"/>
      <c r="T185" s="28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4" t="s">
        <v>185</v>
      </c>
      <c r="AU185" s="284" t="s">
        <v>83</v>
      </c>
      <c r="AV185" s="14" t="s">
        <v>83</v>
      </c>
      <c r="AW185" s="14" t="s">
        <v>30</v>
      </c>
      <c r="AX185" s="14" t="s">
        <v>81</v>
      </c>
      <c r="AY185" s="284" t="s">
        <v>146</v>
      </c>
    </row>
    <row r="186" s="2" customFormat="1" ht="21.75" customHeight="1">
      <c r="A186" s="39"/>
      <c r="B186" s="40"/>
      <c r="C186" s="228" t="s">
        <v>357</v>
      </c>
      <c r="D186" s="228" t="s">
        <v>149</v>
      </c>
      <c r="E186" s="229" t="s">
        <v>1915</v>
      </c>
      <c r="F186" s="230" t="s">
        <v>1916</v>
      </c>
      <c r="G186" s="231" t="s">
        <v>152</v>
      </c>
      <c r="H186" s="232">
        <v>15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38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496</v>
      </c>
      <c r="AT186" s="240" t="s">
        <v>149</v>
      </c>
      <c r="AU186" s="240" t="s">
        <v>83</v>
      </c>
      <c r="AY186" s="18" t="s">
        <v>146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81</v>
      </c>
      <c r="BK186" s="241">
        <f>ROUND(I186*H186,2)</f>
        <v>0</v>
      </c>
      <c r="BL186" s="18" t="s">
        <v>496</v>
      </c>
      <c r="BM186" s="240" t="s">
        <v>1917</v>
      </c>
    </row>
    <row r="187" s="2" customFormat="1">
      <c r="A187" s="39"/>
      <c r="B187" s="40"/>
      <c r="C187" s="41"/>
      <c r="D187" s="259" t="s">
        <v>183</v>
      </c>
      <c r="E187" s="41"/>
      <c r="F187" s="260" t="s">
        <v>1918</v>
      </c>
      <c r="G187" s="41"/>
      <c r="H187" s="41"/>
      <c r="I187" s="261"/>
      <c r="J187" s="41"/>
      <c r="K187" s="41"/>
      <c r="L187" s="45"/>
      <c r="M187" s="262"/>
      <c r="N187" s="263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183</v>
      </c>
      <c r="AU187" s="18" t="s">
        <v>83</v>
      </c>
    </row>
    <row r="188" s="2" customFormat="1" ht="21.75" customHeight="1">
      <c r="A188" s="39"/>
      <c r="B188" s="40"/>
      <c r="C188" s="228" t="s">
        <v>367</v>
      </c>
      <c r="D188" s="228" t="s">
        <v>149</v>
      </c>
      <c r="E188" s="229" t="s">
        <v>1919</v>
      </c>
      <c r="F188" s="230" t="s">
        <v>1920</v>
      </c>
      <c r="G188" s="231" t="s">
        <v>166</v>
      </c>
      <c r="H188" s="232">
        <v>36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38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496</v>
      </c>
      <c r="AT188" s="240" t="s">
        <v>149</v>
      </c>
      <c r="AU188" s="240" t="s">
        <v>83</v>
      </c>
      <c r="AY188" s="18" t="s">
        <v>146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81</v>
      </c>
      <c r="BK188" s="241">
        <f>ROUND(I188*H188,2)</f>
        <v>0</v>
      </c>
      <c r="BL188" s="18" t="s">
        <v>496</v>
      </c>
      <c r="BM188" s="240" t="s">
        <v>1921</v>
      </c>
    </row>
    <row r="189" s="2" customFormat="1">
      <c r="A189" s="39"/>
      <c r="B189" s="40"/>
      <c r="C189" s="41"/>
      <c r="D189" s="259" t="s">
        <v>183</v>
      </c>
      <c r="E189" s="41"/>
      <c r="F189" s="260" t="s">
        <v>1835</v>
      </c>
      <c r="G189" s="41"/>
      <c r="H189" s="41"/>
      <c r="I189" s="261"/>
      <c r="J189" s="41"/>
      <c r="K189" s="41"/>
      <c r="L189" s="45"/>
      <c r="M189" s="262"/>
      <c r="N189" s="263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183</v>
      </c>
      <c r="AU189" s="18" t="s">
        <v>83</v>
      </c>
    </row>
    <row r="190" s="2" customFormat="1" ht="16.5" customHeight="1">
      <c r="A190" s="39"/>
      <c r="B190" s="40"/>
      <c r="C190" s="228" t="s">
        <v>363</v>
      </c>
      <c r="D190" s="228" t="s">
        <v>149</v>
      </c>
      <c r="E190" s="229" t="s">
        <v>1922</v>
      </c>
      <c r="F190" s="230" t="s">
        <v>1923</v>
      </c>
      <c r="G190" s="231" t="s">
        <v>1924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38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496</v>
      </c>
      <c r="AT190" s="240" t="s">
        <v>149</v>
      </c>
      <c r="AU190" s="240" t="s">
        <v>83</v>
      </c>
      <c r="AY190" s="18" t="s">
        <v>146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81</v>
      </c>
      <c r="BK190" s="241">
        <f>ROUND(I190*H190,2)</f>
        <v>0</v>
      </c>
      <c r="BL190" s="18" t="s">
        <v>496</v>
      </c>
      <c r="BM190" s="240" t="s">
        <v>1925</v>
      </c>
    </row>
    <row r="191" s="2" customFormat="1" ht="16.5" customHeight="1">
      <c r="A191" s="39"/>
      <c r="B191" s="40"/>
      <c r="C191" s="242" t="s">
        <v>371</v>
      </c>
      <c r="D191" s="242" t="s">
        <v>155</v>
      </c>
      <c r="E191" s="243" t="s">
        <v>1926</v>
      </c>
      <c r="F191" s="244" t="s">
        <v>1927</v>
      </c>
      <c r="G191" s="245" t="s">
        <v>166</v>
      </c>
      <c r="H191" s="246">
        <v>9</v>
      </c>
      <c r="I191" s="247"/>
      <c r="J191" s="248">
        <f>ROUND(I191*H191,2)</f>
        <v>0</v>
      </c>
      <c r="K191" s="249"/>
      <c r="L191" s="250"/>
      <c r="M191" s="251" t="s">
        <v>1</v>
      </c>
      <c r="N191" s="252" t="s">
        <v>38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1851</v>
      </c>
      <c r="AT191" s="240" t="s">
        <v>155</v>
      </c>
      <c r="AU191" s="240" t="s">
        <v>83</v>
      </c>
      <c r="AY191" s="18" t="s">
        <v>146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81</v>
      </c>
      <c r="BK191" s="241">
        <f>ROUND(I191*H191,2)</f>
        <v>0</v>
      </c>
      <c r="BL191" s="18" t="s">
        <v>496</v>
      </c>
      <c r="BM191" s="240" t="s">
        <v>1928</v>
      </c>
    </row>
    <row r="192" s="2" customFormat="1" ht="33" customHeight="1">
      <c r="A192" s="39"/>
      <c r="B192" s="40"/>
      <c r="C192" s="228" t="s">
        <v>334</v>
      </c>
      <c r="D192" s="228" t="s">
        <v>149</v>
      </c>
      <c r="E192" s="229" t="s">
        <v>1929</v>
      </c>
      <c r="F192" s="230" t="s">
        <v>1930</v>
      </c>
      <c r="G192" s="231" t="s">
        <v>152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38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496</v>
      </c>
      <c r="AT192" s="240" t="s">
        <v>149</v>
      </c>
      <c r="AU192" s="240" t="s">
        <v>83</v>
      </c>
      <c r="AY192" s="18" t="s">
        <v>146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81</v>
      </c>
      <c r="BK192" s="241">
        <f>ROUND(I192*H192,2)</f>
        <v>0</v>
      </c>
      <c r="BL192" s="18" t="s">
        <v>496</v>
      </c>
      <c r="BM192" s="240" t="s">
        <v>1931</v>
      </c>
    </row>
    <row r="193" s="12" customFormat="1" ht="22.8" customHeight="1">
      <c r="A193" s="12"/>
      <c r="B193" s="212"/>
      <c r="C193" s="213"/>
      <c r="D193" s="214" t="s">
        <v>72</v>
      </c>
      <c r="E193" s="226" t="s">
        <v>1932</v>
      </c>
      <c r="F193" s="226" t="s">
        <v>1933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SUM(P194:P219)</f>
        <v>0</v>
      </c>
      <c r="Q193" s="220"/>
      <c r="R193" s="221">
        <f>SUM(R194:R219)</f>
        <v>36.587409999999998</v>
      </c>
      <c r="S193" s="220"/>
      <c r="T193" s="222">
        <f>SUM(T194:T219)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160</v>
      </c>
      <c r="AT193" s="224" t="s">
        <v>72</v>
      </c>
      <c r="AU193" s="224" t="s">
        <v>81</v>
      </c>
      <c r="AY193" s="223" t="s">
        <v>146</v>
      </c>
      <c r="BK193" s="225">
        <f>SUM(BK194:BK219)</f>
        <v>0</v>
      </c>
    </row>
    <row r="194" s="2" customFormat="1" ht="55.5" customHeight="1">
      <c r="A194" s="39"/>
      <c r="B194" s="40"/>
      <c r="C194" s="228" t="s">
        <v>444</v>
      </c>
      <c r="D194" s="228" t="s">
        <v>149</v>
      </c>
      <c r="E194" s="229" t="s">
        <v>1934</v>
      </c>
      <c r="F194" s="230" t="s">
        <v>1935</v>
      </c>
      <c r="G194" s="231" t="s">
        <v>229</v>
      </c>
      <c r="H194" s="232">
        <v>5.4000000000000004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38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496</v>
      </c>
      <c r="AT194" s="240" t="s">
        <v>149</v>
      </c>
      <c r="AU194" s="240" t="s">
        <v>83</v>
      </c>
      <c r="AY194" s="18" t="s">
        <v>146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81</v>
      </c>
      <c r="BK194" s="241">
        <f>ROUND(I194*H194,2)</f>
        <v>0</v>
      </c>
      <c r="BL194" s="18" t="s">
        <v>496</v>
      </c>
      <c r="BM194" s="240" t="s">
        <v>1936</v>
      </c>
    </row>
    <row r="195" s="14" customFormat="1">
      <c r="A195" s="14"/>
      <c r="B195" s="274"/>
      <c r="C195" s="275"/>
      <c r="D195" s="259" t="s">
        <v>185</v>
      </c>
      <c r="E195" s="276" t="s">
        <v>1798</v>
      </c>
      <c r="F195" s="277" t="s">
        <v>1937</v>
      </c>
      <c r="G195" s="275"/>
      <c r="H195" s="278">
        <v>10.800000000000001</v>
      </c>
      <c r="I195" s="279"/>
      <c r="J195" s="275"/>
      <c r="K195" s="275"/>
      <c r="L195" s="280"/>
      <c r="M195" s="281"/>
      <c r="N195" s="282"/>
      <c r="O195" s="282"/>
      <c r="P195" s="282"/>
      <c r="Q195" s="282"/>
      <c r="R195" s="282"/>
      <c r="S195" s="282"/>
      <c r="T195" s="28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4" t="s">
        <v>185</v>
      </c>
      <c r="AU195" s="284" t="s">
        <v>83</v>
      </c>
      <c r="AV195" s="14" t="s">
        <v>83</v>
      </c>
      <c r="AW195" s="14" t="s">
        <v>30</v>
      </c>
      <c r="AX195" s="14" t="s">
        <v>73</v>
      </c>
      <c r="AY195" s="284" t="s">
        <v>146</v>
      </c>
    </row>
    <row r="196" s="14" customFormat="1">
      <c r="A196" s="14"/>
      <c r="B196" s="274"/>
      <c r="C196" s="275"/>
      <c r="D196" s="259" t="s">
        <v>185</v>
      </c>
      <c r="E196" s="276" t="s">
        <v>1</v>
      </c>
      <c r="F196" s="277" t="s">
        <v>1938</v>
      </c>
      <c r="G196" s="275"/>
      <c r="H196" s="278">
        <v>5.4000000000000004</v>
      </c>
      <c r="I196" s="279"/>
      <c r="J196" s="275"/>
      <c r="K196" s="275"/>
      <c r="L196" s="280"/>
      <c r="M196" s="281"/>
      <c r="N196" s="282"/>
      <c r="O196" s="282"/>
      <c r="P196" s="282"/>
      <c r="Q196" s="282"/>
      <c r="R196" s="282"/>
      <c r="S196" s="282"/>
      <c r="T196" s="28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4" t="s">
        <v>185</v>
      </c>
      <c r="AU196" s="284" t="s">
        <v>83</v>
      </c>
      <c r="AV196" s="14" t="s">
        <v>83</v>
      </c>
      <c r="AW196" s="14" t="s">
        <v>30</v>
      </c>
      <c r="AX196" s="14" t="s">
        <v>81</v>
      </c>
      <c r="AY196" s="284" t="s">
        <v>146</v>
      </c>
    </row>
    <row r="197" s="2" customFormat="1" ht="55.5" customHeight="1">
      <c r="A197" s="39"/>
      <c r="B197" s="40"/>
      <c r="C197" s="228" t="s">
        <v>449</v>
      </c>
      <c r="D197" s="228" t="s">
        <v>149</v>
      </c>
      <c r="E197" s="229" t="s">
        <v>1939</v>
      </c>
      <c r="F197" s="230" t="s">
        <v>1940</v>
      </c>
      <c r="G197" s="231" t="s">
        <v>229</v>
      </c>
      <c r="H197" s="232">
        <v>5.4000000000000004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38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496</v>
      </c>
      <c r="AT197" s="240" t="s">
        <v>149</v>
      </c>
      <c r="AU197" s="240" t="s">
        <v>83</v>
      </c>
      <c r="AY197" s="18" t="s">
        <v>146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81</v>
      </c>
      <c r="BK197" s="241">
        <f>ROUND(I197*H197,2)</f>
        <v>0</v>
      </c>
      <c r="BL197" s="18" t="s">
        <v>496</v>
      </c>
      <c r="BM197" s="240" t="s">
        <v>1941</v>
      </c>
    </row>
    <row r="198" s="2" customFormat="1" ht="66.75" customHeight="1">
      <c r="A198" s="39"/>
      <c r="B198" s="40"/>
      <c r="C198" s="228" t="s">
        <v>457</v>
      </c>
      <c r="D198" s="228" t="s">
        <v>149</v>
      </c>
      <c r="E198" s="229" t="s">
        <v>1942</v>
      </c>
      <c r="F198" s="230" t="s">
        <v>1943</v>
      </c>
      <c r="G198" s="231" t="s">
        <v>210</v>
      </c>
      <c r="H198" s="232">
        <v>400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38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496</v>
      </c>
      <c r="AT198" s="240" t="s">
        <v>149</v>
      </c>
      <c r="AU198" s="240" t="s">
        <v>83</v>
      </c>
      <c r="AY198" s="18" t="s">
        <v>146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81</v>
      </c>
      <c r="BK198" s="241">
        <f>ROUND(I198*H198,2)</f>
        <v>0</v>
      </c>
      <c r="BL198" s="18" t="s">
        <v>496</v>
      </c>
      <c r="BM198" s="240" t="s">
        <v>1944</v>
      </c>
    </row>
    <row r="199" s="14" customFormat="1">
      <c r="A199" s="14"/>
      <c r="B199" s="274"/>
      <c r="C199" s="275"/>
      <c r="D199" s="259" t="s">
        <v>185</v>
      </c>
      <c r="E199" s="276" t="s">
        <v>1</v>
      </c>
      <c r="F199" s="277" t="s">
        <v>1945</v>
      </c>
      <c r="G199" s="275"/>
      <c r="H199" s="278">
        <v>400</v>
      </c>
      <c r="I199" s="279"/>
      <c r="J199" s="275"/>
      <c r="K199" s="275"/>
      <c r="L199" s="280"/>
      <c r="M199" s="281"/>
      <c r="N199" s="282"/>
      <c r="O199" s="282"/>
      <c r="P199" s="282"/>
      <c r="Q199" s="282"/>
      <c r="R199" s="282"/>
      <c r="S199" s="282"/>
      <c r="T199" s="28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4" t="s">
        <v>185</v>
      </c>
      <c r="AU199" s="284" t="s">
        <v>83</v>
      </c>
      <c r="AV199" s="14" t="s">
        <v>83</v>
      </c>
      <c r="AW199" s="14" t="s">
        <v>30</v>
      </c>
      <c r="AX199" s="14" t="s">
        <v>81</v>
      </c>
      <c r="AY199" s="284" t="s">
        <v>146</v>
      </c>
    </row>
    <row r="200" s="2" customFormat="1" ht="66.75" customHeight="1">
      <c r="A200" s="39"/>
      <c r="B200" s="40"/>
      <c r="C200" s="228" t="s">
        <v>461</v>
      </c>
      <c r="D200" s="228" t="s">
        <v>149</v>
      </c>
      <c r="E200" s="229" t="s">
        <v>1946</v>
      </c>
      <c r="F200" s="230" t="s">
        <v>1947</v>
      </c>
      <c r="G200" s="231" t="s">
        <v>210</v>
      </c>
      <c r="H200" s="232">
        <v>63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38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496</v>
      </c>
      <c r="AT200" s="240" t="s">
        <v>149</v>
      </c>
      <c r="AU200" s="240" t="s">
        <v>83</v>
      </c>
      <c r="AY200" s="18" t="s">
        <v>146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81</v>
      </c>
      <c r="BK200" s="241">
        <f>ROUND(I200*H200,2)</f>
        <v>0</v>
      </c>
      <c r="BL200" s="18" t="s">
        <v>496</v>
      </c>
      <c r="BM200" s="240" t="s">
        <v>1948</v>
      </c>
    </row>
    <row r="201" s="14" customFormat="1">
      <c r="A201" s="14"/>
      <c r="B201" s="274"/>
      <c r="C201" s="275"/>
      <c r="D201" s="259" t="s">
        <v>185</v>
      </c>
      <c r="E201" s="276" t="s">
        <v>1800</v>
      </c>
      <c r="F201" s="277" t="s">
        <v>1949</v>
      </c>
      <c r="G201" s="275"/>
      <c r="H201" s="278">
        <v>63</v>
      </c>
      <c r="I201" s="279"/>
      <c r="J201" s="275"/>
      <c r="K201" s="275"/>
      <c r="L201" s="280"/>
      <c r="M201" s="281"/>
      <c r="N201" s="282"/>
      <c r="O201" s="282"/>
      <c r="P201" s="282"/>
      <c r="Q201" s="282"/>
      <c r="R201" s="282"/>
      <c r="S201" s="282"/>
      <c r="T201" s="28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4" t="s">
        <v>185</v>
      </c>
      <c r="AU201" s="284" t="s">
        <v>83</v>
      </c>
      <c r="AV201" s="14" t="s">
        <v>83</v>
      </c>
      <c r="AW201" s="14" t="s">
        <v>30</v>
      </c>
      <c r="AX201" s="14" t="s">
        <v>81</v>
      </c>
      <c r="AY201" s="284" t="s">
        <v>146</v>
      </c>
    </row>
    <row r="202" s="2" customFormat="1" ht="44.25" customHeight="1">
      <c r="A202" s="39"/>
      <c r="B202" s="40"/>
      <c r="C202" s="228" t="s">
        <v>440</v>
      </c>
      <c r="D202" s="228" t="s">
        <v>149</v>
      </c>
      <c r="E202" s="229" t="s">
        <v>1950</v>
      </c>
      <c r="F202" s="230" t="s">
        <v>1951</v>
      </c>
      <c r="G202" s="231" t="s">
        <v>152</v>
      </c>
      <c r="H202" s="232">
        <v>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38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496</v>
      </c>
      <c r="AT202" s="240" t="s">
        <v>149</v>
      </c>
      <c r="AU202" s="240" t="s">
        <v>83</v>
      </c>
      <c r="AY202" s="18" t="s">
        <v>146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81</v>
      </c>
      <c r="BK202" s="241">
        <f>ROUND(I202*H202,2)</f>
        <v>0</v>
      </c>
      <c r="BL202" s="18" t="s">
        <v>496</v>
      </c>
      <c r="BM202" s="240" t="s">
        <v>1952</v>
      </c>
    </row>
    <row r="203" s="2" customFormat="1" ht="16.5" customHeight="1">
      <c r="A203" s="39"/>
      <c r="B203" s="40"/>
      <c r="C203" s="228" t="s">
        <v>389</v>
      </c>
      <c r="D203" s="228" t="s">
        <v>149</v>
      </c>
      <c r="E203" s="229" t="s">
        <v>1953</v>
      </c>
      <c r="F203" s="230" t="s">
        <v>1954</v>
      </c>
      <c r="G203" s="231" t="s">
        <v>210</v>
      </c>
      <c r="H203" s="232">
        <v>548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38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496</v>
      </c>
      <c r="AT203" s="240" t="s">
        <v>149</v>
      </c>
      <c r="AU203" s="240" t="s">
        <v>83</v>
      </c>
      <c r="AY203" s="18" t="s">
        <v>146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81</v>
      </c>
      <c r="BK203" s="241">
        <f>ROUND(I203*H203,2)</f>
        <v>0</v>
      </c>
      <c r="BL203" s="18" t="s">
        <v>496</v>
      </c>
      <c r="BM203" s="240" t="s">
        <v>1955</v>
      </c>
    </row>
    <row r="204" s="14" customFormat="1">
      <c r="A204" s="14"/>
      <c r="B204" s="274"/>
      <c r="C204" s="275"/>
      <c r="D204" s="259" t="s">
        <v>185</v>
      </c>
      <c r="E204" s="276" t="s">
        <v>1</v>
      </c>
      <c r="F204" s="277" t="s">
        <v>1956</v>
      </c>
      <c r="G204" s="275"/>
      <c r="H204" s="278">
        <v>548</v>
      </c>
      <c r="I204" s="279"/>
      <c r="J204" s="275"/>
      <c r="K204" s="275"/>
      <c r="L204" s="280"/>
      <c r="M204" s="281"/>
      <c r="N204" s="282"/>
      <c r="O204" s="282"/>
      <c r="P204" s="282"/>
      <c r="Q204" s="282"/>
      <c r="R204" s="282"/>
      <c r="S204" s="282"/>
      <c r="T204" s="28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4" t="s">
        <v>185</v>
      </c>
      <c r="AU204" s="284" t="s">
        <v>83</v>
      </c>
      <c r="AV204" s="14" t="s">
        <v>83</v>
      </c>
      <c r="AW204" s="14" t="s">
        <v>30</v>
      </c>
      <c r="AX204" s="14" t="s">
        <v>81</v>
      </c>
      <c r="AY204" s="284" t="s">
        <v>146</v>
      </c>
    </row>
    <row r="205" s="2" customFormat="1" ht="16.5" customHeight="1">
      <c r="A205" s="39"/>
      <c r="B205" s="40"/>
      <c r="C205" s="242" t="s">
        <v>393</v>
      </c>
      <c r="D205" s="242" t="s">
        <v>155</v>
      </c>
      <c r="E205" s="243" t="s">
        <v>1957</v>
      </c>
      <c r="F205" s="244" t="s">
        <v>1958</v>
      </c>
      <c r="G205" s="245" t="s">
        <v>210</v>
      </c>
      <c r="H205" s="246">
        <v>548</v>
      </c>
      <c r="I205" s="247"/>
      <c r="J205" s="248">
        <f>ROUND(I205*H205,2)</f>
        <v>0</v>
      </c>
      <c r="K205" s="249"/>
      <c r="L205" s="250"/>
      <c r="M205" s="251" t="s">
        <v>1</v>
      </c>
      <c r="N205" s="252" t="s">
        <v>38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1851</v>
      </c>
      <c r="AT205" s="240" t="s">
        <v>155</v>
      </c>
      <c r="AU205" s="240" t="s">
        <v>83</v>
      </c>
      <c r="AY205" s="18" t="s">
        <v>146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81</v>
      </c>
      <c r="BK205" s="241">
        <f>ROUND(I205*H205,2)</f>
        <v>0</v>
      </c>
      <c r="BL205" s="18" t="s">
        <v>496</v>
      </c>
      <c r="BM205" s="240" t="s">
        <v>1959</v>
      </c>
    </row>
    <row r="206" s="2" customFormat="1" ht="16.5" customHeight="1">
      <c r="A206" s="39"/>
      <c r="B206" s="40"/>
      <c r="C206" s="228" t="s">
        <v>398</v>
      </c>
      <c r="D206" s="228" t="s">
        <v>149</v>
      </c>
      <c r="E206" s="229" t="s">
        <v>1960</v>
      </c>
      <c r="F206" s="230" t="s">
        <v>1961</v>
      </c>
      <c r="G206" s="231" t="s">
        <v>210</v>
      </c>
      <c r="H206" s="232">
        <v>57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38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496</v>
      </c>
      <c r="AT206" s="240" t="s">
        <v>149</v>
      </c>
      <c r="AU206" s="240" t="s">
        <v>83</v>
      </c>
      <c r="AY206" s="18" t="s">
        <v>146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81</v>
      </c>
      <c r="BK206" s="241">
        <f>ROUND(I206*H206,2)</f>
        <v>0</v>
      </c>
      <c r="BL206" s="18" t="s">
        <v>496</v>
      </c>
      <c r="BM206" s="240" t="s">
        <v>1962</v>
      </c>
    </row>
    <row r="207" s="14" customFormat="1">
      <c r="A207" s="14"/>
      <c r="B207" s="274"/>
      <c r="C207" s="275"/>
      <c r="D207" s="259" t="s">
        <v>185</v>
      </c>
      <c r="E207" s="276" t="s">
        <v>1</v>
      </c>
      <c r="F207" s="277" t="s">
        <v>1963</v>
      </c>
      <c r="G207" s="275"/>
      <c r="H207" s="278">
        <v>57</v>
      </c>
      <c r="I207" s="279"/>
      <c r="J207" s="275"/>
      <c r="K207" s="275"/>
      <c r="L207" s="280"/>
      <c r="M207" s="281"/>
      <c r="N207" s="282"/>
      <c r="O207" s="282"/>
      <c r="P207" s="282"/>
      <c r="Q207" s="282"/>
      <c r="R207" s="282"/>
      <c r="S207" s="282"/>
      <c r="T207" s="28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4" t="s">
        <v>185</v>
      </c>
      <c r="AU207" s="284" t="s">
        <v>83</v>
      </c>
      <c r="AV207" s="14" t="s">
        <v>83</v>
      </c>
      <c r="AW207" s="14" t="s">
        <v>30</v>
      </c>
      <c r="AX207" s="14" t="s">
        <v>81</v>
      </c>
      <c r="AY207" s="284" t="s">
        <v>146</v>
      </c>
    </row>
    <row r="208" s="2" customFormat="1" ht="16.5" customHeight="1">
      <c r="A208" s="39"/>
      <c r="B208" s="40"/>
      <c r="C208" s="242" t="s">
        <v>402</v>
      </c>
      <c r="D208" s="242" t="s">
        <v>155</v>
      </c>
      <c r="E208" s="243" t="s">
        <v>1912</v>
      </c>
      <c r="F208" s="244" t="s">
        <v>1964</v>
      </c>
      <c r="G208" s="245" t="s">
        <v>166</v>
      </c>
      <c r="H208" s="246">
        <v>10</v>
      </c>
      <c r="I208" s="247"/>
      <c r="J208" s="248">
        <f>ROUND(I208*H208,2)</f>
        <v>0</v>
      </c>
      <c r="K208" s="249"/>
      <c r="L208" s="250"/>
      <c r="M208" s="251" t="s">
        <v>1</v>
      </c>
      <c r="N208" s="252" t="s">
        <v>38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1851</v>
      </c>
      <c r="AT208" s="240" t="s">
        <v>155</v>
      </c>
      <c r="AU208" s="240" t="s">
        <v>83</v>
      </c>
      <c r="AY208" s="18" t="s">
        <v>146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81</v>
      </c>
      <c r="BK208" s="241">
        <f>ROUND(I208*H208,2)</f>
        <v>0</v>
      </c>
      <c r="BL208" s="18" t="s">
        <v>496</v>
      </c>
      <c r="BM208" s="240" t="s">
        <v>1965</v>
      </c>
    </row>
    <row r="209" s="2" customFormat="1" ht="16.5" customHeight="1">
      <c r="A209" s="39"/>
      <c r="B209" s="40"/>
      <c r="C209" s="242" t="s">
        <v>453</v>
      </c>
      <c r="D209" s="242" t="s">
        <v>155</v>
      </c>
      <c r="E209" s="243" t="s">
        <v>1966</v>
      </c>
      <c r="F209" s="244" t="s">
        <v>1964</v>
      </c>
      <c r="G209" s="245" t="s">
        <v>166</v>
      </c>
      <c r="H209" s="246">
        <v>6</v>
      </c>
      <c r="I209" s="247"/>
      <c r="J209" s="248">
        <f>ROUND(I209*H209,2)</f>
        <v>0</v>
      </c>
      <c r="K209" s="249"/>
      <c r="L209" s="250"/>
      <c r="M209" s="251" t="s">
        <v>1</v>
      </c>
      <c r="N209" s="252" t="s">
        <v>38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1851</v>
      </c>
      <c r="AT209" s="240" t="s">
        <v>155</v>
      </c>
      <c r="AU209" s="240" t="s">
        <v>83</v>
      </c>
      <c r="AY209" s="18" t="s">
        <v>146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81</v>
      </c>
      <c r="BK209" s="241">
        <f>ROUND(I209*H209,2)</f>
        <v>0</v>
      </c>
      <c r="BL209" s="18" t="s">
        <v>496</v>
      </c>
      <c r="BM209" s="240" t="s">
        <v>1967</v>
      </c>
    </row>
    <row r="210" s="2" customFormat="1" ht="33" customHeight="1">
      <c r="A210" s="39"/>
      <c r="B210" s="40"/>
      <c r="C210" s="228" t="s">
        <v>406</v>
      </c>
      <c r="D210" s="228" t="s">
        <v>149</v>
      </c>
      <c r="E210" s="229" t="s">
        <v>1968</v>
      </c>
      <c r="F210" s="230" t="s">
        <v>1969</v>
      </c>
      <c r="G210" s="231" t="s">
        <v>210</v>
      </c>
      <c r="H210" s="232">
        <v>463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38</v>
      </c>
      <c r="O210" s="92"/>
      <c r="P210" s="238">
        <f>O210*H210</f>
        <v>0</v>
      </c>
      <c r="Q210" s="238">
        <v>0.078070000000000001</v>
      </c>
      <c r="R210" s="238">
        <f>Q210*H210</f>
        <v>36.146410000000003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496</v>
      </c>
      <c r="AT210" s="240" t="s">
        <v>149</v>
      </c>
      <c r="AU210" s="240" t="s">
        <v>83</v>
      </c>
      <c r="AY210" s="18" t="s">
        <v>146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81</v>
      </c>
      <c r="BK210" s="241">
        <f>ROUND(I210*H210,2)</f>
        <v>0</v>
      </c>
      <c r="BL210" s="18" t="s">
        <v>496</v>
      </c>
      <c r="BM210" s="240" t="s">
        <v>1970</v>
      </c>
    </row>
    <row r="211" s="14" customFormat="1">
      <c r="A211" s="14"/>
      <c r="B211" s="274"/>
      <c r="C211" s="275"/>
      <c r="D211" s="259" t="s">
        <v>185</v>
      </c>
      <c r="E211" s="276" t="s">
        <v>1</v>
      </c>
      <c r="F211" s="277" t="s">
        <v>1971</v>
      </c>
      <c r="G211" s="275"/>
      <c r="H211" s="278">
        <v>463</v>
      </c>
      <c r="I211" s="279"/>
      <c r="J211" s="275"/>
      <c r="K211" s="275"/>
      <c r="L211" s="280"/>
      <c r="M211" s="281"/>
      <c r="N211" s="282"/>
      <c r="O211" s="282"/>
      <c r="P211" s="282"/>
      <c r="Q211" s="282"/>
      <c r="R211" s="282"/>
      <c r="S211" s="282"/>
      <c r="T211" s="28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4" t="s">
        <v>185</v>
      </c>
      <c r="AU211" s="284" t="s">
        <v>83</v>
      </c>
      <c r="AV211" s="14" t="s">
        <v>83</v>
      </c>
      <c r="AW211" s="14" t="s">
        <v>30</v>
      </c>
      <c r="AX211" s="14" t="s">
        <v>81</v>
      </c>
      <c r="AY211" s="284" t="s">
        <v>146</v>
      </c>
    </row>
    <row r="212" s="2" customFormat="1" ht="21.75" customHeight="1">
      <c r="A212" s="39"/>
      <c r="B212" s="40"/>
      <c r="C212" s="228" t="s">
        <v>410</v>
      </c>
      <c r="D212" s="228" t="s">
        <v>149</v>
      </c>
      <c r="E212" s="229" t="s">
        <v>1972</v>
      </c>
      <c r="F212" s="230" t="s">
        <v>1973</v>
      </c>
      <c r="G212" s="231" t="s">
        <v>210</v>
      </c>
      <c r="H212" s="232">
        <v>20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38</v>
      </c>
      <c r="O212" s="92"/>
      <c r="P212" s="238">
        <f>O212*H212</f>
        <v>0</v>
      </c>
      <c r="Q212" s="238">
        <v>0.018350000000000002</v>
      </c>
      <c r="R212" s="238">
        <f>Q212*H212</f>
        <v>0.36700000000000005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496</v>
      </c>
      <c r="AT212" s="240" t="s">
        <v>149</v>
      </c>
      <c r="AU212" s="240" t="s">
        <v>83</v>
      </c>
      <c r="AY212" s="18" t="s">
        <v>146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81</v>
      </c>
      <c r="BK212" s="241">
        <f>ROUND(I212*H212,2)</f>
        <v>0</v>
      </c>
      <c r="BL212" s="18" t="s">
        <v>496</v>
      </c>
      <c r="BM212" s="240" t="s">
        <v>1974</v>
      </c>
    </row>
    <row r="213" s="14" customFormat="1">
      <c r="A213" s="14"/>
      <c r="B213" s="274"/>
      <c r="C213" s="275"/>
      <c r="D213" s="259" t="s">
        <v>185</v>
      </c>
      <c r="E213" s="276" t="s">
        <v>1</v>
      </c>
      <c r="F213" s="277" t="s">
        <v>1975</v>
      </c>
      <c r="G213" s="275"/>
      <c r="H213" s="278">
        <v>20</v>
      </c>
      <c r="I213" s="279"/>
      <c r="J213" s="275"/>
      <c r="K213" s="275"/>
      <c r="L213" s="280"/>
      <c r="M213" s="281"/>
      <c r="N213" s="282"/>
      <c r="O213" s="282"/>
      <c r="P213" s="282"/>
      <c r="Q213" s="282"/>
      <c r="R213" s="282"/>
      <c r="S213" s="282"/>
      <c r="T213" s="28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4" t="s">
        <v>185</v>
      </c>
      <c r="AU213" s="284" t="s">
        <v>83</v>
      </c>
      <c r="AV213" s="14" t="s">
        <v>83</v>
      </c>
      <c r="AW213" s="14" t="s">
        <v>30</v>
      </c>
      <c r="AX213" s="14" t="s">
        <v>81</v>
      </c>
      <c r="AY213" s="284" t="s">
        <v>146</v>
      </c>
    </row>
    <row r="214" s="2" customFormat="1" ht="21.75" customHeight="1">
      <c r="A214" s="39"/>
      <c r="B214" s="40"/>
      <c r="C214" s="242" t="s">
        <v>415</v>
      </c>
      <c r="D214" s="242" t="s">
        <v>155</v>
      </c>
      <c r="E214" s="243" t="s">
        <v>1976</v>
      </c>
      <c r="F214" s="244" t="s">
        <v>1977</v>
      </c>
      <c r="G214" s="245" t="s">
        <v>210</v>
      </c>
      <c r="H214" s="246">
        <v>20</v>
      </c>
      <c r="I214" s="247"/>
      <c r="J214" s="248">
        <f>ROUND(I214*H214,2)</f>
        <v>0</v>
      </c>
      <c r="K214" s="249"/>
      <c r="L214" s="250"/>
      <c r="M214" s="251" t="s">
        <v>1</v>
      </c>
      <c r="N214" s="252" t="s">
        <v>38</v>
      </c>
      <c r="O214" s="92"/>
      <c r="P214" s="238">
        <f>O214*H214</f>
        <v>0</v>
      </c>
      <c r="Q214" s="238">
        <v>0.0037000000000000002</v>
      </c>
      <c r="R214" s="238">
        <f>Q214*H214</f>
        <v>0.07400000000000001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1860</v>
      </c>
      <c r="AT214" s="240" t="s">
        <v>155</v>
      </c>
      <c r="AU214" s="240" t="s">
        <v>83</v>
      </c>
      <c r="AY214" s="18" t="s">
        <v>146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81</v>
      </c>
      <c r="BK214" s="241">
        <f>ROUND(I214*H214,2)</f>
        <v>0</v>
      </c>
      <c r="BL214" s="18" t="s">
        <v>1860</v>
      </c>
      <c r="BM214" s="240" t="s">
        <v>1978</v>
      </c>
    </row>
    <row r="215" s="2" customFormat="1" ht="21.75" customHeight="1">
      <c r="A215" s="39"/>
      <c r="B215" s="40"/>
      <c r="C215" s="228" t="s">
        <v>428</v>
      </c>
      <c r="D215" s="228" t="s">
        <v>149</v>
      </c>
      <c r="E215" s="229" t="s">
        <v>1979</v>
      </c>
      <c r="F215" s="230" t="s">
        <v>1980</v>
      </c>
      <c r="G215" s="231" t="s">
        <v>210</v>
      </c>
      <c r="H215" s="232">
        <v>20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38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496</v>
      </c>
      <c r="AT215" s="240" t="s">
        <v>149</v>
      </c>
      <c r="AU215" s="240" t="s">
        <v>83</v>
      </c>
      <c r="AY215" s="18" t="s">
        <v>146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81</v>
      </c>
      <c r="BK215" s="241">
        <f>ROUND(I215*H215,2)</f>
        <v>0</v>
      </c>
      <c r="BL215" s="18" t="s">
        <v>496</v>
      </c>
      <c r="BM215" s="240" t="s">
        <v>1981</v>
      </c>
    </row>
    <row r="216" s="2" customFormat="1" ht="21.75" customHeight="1">
      <c r="A216" s="39"/>
      <c r="B216" s="40"/>
      <c r="C216" s="228" t="s">
        <v>420</v>
      </c>
      <c r="D216" s="228" t="s">
        <v>149</v>
      </c>
      <c r="E216" s="229" t="s">
        <v>1982</v>
      </c>
      <c r="F216" s="230" t="s">
        <v>1983</v>
      </c>
      <c r="G216" s="231" t="s">
        <v>210</v>
      </c>
      <c r="H216" s="232">
        <v>400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38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496</v>
      </c>
      <c r="AT216" s="240" t="s">
        <v>149</v>
      </c>
      <c r="AU216" s="240" t="s">
        <v>83</v>
      </c>
      <c r="AY216" s="18" t="s">
        <v>146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81</v>
      </c>
      <c r="BK216" s="241">
        <f>ROUND(I216*H216,2)</f>
        <v>0</v>
      </c>
      <c r="BL216" s="18" t="s">
        <v>496</v>
      </c>
      <c r="BM216" s="240" t="s">
        <v>1984</v>
      </c>
    </row>
    <row r="217" s="14" customFormat="1">
      <c r="A217" s="14"/>
      <c r="B217" s="274"/>
      <c r="C217" s="275"/>
      <c r="D217" s="259" t="s">
        <v>185</v>
      </c>
      <c r="E217" s="276" t="s">
        <v>1</v>
      </c>
      <c r="F217" s="277" t="s">
        <v>1985</v>
      </c>
      <c r="G217" s="275"/>
      <c r="H217" s="278">
        <v>400</v>
      </c>
      <c r="I217" s="279"/>
      <c r="J217" s="275"/>
      <c r="K217" s="275"/>
      <c r="L217" s="280"/>
      <c r="M217" s="281"/>
      <c r="N217" s="282"/>
      <c r="O217" s="282"/>
      <c r="P217" s="282"/>
      <c r="Q217" s="282"/>
      <c r="R217" s="282"/>
      <c r="S217" s="282"/>
      <c r="T217" s="28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4" t="s">
        <v>185</v>
      </c>
      <c r="AU217" s="284" t="s">
        <v>83</v>
      </c>
      <c r="AV217" s="14" t="s">
        <v>83</v>
      </c>
      <c r="AW217" s="14" t="s">
        <v>30</v>
      </c>
      <c r="AX217" s="14" t="s">
        <v>81</v>
      </c>
      <c r="AY217" s="284" t="s">
        <v>146</v>
      </c>
    </row>
    <row r="218" s="2" customFormat="1" ht="21.75" customHeight="1">
      <c r="A218" s="39"/>
      <c r="B218" s="40"/>
      <c r="C218" s="228" t="s">
        <v>424</v>
      </c>
      <c r="D218" s="228" t="s">
        <v>149</v>
      </c>
      <c r="E218" s="229" t="s">
        <v>1986</v>
      </c>
      <c r="F218" s="230" t="s">
        <v>1987</v>
      </c>
      <c r="G218" s="231" t="s">
        <v>210</v>
      </c>
      <c r="H218" s="232">
        <v>63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38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496</v>
      </c>
      <c r="AT218" s="240" t="s">
        <v>149</v>
      </c>
      <c r="AU218" s="240" t="s">
        <v>83</v>
      </c>
      <c r="AY218" s="18" t="s">
        <v>146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81</v>
      </c>
      <c r="BK218" s="241">
        <f>ROUND(I218*H218,2)</f>
        <v>0</v>
      </c>
      <c r="BL218" s="18" t="s">
        <v>496</v>
      </c>
      <c r="BM218" s="240" t="s">
        <v>1988</v>
      </c>
    </row>
    <row r="219" s="14" customFormat="1">
      <c r="A219" s="14"/>
      <c r="B219" s="274"/>
      <c r="C219" s="275"/>
      <c r="D219" s="259" t="s">
        <v>185</v>
      </c>
      <c r="E219" s="276" t="s">
        <v>1</v>
      </c>
      <c r="F219" s="277" t="s">
        <v>1989</v>
      </c>
      <c r="G219" s="275"/>
      <c r="H219" s="278">
        <v>63</v>
      </c>
      <c r="I219" s="279"/>
      <c r="J219" s="275"/>
      <c r="K219" s="275"/>
      <c r="L219" s="280"/>
      <c r="M219" s="309"/>
      <c r="N219" s="310"/>
      <c r="O219" s="310"/>
      <c r="P219" s="310"/>
      <c r="Q219" s="310"/>
      <c r="R219" s="310"/>
      <c r="S219" s="310"/>
      <c r="T219" s="31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4" t="s">
        <v>185</v>
      </c>
      <c r="AU219" s="284" t="s">
        <v>83</v>
      </c>
      <c r="AV219" s="14" t="s">
        <v>83</v>
      </c>
      <c r="AW219" s="14" t="s">
        <v>30</v>
      </c>
      <c r="AX219" s="14" t="s">
        <v>81</v>
      </c>
      <c r="AY219" s="284" t="s">
        <v>146</v>
      </c>
    </row>
    <row r="220" s="2" customFormat="1" ht="6.96" customHeight="1">
      <c r="A220" s="39"/>
      <c r="B220" s="67"/>
      <c r="C220" s="68"/>
      <c r="D220" s="68"/>
      <c r="E220" s="68"/>
      <c r="F220" s="68"/>
      <c r="G220" s="68"/>
      <c r="H220" s="68"/>
      <c r="I220" s="68"/>
      <c r="J220" s="68"/>
      <c r="K220" s="68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rPbYQdC4Vkh0tN6kMvhnTriw4tI4iiEaD/afsYhZjuqnQ73DUOcd25+ecjg/sa1K32ZPoDQNVaemLK2JFzoBsg==" hashValue="fXgYDxP1g8G0SqpqgApOB1PqHFujGtNDl1y0yRw8gv6KSCBDq4a74K01qymDhqkakZoBGrxmeP26Y6lNvvi8lQ==" algorithmName="SHA-512" password="CC35"/>
  <autoFilter ref="C125:K21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1990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11. 11. 2020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33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35</v>
      </c>
      <c r="G32" s="39"/>
      <c r="H32" s="39"/>
      <c r="I32" s="162" t="s">
        <v>34</v>
      </c>
      <c r="J32" s="162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37</v>
      </c>
      <c r="E33" s="151" t="s">
        <v>38</v>
      </c>
      <c r="F33" s="164">
        <f>ROUND((SUM(BE119:BE137)),  2)</f>
        <v>0</v>
      </c>
      <c r="G33" s="39"/>
      <c r="H33" s="39"/>
      <c r="I33" s="165">
        <v>0.20999999999999999</v>
      </c>
      <c r="J33" s="164">
        <f>ROUND(((SUM(BE119:BE137))*I33),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39</v>
      </c>
      <c r="F34" s="164">
        <f>ROUND((SUM(BF119:BF137)),  2)</f>
        <v>0</v>
      </c>
      <c r="G34" s="39"/>
      <c r="H34" s="39"/>
      <c r="I34" s="165">
        <v>0.14999999999999999</v>
      </c>
      <c r="J34" s="164">
        <f>ROUND(((SUM(BF119:BF137))*I34),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40</v>
      </c>
      <c r="F35" s="164">
        <f>ROUND((SUM(BG119:BG137)),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ROUND((SUM(BH119:BH137)),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ROUND((SUM(BI119:BI137)),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43</v>
      </c>
      <c r="E39" s="168"/>
      <c r="F39" s="168"/>
      <c r="G39" s="169" t="s">
        <v>44</v>
      </c>
      <c r="H39" s="170" t="s">
        <v>45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650 - Veřejný rozhlas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1804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1805</v>
      </c>
      <c r="E98" s="197"/>
      <c r="F98" s="197"/>
      <c r="G98" s="197"/>
      <c r="H98" s="197"/>
      <c r="I98" s="197"/>
      <c r="J98" s="198">
        <f>J121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1806</v>
      </c>
      <c r="E99" s="197"/>
      <c r="F99" s="197"/>
      <c r="G99" s="197"/>
      <c r="H99" s="197"/>
      <c r="I99" s="197"/>
      <c r="J99" s="198">
        <f>J128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131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Základní technická vybavenost Loreta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122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650 - Veřejný rozhlas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11. 11. 2020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132</v>
      </c>
      <c r="D118" s="203" t="s">
        <v>58</v>
      </c>
      <c r="E118" s="203" t="s">
        <v>54</v>
      </c>
      <c r="F118" s="203" t="s">
        <v>55</v>
      </c>
      <c r="G118" s="203" t="s">
        <v>133</v>
      </c>
      <c r="H118" s="203" t="s">
        <v>134</v>
      </c>
      <c r="I118" s="203" t="s">
        <v>135</v>
      </c>
      <c r="J118" s="204" t="s">
        <v>126</v>
      </c>
      <c r="K118" s="205" t="s">
        <v>136</v>
      </c>
      <c r="L118" s="206"/>
      <c r="M118" s="101" t="s">
        <v>1</v>
      </c>
      <c r="N118" s="102" t="s">
        <v>37</v>
      </c>
      <c r="O118" s="102" t="s">
        <v>137</v>
      </c>
      <c r="P118" s="102" t="s">
        <v>138</v>
      </c>
      <c r="Q118" s="102" t="s">
        <v>139</v>
      </c>
      <c r="R118" s="102" t="s">
        <v>140</v>
      </c>
      <c r="S118" s="102" t="s">
        <v>141</v>
      </c>
      <c r="T118" s="103" t="s">
        <v>142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143</v>
      </c>
      <c r="D119" s="41"/>
      <c r="E119" s="41"/>
      <c r="F119" s="41"/>
      <c r="G119" s="41"/>
      <c r="H119" s="41"/>
      <c r="I119" s="41"/>
      <c r="J119" s="207">
        <f>BK119</f>
        <v>0</v>
      </c>
      <c r="K119" s="41"/>
      <c r="L119" s="45"/>
      <c r="M119" s="104"/>
      <c r="N119" s="208"/>
      <c r="O119" s="105"/>
      <c r="P119" s="209">
        <f>P120</f>
        <v>0</v>
      </c>
      <c r="Q119" s="105"/>
      <c r="R119" s="209">
        <f>R120</f>
        <v>0.047280000000000003</v>
      </c>
      <c r="S119" s="105"/>
      <c r="T119" s="210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128</v>
      </c>
      <c r="BK119" s="211">
        <f>BK120</f>
        <v>0</v>
      </c>
    </row>
    <row r="120" s="12" customFormat="1" ht="25.92" customHeight="1">
      <c r="A120" s="12"/>
      <c r="B120" s="212"/>
      <c r="C120" s="213"/>
      <c r="D120" s="214" t="s">
        <v>72</v>
      </c>
      <c r="E120" s="215" t="s">
        <v>155</v>
      </c>
      <c r="F120" s="215" t="s">
        <v>1842</v>
      </c>
      <c r="G120" s="213"/>
      <c r="H120" s="213"/>
      <c r="I120" s="216"/>
      <c r="J120" s="217">
        <f>BK120</f>
        <v>0</v>
      </c>
      <c r="K120" s="213"/>
      <c r="L120" s="218"/>
      <c r="M120" s="219"/>
      <c r="N120" s="220"/>
      <c r="O120" s="220"/>
      <c r="P120" s="221">
        <f>P121+P128</f>
        <v>0</v>
      </c>
      <c r="Q120" s="220"/>
      <c r="R120" s="221">
        <f>R121+R128</f>
        <v>0.047280000000000003</v>
      </c>
      <c r="S120" s="220"/>
      <c r="T120" s="22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160</v>
      </c>
      <c r="AT120" s="224" t="s">
        <v>72</v>
      </c>
      <c r="AU120" s="224" t="s">
        <v>73</v>
      </c>
      <c r="AY120" s="223" t="s">
        <v>146</v>
      </c>
      <c r="BK120" s="225">
        <f>BK121+BK128</f>
        <v>0</v>
      </c>
    </row>
    <row r="121" s="12" customFormat="1" ht="22.8" customHeight="1">
      <c r="A121" s="12"/>
      <c r="B121" s="212"/>
      <c r="C121" s="213"/>
      <c r="D121" s="214" t="s">
        <v>72</v>
      </c>
      <c r="E121" s="226" t="s">
        <v>1843</v>
      </c>
      <c r="F121" s="226" t="s">
        <v>1844</v>
      </c>
      <c r="G121" s="213"/>
      <c r="H121" s="213"/>
      <c r="I121" s="216"/>
      <c r="J121" s="227">
        <f>BK121</f>
        <v>0</v>
      </c>
      <c r="K121" s="213"/>
      <c r="L121" s="218"/>
      <c r="M121" s="219"/>
      <c r="N121" s="220"/>
      <c r="O121" s="220"/>
      <c r="P121" s="221">
        <f>SUM(P122:P127)</f>
        <v>0</v>
      </c>
      <c r="Q121" s="220"/>
      <c r="R121" s="221">
        <f>SUM(R122:R127)</f>
        <v>0.047280000000000003</v>
      </c>
      <c r="S121" s="220"/>
      <c r="T121" s="22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3" t="s">
        <v>160</v>
      </c>
      <c r="AT121" s="224" t="s">
        <v>72</v>
      </c>
      <c r="AU121" s="224" t="s">
        <v>81</v>
      </c>
      <c r="AY121" s="223" t="s">
        <v>146</v>
      </c>
      <c r="BK121" s="225">
        <f>SUM(BK122:BK127)</f>
        <v>0</v>
      </c>
    </row>
    <row r="122" s="2" customFormat="1" ht="16.5" customHeight="1">
      <c r="A122" s="39"/>
      <c r="B122" s="40"/>
      <c r="C122" s="228" t="s">
        <v>81</v>
      </c>
      <c r="D122" s="228" t="s">
        <v>149</v>
      </c>
      <c r="E122" s="229" t="s">
        <v>1853</v>
      </c>
      <c r="F122" s="230" t="s">
        <v>1854</v>
      </c>
      <c r="G122" s="231" t="s">
        <v>1855</v>
      </c>
      <c r="H122" s="232">
        <v>0.39400000000000002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38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496</v>
      </c>
      <c r="AT122" s="240" t="s">
        <v>149</v>
      </c>
      <c r="AU122" s="240" t="s">
        <v>83</v>
      </c>
      <c r="AY122" s="18" t="s">
        <v>146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81</v>
      </c>
      <c r="BK122" s="241">
        <f>ROUND(I122*H122,2)</f>
        <v>0</v>
      </c>
      <c r="BL122" s="18" t="s">
        <v>496</v>
      </c>
      <c r="BM122" s="240" t="s">
        <v>1991</v>
      </c>
    </row>
    <row r="123" s="2" customFormat="1">
      <c r="A123" s="39"/>
      <c r="B123" s="40"/>
      <c r="C123" s="41"/>
      <c r="D123" s="259" t="s">
        <v>183</v>
      </c>
      <c r="E123" s="41"/>
      <c r="F123" s="260" t="s">
        <v>1992</v>
      </c>
      <c r="G123" s="41"/>
      <c r="H123" s="41"/>
      <c r="I123" s="261"/>
      <c r="J123" s="41"/>
      <c r="K123" s="41"/>
      <c r="L123" s="45"/>
      <c r="M123" s="262"/>
      <c r="N123" s="263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183</v>
      </c>
      <c r="AU123" s="18" t="s">
        <v>83</v>
      </c>
    </row>
    <row r="124" s="14" customFormat="1">
      <c r="A124" s="14"/>
      <c r="B124" s="274"/>
      <c r="C124" s="275"/>
      <c r="D124" s="259" t="s">
        <v>185</v>
      </c>
      <c r="E124" s="276" t="s">
        <v>1</v>
      </c>
      <c r="F124" s="277" t="s">
        <v>1993</v>
      </c>
      <c r="G124" s="275"/>
      <c r="H124" s="278">
        <v>0.39400000000000002</v>
      </c>
      <c r="I124" s="279"/>
      <c r="J124" s="275"/>
      <c r="K124" s="275"/>
      <c r="L124" s="280"/>
      <c r="M124" s="281"/>
      <c r="N124" s="282"/>
      <c r="O124" s="282"/>
      <c r="P124" s="282"/>
      <c r="Q124" s="282"/>
      <c r="R124" s="282"/>
      <c r="S124" s="282"/>
      <c r="T124" s="28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84" t="s">
        <v>185</v>
      </c>
      <c r="AU124" s="284" t="s">
        <v>83</v>
      </c>
      <c r="AV124" s="14" t="s">
        <v>83</v>
      </c>
      <c r="AW124" s="14" t="s">
        <v>30</v>
      </c>
      <c r="AX124" s="14" t="s">
        <v>81</v>
      </c>
      <c r="AY124" s="284" t="s">
        <v>146</v>
      </c>
    </row>
    <row r="125" s="2" customFormat="1" ht="16.5" customHeight="1">
      <c r="A125" s="39"/>
      <c r="B125" s="40"/>
      <c r="C125" s="242" t="s">
        <v>83</v>
      </c>
      <c r="D125" s="242" t="s">
        <v>155</v>
      </c>
      <c r="E125" s="243" t="s">
        <v>1862</v>
      </c>
      <c r="F125" s="244" t="s">
        <v>1863</v>
      </c>
      <c r="G125" s="245" t="s">
        <v>210</v>
      </c>
      <c r="H125" s="246">
        <v>394</v>
      </c>
      <c r="I125" s="247"/>
      <c r="J125" s="248">
        <f>ROUND(I125*H125,2)</f>
        <v>0</v>
      </c>
      <c r="K125" s="249"/>
      <c r="L125" s="250"/>
      <c r="M125" s="251" t="s">
        <v>1</v>
      </c>
      <c r="N125" s="252" t="s">
        <v>38</v>
      </c>
      <c r="O125" s="92"/>
      <c r="P125" s="238">
        <f>O125*H125</f>
        <v>0</v>
      </c>
      <c r="Q125" s="238">
        <v>0.00012</v>
      </c>
      <c r="R125" s="238">
        <f>Q125*H125</f>
        <v>0.047280000000000003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1860</v>
      </c>
      <c r="AT125" s="240" t="s">
        <v>155</v>
      </c>
      <c r="AU125" s="240" t="s">
        <v>83</v>
      </c>
      <c r="AY125" s="18" t="s">
        <v>146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81</v>
      </c>
      <c r="BK125" s="241">
        <f>ROUND(I125*H125,2)</f>
        <v>0</v>
      </c>
      <c r="BL125" s="18" t="s">
        <v>1860</v>
      </c>
      <c r="BM125" s="240" t="s">
        <v>1994</v>
      </c>
    </row>
    <row r="126" s="2" customFormat="1" ht="21.75" customHeight="1">
      <c r="A126" s="39"/>
      <c r="B126" s="40"/>
      <c r="C126" s="228" t="s">
        <v>160</v>
      </c>
      <c r="D126" s="228" t="s">
        <v>149</v>
      </c>
      <c r="E126" s="229" t="s">
        <v>1995</v>
      </c>
      <c r="F126" s="230" t="s">
        <v>1996</v>
      </c>
      <c r="G126" s="231" t="s">
        <v>166</v>
      </c>
      <c r="H126" s="232">
        <v>8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38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496</v>
      </c>
      <c r="AT126" s="240" t="s">
        <v>149</v>
      </c>
      <c r="AU126" s="240" t="s">
        <v>83</v>
      </c>
      <c r="AY126" s="18" t="s">
        <v>146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81</v>
      </c>
      <c r="BK126" s="241">
        <f>ROUND(I126*H126,2)</f>
        <v>0</v>
      </c>
      <c r="BL126" s="18" t="s">
        <v>496</v>
      </c>
      <c r="BM126" s="240" t="s">
        <v>1997</v>
      </c>
    </row>
    <row r="127" s="2" customFormat="1" ht="16.5" customHeight="1">
      <c r="A127" s="39"/>
      <c r="B127" s="40"/>
      <c r="C127" s="228" t="s">
        <v>153</v>
      </c>
      <c r="D127" s="228" t="s">
        <v>149</v>
      </c>
      <c r="E127" s="229" t="s">
        <v>1998</v>
      </c>
      <c r="F127" s="230" t="s">
        <v>1999</v>
      </c>
      <c r="G127" s="231" t="s">
        <v>693</v>
      </c>
      <c r="H127" s="232">
        <v>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38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496</v>
      </c>
      <c r="AT127" s="240" t="s">
        <v>149</v>
      </c>
      <c r="AU127" s="240" t="s">
        <v>83</v>
      </c>
      <c r="AY127" s="18" t="s">
        <v>146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81</v>
      </c>
      <c r="BK127" s="241">
        <f>ROUND(I127*H127,2)</f>
        <v>0</v>
      </c>
      <c r="BL127" s="18" t="s">
        <v>496</v>
      </c>
      <c r="BM127" s="240" t="s">
        <v>2000</v>
      </c>
    </row>
    <row r="128" s="12" customFormat="1" ht="22.8" customHeight="1">
      <c r="A128" s="12"/>
      <c r="B128" s="212"/>
      <c r="C128" s="213"/>
      <c r="D128" s="214" t="s">
        <v>72</v>
      </c>
      <c r="E128" s="226" t="s">
        <v>1932</v>
      </c>
      <c r="F128" s="226" t="s">
        <v>1933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SUM(P129:P137)</f>
        <v>0</v>
      </c>
      <c r="Q128" s="220"/>
      <c r="R128" s="221">
        <f>SUM(R129:R137)</f>
        <v>0</v>
      </c>
      <c r="S128" s="220"/>
      <c r="T128" s="222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160</v>
      </c>
      <c r="AT128" s="224" t="s">
        <v>72</v>
      </c>
      <c r="AU128" s="224" t="s">
        <v>81</v>
      </c>
      <c r="AY128" s="223" t="s">
        <v>146</v>
      </c>
      <c r="BK128" s="225">
        <f>SUM(BK129:BK137)</f>
        <v>0</v>
      </c>
    </row>
    <row r="129" s="2" customFormat="1" ht="16.5" customHeight="1">
      <c r="A129" s="39"/>
      <c r="B129" s="40"/>
      <c r="C129" s="228" t="s">
        <v>207</v>
      </c>
      <c r="D129" s="228" t="s">
        <v>149</v>
      </c>
      <c r="E129" s="229" t="s">
        <v>1953</v>
      </c>
      <c r="F129" s="230" t="s">
        <v>1954</v>
      </c>
      <c r="G129" s="231" t="s">
        <v>210</v>
      </c>
      <c r="H129" s="232">
        <v>317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38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496</v>
      </c>
      <c r="AT129" s="240" t="s">
        <v>149</v>
      </c>
      <c r="AU129" s="240" t="s">
        <v>83</v>
      </c>
      <c r="AY129" s="18" t="s">
        <v>146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81</v>
      </c>
      <c r="BK129" s="241">
        <f>ROUND(I129*H129,2)</f>
        <v>0</v>
      </c>
      <c r="BL129" s="18" t="s">
        <v>496</v>
      </c>
      <c r="BM129" s="240" t="s">
        <v>2001</v>
      </c>
    </row>
    <row r="130" s="2" customFormat="1">
      <c r="A130" s="39"/>
      <c r="B130" s="40"/>
      <c r="C130" s="41"/>
      <c r="D130" s="259" t="s">
        <v>183</v>
      </c>
      <c r="E130" s="41"/>
      <c r="F130" s="260" t="s">
        <v>1992</v>
      </c>
      <c r="G130" s="41"/>
      <c r="H130" s="41"/>
      <c r="I130" s="261"/>
      <c r="J130" s="41"/>
      <c r="K130" s="41"/>
      <c r="L130" s="45"/>
      <c r="M130" s="262"/>
      <c r="N130" s="263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183</v>
      </c>
      <c r="AU130" s="18" t="s">
        <v>83</v>
      </c>
    </row>
    <row r="131" s="14" customFormat="1">
      <c r="A131" s="14"/>
      <c r="B131" s="274"/>
      <c r="C131" s="275"/>
      <c r="D131" s="259" t="s">
        <v>185</v>
      </c>
      <c r="E131" s="276" t="s">
        <v>1</v>
      </c>
      <c r="F131" s="277" t="s">
        <v>2002</v>
      </c>
      <c r="G131" s="275"/>
      <c r="H131" s="278">
        <v>317</v>
      </c>
      <c r="I131" s="279"/>
      <c r="J131" s="275"/>
      <c r="K131" s="275"/>
      <c r="L131" s="280"/>
      <c r="M131" s="281"/>
      <c r="N131" s="282"/>
      <c r="O131" s="282"/>
      <c r="P131" s="282"/>
      <c r="Q131" s="282"/>
      <c r="R131" s="282"/>
      <c r="S131" s="282"/>
      <c r="T131" s="28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4" t="s">
        <v>185</v>
      </c>
      <c r="AU131" s="284" t="s">
        <v>83</v>
      </c>
      <c r="AV131" s="14" t="s">
        <v>83</v>
      </c>
      <c r="AW131" s="14" t="s">
        <v>30</v>
      </c>
      <c r="AX131" s="14" t="s">
        <v>81</v>
      </c>
      <c r="AY131" s="284" t="s">
        <v>146</v>
      </c>
    </row>
    <row r="132" s="2" customFormat="1" ht="16.5" customHeight="1">
      <c r="A132" s="39"/>
      <c r="B132" s="40"/>
      <c r="C132" s="242" t="s">
        <v>217</v>
      </c>
      <c r="D132" s="242" t="s">
        <v>155</v>
      </c>
      <c r="E132" s="243" t="s">
        <v>1957</v>
      </c>
      <c r="F132" s="244" t="s">
        <v>1958</v>
      </c>
      <c r="G132" s="245" t="s">
        <v>210</v>
      </c>
      <c r="H132" s="246">
        <v>317</v>
      </c>
      <c r="I132" s="247"/>
      <c r="J132" s="248">
        <f>ROUND(I132*H132,2)</f>
        <v>0</v>
      </c>
      <c r="K132" s="249"/>
      <c r="L132" s="250"/>
      <c r="M132" s="251" t="s">
        <v>1</v>
      </c>
      <c r="N132" s="252" t="s">
        <v>38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1851</v>
      </c>
      <c r="AT132" s="240" t="s">
        <v>155</v>
      </c>
      <c r="AU132" s="240" t="s">
        <v>83</v>
      </c>
      <c r="AY132" s="18" t="s">
        <v>146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81</v>
      </c>
      <c r="BK132" s="241">
        <f>ROUND(I132*H132,2)</f>
        <v>0</v>
      </c>
      <c r="BL132" s="18" t="s">
        <v>496</v>
      </c>
      <c r="BM132" s="240" t="s">
        <v>2003</v>
      </c>
    </row>
    <row r="133" s="2" customFormat="1" ht="16.5" customHeight="1">
      <c r="A133" s="39"/>
      <c r="B133" s="40"/>
      <c r="C133" s="228" t="s">
        <v>222</v>
      </c>
      <c r="D133" s="228" t="s">
        <v>149</v>
      </c>
      <c r="E133" s="229" t="s">
        <v>1960</v>
      </c>
      <c r="F133" s="230" t="s">
        <v>1961</v>
      </c>
      <c r="G133" s="231" t="s">
        <v>210</v>
      </c>
      <c r="H133" s="232">
        <v>57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38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496</v>
      </c>
      <c r="AT133" s="240" t="s">
        <v>149</v>
      </c>
      <c r="AU133" s="240" t="s">
        <v>83</v>
      </c>
      <c r="AY133" s="18" t="s">
        <v>146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81</v>
      </c>
      <c r="BK133" s="241">
        <f>ROUND(I133*H133,2)</f>
        <v>0</v>
      </c>
      <c r="BL133" s="18" t="s">
        <v>496</v>
      </c>
      <c r="BM133" s="240" t="s">
        <v>2004</v>
      </c>
    </row>
    <row r="134" s="2" customFormat="1">
      <c r="A134" s="39"/>
      <c r="B134" s="40"/>
      <c r="C134" s="41"/>
      <c r="D134" s="259" t="s">
        <v>183</v>
      </c>
      <c r="E134" s="41"/>
      <c r="F134" s="260" t="s">
        <v>1992</v>
      </c>
      <c r="G134" s="41"/>
      <c r="H134" s="41"/>
      <c r="I134" s="261"/>
      <c r="J134" s="41"/>
      <c r="K134" s="41"/>
      <c r="L134" s="45"/>
      <c r="M134" s="262"/>
      <c r="N134" s="263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183</v>
      </c>
      <c r="AU134" s="18" t="s">
        <v>83</v>
      </c>
    </row>
    <row r="135" s="14" customFormat="1">
      <c r="A135" s="14"/>
      <c r="B135" s="274"/>
      <c r="C135" s="275"/>
      <c r="D135" s="259" t="s">
        <v>185</v>
      </c>
      <c r="E135" s="276" t="s">
        <v>1</v>
      </c>
      <c r="F135" s="277" t="s">
        <v>2005</v>
      </c>
      <c r="G135" s="275"/>
      <c r="H135" s="278">
        <v>57</v>
      </c>
      <c r="I135" s="279"/>
      <c r="J135" s="275"/>
      <c r="K135" s="275"/>
      <c r="L135" s="280"/>
      <c r="M135" s="281"/>
      <c r="N135" s="282"/>
      <c r="O135" s="282"/>
      <c r="P135" s="282"/>
      <c r="Q135" s="282"/>
      <c r="R135" s="282"/>
      <c r="S135" s="282"/>
      <c r="T135" s="28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4" t="s">
        <v>185</v>
      </c>
      <c r="AU135" s="284" t="s">
        <v>83</v>
      </c>
      <c r="AV135" s="14" t="s">
        <v>83</v>
      </c>
      <c r="AW135" s="14" t="s">
        <v>30</v>
      </c>
      <c r="AX135" s="14" t="s">
        <v>81</v>
      </c>
      <c r="AY135" s="284" t="s">
        <v>146</v>
      </c>
    </row>
    <row r="136" s="2" customFormat="1" ht="16.5" customHeight="1">
      <c r="A136" s="39"/>
      <c r="B136" s="40"/>
      <c r="C136" s="242" t="s">
        <v>158</v>
      </c>
      <c r="D136" s="242" t="s">
        <v>155</v>
      </c>
      <c r="E136" s="243" t="s">
        <v>1912</v>
      </c>
      <c r="F136" s="244" t="s">
        <v>1964</v>
      </c>
      <c r="G136" s="245" t="s">
        <v>166</v>
      </c>
      <c r="H136" s="246">
        <v>10</v>
      </c>
      <c r="I136" s="247"/>
      <c r="J136" s="248">
        <f>ROUND(I136*H136,2)</f>
        <v>0</v>
      </c>
      <c r="K136" s="249"/>
      <c r="L136" s="250"/>
      <c r="M136" s="251" t="s">
        <v>1</v>
      </c>
      <c r="N136" s="252" t="s">
        <v>38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1851</v>
      </c>
      <c r="AT136" s="240" t="s">
        <v>155</v>
      </c>
      <c r="AU136" s="240" t="s">
        <v>83</v>
      </c>
      <c r="AY136" s="18" t="s">
        <v>146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81</v>
      </c>
      <c r="BK136" s="241">
        <f>ROUND(I136*H136,2)</f>
        <v>0</v>
      </c>
      <c r="BL136" s="18" t="s">
        <v>496</v>
      </c>
      <c r="BM136" s="240" t="s">
        <v>2006</v>
      </c>
    </row>
    <row r="137" s="2" customFormat="1" ht="21.75" customHeight="1">
      <c r="A137" s="39"/>
      <c r="B137" s="40"/>
      <c r="C137" s="242" t="s">
        <v>147</v>
      </c>
      <c r="D137" s="242" t="s">
        <v>155</v>
      </c>
      <c r="E137" s="243" t="s">
        <v>1966</v>
      </c>
      <c r="F137" s="244" t="s">
        <v>2007</v>
      </c>
      <c r="G137" s="245" t="s">
        <v>166</v>
      </c>
      <c r="H137" s="246">
        <v>10</v>
      </c>
      <c r="I137" s="247"/>
      <c r="J137" s="248">
        <f>ROUND(I137*H137,2)</f>
        <v>0</v>
      </c>
      <c r="K137" s="249"/>
      <c r="L137" s="250"/>
      <c r="M137" s="253" t="s">
        <v>1</v>
      </c>
      <c r="N137" s="254" t="s">
        <v>38</v>
      </c>
      <c r="O137" s="255"/>
      <c r="P137" s="256">
        <f>O137*H137</f>
        <v>0</v>
      </c>
      <c r="Q137" s="256">
        <v>0</v>
      </c>
      <c r="R137" s="256">
        <f>Q137*H137</f>
        <v>0</v>
      </c>
      <c r="S137" s="256">
        <v>0</v>
      </c>
      <c r="T137" s="25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1851</v>
      </c>
      <c r="AT137" s="240" t="s">
        <v>155</v>
      </c>
      <c r="AU137" s="240" t="s">
        <v>83</v>
      </c>
      <c r="AY137" s="18" t="s">
        <v>146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81</v>
      </c>
      <c r="BK137" s="241">
        <f>ROUND(I137*H137,2)</f>
        <v>0</v>
      </c>
      <c r="BL137" s="18" t="s">
        <v>496</v>
      </c>
      <c r="BM137" s="240" t="s">
        <v>2008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1jOT0irUHrLjgHGjvXSWlgxCiVCVAxO13ZiZxM8IBojDNSxLt1qcH4whD1z1cfV3WoxxX86jrZ9UvAu6tKvKMQ==" hashValue="TG6PfQpLqh1lwTL10JtqAaELFKt/RU1DCPgTi3rifI7waTDi6IvVEQBlX6wGSV9StSz1rWEnG+t0ObSljXVFVA==" algorithmName="SHA-512" password="CC35"/>
  <autoFilter ref="C118:K13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2009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11. 11. 2020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33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35</v>
      </c>
      <c r="G32" s="39"/>
      <c r="H32" s="39"/>
      <c r="I32" s="162" t="s">
        <v>34</v>
      </c>
      <c r="J32" s="162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37</v>
      </c>
      <c r="E33" s="151" t="s">
        <v>38</v>
      </c>
      <c r="F33" s="164">
        <f>ROUND((SUM(BE122:BE167)),  2)</f>
        <v>0</v>
      </c>
      <c r="G33" s="39"/>
      <c r="H33" s="39"/>
      <c r="I33" s="165">
        <v>0.20999999999999999</v>
      </c>
      <c r="J33" s="164">
        <f>ROUND(((SUM(BE122:BE167))*I33),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39</v>
      </c>
      <c r="F34" s="164">
        <f>ROUND((SUM(BF122:BF167)),  2)</f>
        <v>0</v>
      </c>
      <c r="G34" s="39"/>
      <c r="H34" s="39"/>
      <c r="I34" s="165">
        <v>0.14999999999999999</v>
      </c>
      <c r="J34" s="164">
        <f>ROUND(((SUM(BF122:BF167))*I34),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40</v>
      </c>
      <c r="F35" s="164">
        <f>ROUND((SUM(BG122:BG167)),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ROUND((SUM(BH122:BH167)),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ROUND((SUM(BI122:BI167)),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43</v>
      </c>
      <c r="E39" s="168"/>
      <c r="F39" s="168"/>
      <c r="G39" s="169" t="s">
        <v>44</v>
      </c>
      <c r="H39" s="170" t="s">
        <v>45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201 - Komunikace - sjezd na poz. p.č. 832/98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129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171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174</v>
      </c>
      <c r="E99" s="197"/>
      <c r="F99" s="197"/>
      <c r="G99" s="197"/>
      <c r="H99" s="197"/>
      <c r="I99" s="197"/>
      <c r="J99" s="198">
        <f>J142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130</v>
      </c>
      <c r="E100" s="197"/>
      <c r="F100" s="197"/>
      <c r="G100" s="197"/>
      <c r="H100" s="197"/>
      <c r="I100" s="197"/>
      <c r="J100" s="198">
        <f>J151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176</v>
      </c>
      <c r="E101" s="197"/>
      <c r="F101" s="197"/>
      <c r="G101" s="197"/>
      <c r="H101" s="197"/>
      <c r="I101" s="197"/>
      <c r="J101" s="198">
        <f>J160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177</v>
      </c>
      <c r="E102" s="197"/>
      <c r="F102" s="197"/>
      <c r="G102" s="197"/>
      <c r="H102" s="197"/>
      <c r="I102" s="197"/>
      <c r="J102" s="198">
        <f>J166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Základní technická vybavenost Loreta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201 - Komunikace - sjezd na poz. p.č. 832/98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11. 11. 2020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132</v>
      </c>
      <c r="D121" s="203" t="s">
        <v>58</v>
      </c>
      <c r="E121" s="203" t="s">
        <v>54</v>
      </c>
      <c r="F121" s="203" t="s">
        <v>55</v>
      </c>
      <c r="G121" s="203" t="s">
        <v>133</v>
      </c>
      <c r="H121" s="203" t="s">
        <v>134</v>
      </c>
      <c r="I121" s="203" t="s">
        <v>135</v>
      </c>
      <c r="J121" s="204" t="s">
        <v>126</v>
      </c>
      <c r="K121" s="205" t="s">
        <v>136</v>
      </c>
      <c r="L121" s="206"/>
      <c r="M121" s="101" t="s">
        <v>1</v>
      </c>
      <c r="N121" s="102" t="s">
        <v>37</v>
      </c>
      <c r="O121" s="102" t="s">
        <v>137</v>
      </c>
      <c r="P121" s="102" t="s">
        <v>138</v>
      </c>
      <c r="Q121" s="102" t="s">
        <v>139</v>
      </c>
      <c r="R121" s="102" t="s">
        <v>140</v>
      </c>
      <c r="S121" s="102" t="s">
        <v>141</v>
      </c>
      <c r="T121" s="103" t="s">
        <v>142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143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26.327226999999997</v>
      </c>
      <c r="S122" s="105"/>
      <c r="T122" s="210">
        <f>T123</f>
        <v>2.4100000000000001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128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72</v>
      </c>
      <c r="E123" s="215" t="s">
        <v>144</v>
      </c>
      <c r="F123" s="215" t="s">
        <v>145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P124+P142+P151+P160+P166</f>
        <v>0</v>
      </c>
      <c r="Q123" s="220"/>
      <c r="R123" s="221">
        <f>R124+R142+R151+R160+R166</f>
        <v>26.327226999999997</v>
      </c>
      <c r="S123" s="220"/>
      <c r="T123" s="222">
        <f>T124+T142+T151+T160+T166</f>
        <v>2.4100000000000001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81</v>
      </c>
      <c r="AT123" s="224" t="s">
        <v>72</v>
      </c>
      <c r="AU123" s="224" t="s">
        <v>73</v>
      </c>
      <c r="AY123" s="223" t="s">
        <v>146</v>
      </c>
      <c r="BK123" s="225">
        <f>BK124+BK142+BK151+BK160+BK166</f>
        <v>0</v>
      </c>
    </row>
    <row r="124" s="12" customFormat="1" ht="22.8" customHeight="1">
      <c r="A124" s="12"/>
      <c r="B124" s="212"/>
      <c r="C124" s="213"/>
      <c r="D124" s="214" t="s">
        <v>72</v>
      </c>
      <c r="E124" s="226" t="s">
        <v>81</v>
      </c>
      <c r="F124" s="226" t="s">
        <v>178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SUM(P125:P141)</f>
        <v>0</v>
      </c>
      <c r="Q124" s="220"/>
      <c r="R124" s="221">
        <f>SUM(R125:R141)</f>
        <v>0</v>
      </c>
      <c r="S124" s="220"/>
      <c r="T124" s="222">
        <f>SUM(T125:T141)</f>
        <v>2.4100000000000001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81</v>
      </c>
      <c r="AT124" s="224" t="s">
        <v>72</v>
      </c>
      <c r="AU124" s="224" t="s">
        <v>81</v>
      </c>
      <c r="AY124" s="223" t="s">
        <v>146</v>
      </c>
      <c r="BK124" s="225">
        <f>SUM(BK125:BK141)</f>
        <v>0</v>
      </c>
    </row>
    <row r="125" s="2" customFormat="1" ht="55.5" customHeight="1">
      <c r="A125" s="39"/>
      <c r="B125" s="40"/>
      <c r="C125" s="228" t="s">
        <v>81</v>
      </c>
      <c r="D125" s="228" t="s">
        <v>149</v>
      </c>
      <c r="E125" s="229" t="s">
        <v>2010</v>
      </c>
      <c r="F125" s="230" t="s">
        <v>2011</v>
      </c>
      <c r="G125" s="231" t="s">
        <v>181</v>
      </c>
      <c r="H125" s="232">
        <v>3.5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38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0.22</v>
      </c>
      <c r="T125" s="239">
        <f>S125*H125</f>
        <v>0.77000000000000002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153</v>
      </c>
      <c r="AT125" s="240" t="s">
        <v>149</v>
      </c>
      <c r="AU125" s="240" t="s">
        <v>83</v>
      </c>
      <c r="AY125" s="18" t="s">
        <v>146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81</v>
      </c>
      <c r="BK125" s="241">
        <f>ROUND(I125*H125,2)</f>
        <v>0</v>
      </c>
      <c r="BL125" s="18" t="s">
        <v>153</v>
      </c>
      <c r="BM125" s="240" t="s">
        <v>2012</v>
      </c>
    </row>
    <row r="126" s="13" customFormat="1">
      <c r="A126" s="13"/>
      <c r="B126" s="264"/>
      <c r="C126" s="265"/>
      <c r="D126" s="259" t="s">
        <v>185</v>
      </c>
      <c r="E126" s="266" t="s">
        <v>1</v>
      </c>
      <c r="F126" s="267" t="s">
        <v>2013</v>
      </c>
      <c r="G126" s="265"/>
      <c r="H126" s="266" t="s">
        <v>1</v>
      </c>
      <c r="I126" s="268"/>
      <c r="J126" s="265"/>
      <c r="K126" s="265"/>
      <c r="L126" s="269"/>
      <c r="M126" s="270"/>
      <c r="N126" s="271"/>
      <c r="O126" s="271"/>
      <c r="P126" s="271"/>
      <c r="Q126" s="271"/>
      <c r="R126" s="271"/>
      <c r="S126" s="271"/>
      <c r="T126" s="27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3" t="s">
        <v>185</v>
      </c>
      <c r="AU126" s="273" t="s">
        <v>83</v>
      </c>
      <c r="AV126" s="13" t="s">
        <v>81</v>
      </c>
      <c r="AW126" s="13" t="s">
        <v>30</v>
      </c>
      <c r="AX126" s="13" t="s">
        <v>73</v>
      </c>
      <c r="AY126" s="273" t="s">
        <v>146</v>
      </c>
    </row>
    <row r="127" s="14" customFormat="1">
      <c r="A127" s="14"/>
      <c r="B127" s="274"/>
      <c r="C127" s="275"/>
      <c r="D127" s="259" t="s">
        <v>185</v>
      </c>
      <c r="E127" s="276" t="s">
        <v>1</v>
      </c>
      <c r="F127" s="277" t="s">
        <v>2014</v>
      </c>
      <c r="G127" s="275"/>
      <c r="H127" s="278">
        <v>3.5</v>
      </c>
      <c r="I127" s="279"/>
      <c r="J127" s="275"/>
      <c r="K127" s="275"/>
      <c r="L127" s="280"/>
      <c r="M127" s="281"/>
      <c r="N127" s="282"/>
      <c r="O127" s="282"/>
      <c r="P127" s="282"/>
      <c r="Q127" s="282"/>
      <c r="R127" s="282"/>
      <c r="S127" s="282"/>
      <c r="T127" s="28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4" t="s">
        <v>185</v>
      </c>
      <c r="AU127" s="284" t="s">
        <v>83</v>
      </c>
      <c r="AV127" s="14" t="s">
        <v>83</v>
      </c>
      <c r="AW127" s="14" t="s">
        <v>30</v>
      </c>
      <c r="AX127" s="14" t="s">
        <v>81</v>
      </c>
      <c r="AY127" s="284" t="s">
        <v>146</v>
      </c>
    </row>
    <row r="128" s="2" customFormat="1" ht="44.25" customHeight="1">
      <c r="A128" s="39"/>
      <c r="B128" s="40"/>
      <c r="C128" s="228" t="s">
        <v>83</v>
      </c>
      <c r="D128" s="228" t="s">
        <v>149</v>
      </c>
      <c r="E128" s="229" t="s">
        <v>208</v>
      </c>
      <c r="F128" s="230" t="s">
        <v>209</v>
      </c>
      <c r="G128" s="231" t="s">
        <v>210</v>
      </c>
      <c r="H128" s="232">
        <v>8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38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0.20499999999999999</v>
      </c>
      <c r="T128" s="239">
        <f>S128*H128</f>
        <v>1.6399999999999999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153</v>
      </c>
      <c r="AT128" s="240" t="s">
        <v>149</v>
      </c>
      <c r="AU128" s="240" t="s">
        <v>83</v>
      </c>
      <c r="AY128" s="18" t="s">
        <v>146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81</v>
      </c>
      <c r="BK128" s="241">
        <f>ROUND(I128*H128,2)</f>
        <v>0</v>
      </c>
      <c r="BL128" s="18" t="s">
        <v>153</v>
      </c>
      <c r="BM128" s="240" t="s">
        <v>2015</v>
      </c>
    </row>
    <row r="129" s="2" customFormat="1">
      <c r="A129" s="39"/>
      <c r="B129" s="40"/>
      <c r="C129" s="41"/>
      <c r="D129" s="259" t="s">
        <v>183</v>
      </c>
      <c r="E129" s="41"/>
      <c r="F129" s="260" t="s">
        <v>184</v>
      </c>
      <c r="G129" s="41"/>
      <c r="H129" s="41"/>
      <c r="I129" s="261"/>
      <c r="J129" s="41"/>
      <c r="K129" s="41"/>
      <c r="L129" s="45"/>
      <c r="M129" s="262"/>
      <c r="N129" s="263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183</v>
      </c>
      <c r="AU129" s="18" t="s">
        <v>83</v>
      </c>
    </row>
    <row r="130" s="14" customFormat="1">
      <c r="A130" s="14"/>
      <c r="B130" s="274"/>
      <c r="C130" s="275"/>
      <c r="D130" s="259" t="s">
        <v>185</v>
      </c>
      <c r="E130" s="276" t="s">
        <v>1</v>
      </c>
      <c r="F130" s="277" t="s">
        <v>2016</v>
      </c>
      <c r="G130" s="275"/>
      <c r="H130" s="278">
        <v>8</v>
      </c>
      <c r="I130" s="279"/>
      <c r="J130" s="275"/>
      <c r="K130" s="275"/>
      <c r="L130" s="280"/>
      <c r="M130" s="281"/>
      <c r="N130" s="282"/>
      <c r="O130" s="282"/>
      <c r="P130" s="282"/>
      <c r="Q130" s="282"/>
      <c r="R130" s="282"/>
      <c r="S130" s="282"/>
      <c r="T130" s="28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4" t="s">
        <v>185</v>
      </c>
      <c r="AU130" s="284" t="s">
        <v>83</v>
      </c>
      <c r="AV130" s="14" t="s">
        <v>83</v>
      </c>
      <c r="AW130" s="14" t="s">
        <v>30</v>
      </c>
      <c r="AX130" s="14" t="s">
        <v>81</v>
      </c>
      <c r="AY130" s="284" t="s">
        <v>146</v>
      </c>
    </row>
    <row r="131" s="2" customFormat="1" ht="21.75" customHeight="1">
      <c r="A131" s="39"/>
      <c r="B131" s="40"/>
      <c r="C131" s="228" t="s">
        <v>160</v>
      </c>
      <c r="D131" s="228" t="s">
        <v>149</v>
      </c>
      <c r="E131" s="229" t="s">
        <v>2017</v>
      </c>
      <c r="F131" s="230" t="s">
        <v>2018</v>
      </c>
      <c r="G131" s="231" t="s">
        <v>229</v>
      </c>
      <c r="H131" s="232">
        <v>18.837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38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153</v>
      </c>
      <c r="AT131" s="240" t="s">
        <v>149</v>
      </c>
      <c r="AU131" s="240" t="s">
        <v>83</v>
      </c>
      <c r="AY131" s="18" t="s">
        <v>146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81</v>
      </c>
      <c r="BK131" s="241">
        <f>ROUND(I131*H131,2)</f>
        <v>0</v>
      </c>
      <c r="BL131" s="18" t="s">
        <v>153</v>
      </c>
      <c r="BM131" s="240" t="s">
        <v>2019</v>
      </c>
    </row>
    <row r="132" s="14" customFormat="1">
      <c r="A132" s="14"/>
      <c r="B132" s="274"/>
      <c r="C132" s="275"/>
      <c r="D132" s="259" t="s">
        <v>185</v>
      </c>
      <c r="E132" s="276" t="s">
        <v>1</v>
      </c>
      <c r="F132" s="277" t="s">
        <v>2020</v>
      </c>
      <c r="G132" s="275"/>
      <c r="H132" s="278">
        <v>18.837</v>
      </c>
      <c r="I132" s="279"/>
      <c r="J132" s="275"/>
      <c r="K132" s="275"/>
      <c r="L132" s="280"/>
      <c r="M132" s="281"/>
      <c r="N132" s="282"/>
      <c r="O132" s="282"/>
      <c r="P132" s="282"/>
      <c r="Q132" s="282"/>
      <c r="R132" s="282"/>
      <c r="S132" s="282"/>
      <c r="T132" s="28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4" t="s">
        <v>185</v>
      </c>
      <c r="AU132" s="284" t="s">
        <v>83</v>
      </c>
      <c r="AV132" s="14" t="s">
        <v>83</v>
      </c>
      <c r="AW132" s="14" t="s">
        <v>30</v>
      </c>
      <c r="AX132" s="14" t="s">
        <v>81</v>
      </c>
      <c r="AY132" s="284" t="s">
        <v>146</v>
      </c>
    </row>
    <row r="133" s="2" customFormat="1" ht="55.5" customHeight="1">
      <c r="A133" s="39"/>
      <c r="B133" s="40"/>
      <c r="C133" s="228" t="s">
        <v>153</v>
      </c>
      <c r="D133" s="228" t="s">
        <v>149</v>
      </c>
      <c r="E133" s="229" t="s">
        <v>2021</v>
      </c>
      <c r="F133" s="230" t="s">
        <v>2022</v>
      </c>
      <c r="G133" s="231" t="s">
        <v>229</v>
      </c>
      <c r="H133" s="232">
        <v>18.837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38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153</v>
      </c>
      <c r="AT133" s="240" t="s">
        <v>149</v>
      </c>
      <c r="AU133" s="240" t="s">
        <v>83</v>
      </c>
      <c r="AY133" s="18" t="s">
        <v>146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81</v>
      </c>
      <c r="BK133" s="241">
        <f>ROUND(I133*H133,2)</f>
        <v>0</v>
      </c>
      <c r="BL133" s="18" t="s">
        <v>153</v>
      </c>
      <c r="BM133" s="240" t="s">
        <v>2023</v>
      </c>
    </row>
    <row r="134" s="2" customFormat="1">
      <c r="A134" s="39"/>
      <c r="B134" s="40"/>
      <c r="C134" s="41"/>
      <c r="D134" s="259" t="s">
        <v>183</v>
      </c>
      <c r="E134" s="41"/>
      <c r="F134" s="260" t="s">
        <v>2024</v>
      </c>
      <c r="G134" s="41"/>
      <c r="H134" s="41"/>
      <c r="I134" s="261"/>
      <c r="J134" s="41"/>
      <c r="K134" s="41"/>
      <c r="L134" s="45"/>
      <c r="M134" s="262"/>
      <c r="N134" s="263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183</v>
      </c>
      <c r="AU134" s="18" t="s">
        <v>83</v>
      </c>
    </row>
    <row r="135" s="2" customFormat="1" ht="33" customHeight="1">
      <c r="A135" s="39"/>
      <c r="B135" s="40"/>
      <c r="C135" s="228" t="s">
        <v>207</v>
      </c>
      <c r="D135" s="228" t="s">
        <v>149</v>
      </c>
      <c r="E135" s="229" t="s">
        <v>282</v>
      </c>
      <c r="F135" s="230" t="s">
        <v>283</v>
      </c>
      <c r="G135" s="231" t="s">
        <v>229</v>
      </c>
      <c r="H135" s="232">
        <v>18.837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38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153</v>
      </c>
      <c r="AT135" s="240" t="s">
        <v>149</v>
      </c>
      <c r="AU135" s="240" t="s">
        <v>83</v>
      </c>
      <c r="AY135" s="18" t="s">
        <v>146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81</v>
      </c>
      <c r="BK135" s="241">
        <f>ROUND(I135*H135,2)</f>
        <v>0</v>
      </c>
      <c r="BL135" s="18" t="s">
        <v>153</v>
      </c>
      <c r="BM135" s="240" t="s">
        <v>2025</v>
      </c>
    </row>
    <row r="136" s="2" customFormat="1" ht="44.25" customHeight="1">
      <c r="A136" s="39"/>
      <c r="B136" s="40"/>
      <c r="C136" s="228" t="s">
        <v>217</v>
      </c>
      <c r="D136" s="228" t="s">
        <v>149</v>
      </c>
      <c r="E136" s="229" t="s">
        <v>287</v>
      </c>
      <c r="F136" s="230" t="s">
        <v>288</v>
      </c>
      <c r="G136" s="231" t="s">
        <v>289</v>
      </c>
      <c r="H136" s="232">
        <v>32.965000000000003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38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153</v>
      </c>
      <c r="AT136" s="240" t="s">
        <v>149</v>
      </c>
      <c r="AU136" s="240" t="s">
        <v>83</v>
      </c>
      <c r="AY136" s="18" t="s">
        <v>146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81</v>
      </c>
      <c r="BK136" s="241">
        <f>ROUND(I136*H136,2)</f>
        <v>0</v>
      </c>
      <c r="BL136" s="18" t="s">
        <v>153</v>
      </c>
      <c r="BM136" s="240" t="s">
        <v>2026</v>
      </c>
    </row>
    <row r="137" s="14" customFormat="1">
      <c r="A137" s="14"/>
      <c r="B137" s="274"/>
      <c r="C137" s="275"/>
      <c r="D137" s="259" t="s">
        <v>185</v>
      </c>
      <c r="E137" s="276" t="s">
        <v>1</v>
      </c>
      <c r="F137" s="277" t="s">
        <v>2027</v>
      </c>
      <c r="G137" s="275"/>
      <c r="H137" s="278">
        <v>32.965000000000003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4" t="s">
        <v>185</v>
      </c>
      <c r="AU137" s="284" t="s">
        <v>83</v>
      </c>
      <c r="AV137" s="14" t="s">
        <v>83</v>
      </c>
      <c r="AW137" s="14" t="s">
        <v>30</v>
      </c>
      <c r="AX137" s="14" t="s">
        <v>81</v>
      </c>
      <c r="AY137" s="284" t="s">
        <v>146</v>
      </c>
    </row>
    <row r="138" s="2" customFormat="1" ht="33" customHeight="1">
      <c r="A138" s="39"/>
      <c r="B138" s="40"/>
      <c r="C138" s="228" t="s">
        <v>222</v>
      </c>
      <c r="D138" s="228" t="s">
        <v>149</v>
      </c>
      <c r="E138" s="229" t="s">
        <v>292</v>
      </c>
      <c r="F138" s="230" t="s">
        <v>293</v>
      </c>
      <c r="G138" s="231" t="s">
        <v>229</v>
      </c>
      <c r="H138" s="232">
        <v>5.4000000000000004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38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153</v>
      </c>
      <c r="AT138" s="240" t="s">
        <v>149</v>
      </c>
      <c r="AU138" s="240" t="s">
        <v>83</v>
      </c>
      <c r="AY138" s="18" t="s">
        <v>146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81</v>
      </c>
      <c r="BK138" s="241">
        <f>ROUND(I138*H138,2)</f>
        <v>0</v>
      </c>
      <c r="BL138" s="18" t="s">
        <v>153</v>
      </c>
      <c r="BM138" s="240" t="s">
        <v>2028</v>
      </c>
    </row>
    <row r="139" s="14" customFormat="1">
      <c r="A139" s="14"/>
      <c r="B139" s="274"/>
      <c r="C139" s="275"/>
      <c r="D139" s="259" t="s">
        <v>185</v>
      </c>
      <c r="E139" s="276" t="s">
        <v>1</v>
      </c>
      <c r="F139" s="277" t="s">
        <v>2029</v>
      </c>
      <c r="G139" s="275"/>
      <c r="H139" s="278">
        <v>5.4000000000000004</v>
      </c>
      <c r="I139" s="279"/>
      <c r="J139" s="275"/>
      <c r="K139" s="275"/>
      <c r="L139" s="280"/>
      <c r="M139" s="281"/>
      <c r="N139" s="282"/>
      <c r="O139" s="282"/>
      <c r="P139" s="282"/>
      <c r="Q139" s="282"/>
      <c r="R139" s="282"/>
      <c r="S139" s="282"/>
      <c r="T139" s="28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4" t="s">
        <v>185</v>
      </c>
      <c r="AU139" s="284" t="s">
        <v>83</v>
      </c>
      <c r="AV139" s="14" t="s">
        <v>83</v>
      </c>
      <c r="AW139" s="14" t="s">
        <v>30</v>
      </c>
      <c r="AX139" s="14" t="s">
        <v>81</v>
      </c>
      <c r="AY139" s="284" t="s">
        <v>146</v>
      </c>
    </row>
    <row r="140" s="2" customFormat="1" ht="21.75" customHeight="1">
      <c r="A140" s="39"/>
      <c r="B140" s="40"/>
      <c r="C140" s="228" t="s">
        <v>158</v>
      </c>
      <c r="D140" s="228" t="s">
        <v>149</v>
      </c>
      <c r="E140" s="229" t="s">
        <v>296</v>
      </c>
      <c r="F140" s="230" t="s">
        <v>297</v>
      </c>
      <c r="G140" s="231" t="s">
        <v>181</v>
      </c>
      <c r="H140" s="232">
        <v>36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38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153</v>
      </c>
      <c r="AT140" s="240" t="s">
        <v>149</v>
      </c>
      <c r="AU140" s="240" t="s">
        <v>83</v>
      </c>
      <c r="AY140" s="18" t="s">
        <v>146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81</v>
      </c>
      <c r="BK140" s="241">
        <f>ROUND(I140*H140,2)</f>
        <v>0</v>
      </c>
      <c r="BL140" s="18" t="s">
        <v>153</v>
      </c>
      <c r="BM140" s="240" t="s">
        <v>2030</v>
      </c>
    </row>
    <row r="141" s="14" customFormat="1">
      <c r="A141" s="14"/>
      <c r="B141" s="274"/>
      <c r="C141" s="275"/>
      <c r="D141" s="259" t="s">
        <v>185</v>
      </c>
      <c r="E141" s="276" t="s">
        <v>1</v>
      </c>
      <c r="F141" s="277" t="s">
        <v>2031</v>
      </c>
      <c r="G141" s="275"/>
      <c r="H141" s="278">
        <v>36</v>
      </c>
      <c r="I141" s="279"/>
      <c r="J141" s="275"/>
      <c r="K141" s="275"/>
      <c r="L141" s="280"/>
      <c r="M141" s="281"/>
      <c r="N141" s="282"/>
      <c r="O141" s="282"/>
      <c r="P141" s="282"/>
      <c r="Q141" s="282"/>
      <c r="R141" s="282"/>
      <c r="S141" s="282"/>
      <c r="T141" s="28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4" t="s">
        <v>185</v>
      </c>
      <c r="AU141" s="284" t="s">
        <v>83</v>
      </c>
      <c r="AV141" s="14" t="s">
        <v>83</v>
      </c>
      <c r="AW141" s="14" t="s">
        <v>30</v>
      </c>
      <c r="AX141" s="14" t="s">
        <v>81</v>
      </c>
      <c r="AY141" s="284" t="s">
        <v>146</v>
      </c>
    </row>
    <row r="142" s="12" customFormat="1" ht="22.8" customHeight="1">
      <c r="A142" s="12"/>
      <c r="B142" s="212"/>
      <c r="C142" s="213"/>
      <c r="D142" s="214" t="s">
        <v>72</v>
      </c>
      <c r="E142" s="226" t="s">
        <v>207</v>
      </c>
      <c r="F142" s="226" t="s">
        <v>322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22.404356999999997</v>
      </c>
      <c r="S142" s="220"/>
      <c r="T142" s="222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81</v>
      </c>
      <c r="AT142" s="224" t="s">
        <v>72</v>
      </c>
      <c r="AU142" s="224" t="s">
        <v>81</v>
      </c>
      <c r="AY142" s="223" t="s">
        <v>146</v>
      </c>
      <c r="BK142" s="225">
        <f>SUM(BK143:BK150)</f>
        <v>0</v>
      </c>
    </row>
    <row r="143" s="2" customFormat="1" ht="21.75" customHeight="1">
      <c r="A143" s="39"/>
      <c r="B143" s="40"/>
      <c r="C143" s="228" t="s">
        <v>147</v>
      </c>
      <c r="D143" s="228" t="s">
        <v>149</v>
      </c>
      <c r="E143" s="229" t="s">
        <v>324</v>
      </c>
      <c r="F143" s="230" t="s">
        <v>325</v>
      </c>
      <c r="G143" s="231" t="s">
        <v>181</v>
      </c>
      <c r="H143" s="232">
        <v>36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38</v>
      </c>
      <c r="O143" s="92"/>
      <c r="P143" s="238">
        <f>O143*H143</f>
        <v>0</v>
      </c>
      <c r="Q143" s="238">
        <v>0.34499999999999997</v>
      </c>
      <c r="R143" s="238">
        <f>Q143*H143</f>
        <v>12.419999999999998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153</v>
      </c>
      <c r="AT143" s="240" t="s">
        <v>149</v>
      </c>
      <c r="AU143" s="240" t="s">
        <v>83</v>
      </c>
      <c r="AY143" s="18" t="s">
        <v>146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81</v>
      </c>
      <c r="BK143" s="241">
        <f>ROUND(I143*H143,2)</f>
        <v>0</v>
      </c>
      <c r="BL143" s="18" t="s">
        <v>153</v>
      </c>
      <c r="BM143" s="240" t="s">
        <v>2032</v>
      </c>
    </row>
    <row r="144" s="14" customFormat="1">
      <c r="A144" s="14"/>
      <c r="B144" s="274"/>
      <c r="C144" s="275"/>
      <c r="D144" s="259" t="s">
        <v>185</v>
      </c>
      <c r="E144" s="276" t="s">
        <v>1</v>
      </c>
      <c r="F144" s="277" t="s">
        <v>2031</v>
      </c>
      <c r="G144" s="275"/>
      <c r="H144" s="278">
        <v>36</v>
      </c>
      <c r="I144" s="279"/>
      <c r="J144" s="275"/>
      <c r="K144" s="275"/>
      <c r="L144" s="280"/>
      <c r="M144" s="281"/>
      <c r="N144" s="282"/>
      <c r="O144" s="282"/>
      <c r="P144" s="282"/>
      <c r="Q144" s="282"/>
      <c r="R144" s="282"/>
      <c r="S144" s="282"/>
      <c r="T144" s="28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4" t="s">
        <v>185</v>
      </c>
      <c r="AU144" s="284" t="s">
        <v>83</v>
      </c>
      <c r="AV144" s="14" t="s">
        <v>83</v>
      </c>
      <c r="AW144" s="14" t="s">
        <v>30</v>
      </c>
      <c r="AX144" s="14" t="s">
        <v>81</v>
      </c>
      <c r="AY144" s="284" t="s">
        <v>146</v>
      </c>
    </row>
    <row r="145" s="2" customFormat="1" ht="44.25" customHeight="1">
      <c r="A145" s="39"/>
      <c r="B145" s="40"/>
      <c r="C145" s="228" t="s">
        <v>239</v>
      </c>
      <c r="D145" s="228" t="s">
        <v>149</v>
      </c>
      <c r="E145" s="229" t="s">
        <v>358</v>
      </c>
      <c r="F145" s="230" t="s">
        <v>359</v>
      </c>
      <c r="G145" s="231" t="s">
        <v>181</v>
      </c>
      <c r="H145" s="232">
        <v>3.5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38</v>
      </c>
      <c r="O145" s="92"/>
      <c r="P145" s="238">
        <f>O145*H145</f>
        <v>0</v>
      </c>
      <c r="Q145" s="238">
        <v>0.20745</v>
      </c>
      <c r="R145" s="238">
        <f>Q145*H145</f>
        <v>0.72607500000000003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153</v>
      </c>
      <c r="AT145" s="240" t="s">
        <v>149</v>
      </c>
      <c r="AU145" s="240" t="s">
        <v>83</v>
      </c>
      <c r="AY145" s="18" t="s">
        <v>146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81</v>
      </c>
      <c r="BK145" s="241">
        <f>ROUND(I145*H145,2)</f>
        <v>0</v>
      </c>
      <c r="BL145" s="18" t="s">
        <v>153</v>
      </c>
      <c r="BM145" s="240" t="s">
        <v>2033</v>
      </c>
    </row>
    <row r="146" s="14" customFormat="1">
      <c r="A146" s="14"/>
      <c r="B146" s="274"/>
      <c r="C146" s="275"/>
      <c r="D146" s="259" t="s">
        <v>185</v>
      </c>
      <c r="E146" s="276" t="s">
        <v>1</v>
      </c>
      <c r="F146" s="277" t="s">
        <v>2034</v>
      </c>
      <c r="G146" s="275"/>
      <c r="H146" s="278">
        <v>3.5</v>
      </c>
      <c r="I146" s="279"/>
      <c r="J146" s="275"/>
      <c r="K146" s="275"/>
      <c r="L146" s="280"/>
      <c r="M146" s="281"/>
      <c r="N146" s="282"/>
      <c r="O146" s="282"/>
      <c r="P146" s="282"/>
      <c r="Q146" s="282"/>
      <c r="R146" s="282"/>
      <c r="S146" s="282"/>
      <c r="T146" s="28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4" t="s">
        <v>185</v>
      </c>
      <c r="AU146" s="284" t="s">
        <v>83</v>
      </c>
      <c r="AV146" s="14" t="s">
        <v>83</v>
      </c>
      <c r="AW146" s="14" t="s">
        <v>30</v>
      </c>
      <c r="AX146" s="14" t="s">
        <v>81</v>
      </c>
      <c r="AY146" s="284" t="s">
        <v>146</v>
      </c>
    </row>
    <row r="147" s="2" customFormat="1" ht="78" customHeight="1">
      <c r="A147" s="39"/>
      <c r="B147" s="40"/>
      <c r="C147" s="228" t="s">
        <v>243</v>
      </c>
      <c r="D147" s="228" t="s">
        <v>149</v>
      </c>
      <c r="E147" s="229" t="s">
        <v>394</v>
      </c>
      <c r="F147" s="230" t="s">
        <v>395</v>
      </c>
      <c r="G147" s="231" t="s">
        <v>181</v>
      </c>
      <c r="H147" s="232">
        <v>32.100000000000001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38</v>
      </c>
      <c r="O147" s="92"/>
      <c r="P147" s="238">
        <f>O147*H147</f>
        <v>0</v>
      </c>
      <c r="Q147" s="238">
        <v>0.10362</v>
      </c>
      <c r="R147" s="238">
        <f>Q147*H147</f>
        <v>3.3262020000000003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153</v>
      </c>
      <c r="AT147" s="240" t="s">
        <v>149</v>
      </c>
      <c r="AU147" s="240" t="s">
        <v>83</v>
      </c>
      <c r="AY147" s="18" t="s">
        <v>146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81</v>
      </c>
      <c r="BK147" s="241">
        <f>ROUND(I147*H147,2)</f>
        <v>0</v>
      </c>
      <c r="BL147" s="18" t="s">
        <v>153</v>
      </c>
      <c r="BM147" s="240" t="s">
        <v>2035</v>
      </c>
    </row>
    <row r="148" s="14" customFormat="1">
      <c r="A148" s="14"/>
      <c r="B148" s="274"/>
      <c r="C148" s="275"/>
      <c r="D148" s="259" t="s">
        <v>185</v>
      </c>
      <c r="E148" s="276" t="s">
        <v>1</v>
      </c>
      <c r="F148" s="277" t="s">
        <v>2036</v>
      </c>
      <c r="G148" s="275"/>
      <c r="H148" s="278">
        <v>32.100000000000001</v>
      </c>
      <c r="I148" s="279"/>
      <c r="J148" s="275"/>
      <c r="K148" s="275"/>
      <c r="L148" s="280"/>
      <c r="M148" s="281"/>
      <c r="N148" s="282"/>
      <c r="O148" s="282"/>
      <c r="P148" s="282"/>
      <c r="Q148" s="282"/>
      <c r="R148" s="282"/>
      <c r="S148" s="282"/>
      <c r="T148" s="28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4" t="s">
        <v>185</v>
      </c>
      <c r="AU148" s="284" t="s">
        <v>83</v>
      </c>
      <c r="AV148" s="14" t="s">
        <v>83</v>
      </c>
      <c r="AW148" s="14" t="s">
        <v>30</v>
      </c>
      <c r="AX148" s="14" t="s">
        <v>81</v>
      </c>
      <c r="AY148" s="284" t="s">
        <v>146</v>
      </c>
    </row>
    <row r="149" s="2" customFormat="1" ht="16.5" customHeight="1">
      <c r="A149" s="39"/>
      <c r="B149" s="40"/>
      <c r="C149" s="242" t="s">
        <v>248</v>
      </c>
      <c r="D149" s="242" t="s">
        <v>155</v>
      </c>
      <c r="E149" s="243" t="s">
        <v>403</v>
      </c>
      <c r="F149" s="244" t="s">
        <v>404</v>
      </c>
      <c r="G149" s="245" t="s">
        <v>181</v>
      </c>
      <c r="H149" s="246">
        <v>33.704999999999998</v>
      </c>
      <c r="I149" s="247"/>
      <c r="J149" s="248">
        <f>ROUND(I149*H149,2)</f>
        <v>0</v>
      </c>
      <c r="K149" s="249"/>
      <c r="L149" s="250"/>
      <c r="M149" s="251" t="s">
        <v>1</v>
      </c>
      <c r="N149" s="252" t="s">
        <v>38</v>
      </c>
      <c r="O149" s="92"/>
      <c r="P149" s="238">
        <f>O149*H149</f>
        <v>0</v>
      </c>
      <c r="Q149" s="238">
        <v>0.17599999999999999</v>
      </c>
      <c r="R149" s="238">
        <f>Q149*H149</f>
        <v>5.9320799999999991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158</v>
      </c>
      <c r="AT149" s="240" t="s">
        <v>155</v>
      </c>
      <c r="AU149" s="240" t="s">
        <v>83</v>
      </c>
      <c r="AY149" s="18" t="s">
        <v>146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81</v>
      </c>
      <c r="BK149" s="241">
        <f>ROUND(I149*H149,2)</f>
        <v>0</v>
      </c>
      <c r="BL149" s="18" t="s">
        <v>153</v>
      </c>
      <c r="BM149" s="240" t="s">
        <v>2037</v>
      </c>
    </row>
    <row r="150" s="14" customFormat="1">
      <c r="A150" s="14"/>
      <c r="B150" s="274"/>
      <c r="C150" s="275"/>
      <c r="D150" s="259" t="s">
        <v>185</v>
      </c>
      <c r="E150" s="276" t="s">
        <v>1</v>
      </c>
      <c r="F150" s="277" t="s">
        <v>2038</v>
      </c>
      <c r="G150" s="275"/>
      <c r="H150" s="278">
        <v>33.704999999999998</v>
      </c>
      <c r="I150" s="279"/>
      <c r="J150" s="275"/>
      <c r="K150" s="275"/>
      <c r="L150" s="280"/>
      <c r="M150" s="281"/>
      <c r="N150" s="282"/>
      <c r="O150" s="282"/>
      <c r="P150" s="282"/>
      <c r="Q150" s="282"/>
      <c r="R150" s="282"/>
      <c r="S150" s="282"/>
      <c r="T150" s="28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4" t="s">
        <v>185</v>
      </c>
      <c r="AU150" s="284" t="s">
        <v>83</v>
      </c>
      <c r="AV150" s="14" t="s">
        <v>83</v>
      </c>
      <c r="AW150" s="14" t="s">
        <v>30</v>
      </c>
      <c r="AX150" s="14" t="s">
        <v>81</v>
      </c>
      <c r="AY150" s="284" t="s">
        <v>146</v>
      </c>
    </row>
    <row r="151" s="12" customFormat="1" ht="22.8" customHeight="1">
      <c r="A151" s="12"/>
      <c r="B151" s="212"/>
      <c r="C151" s="213"/>
      <c r="D151" s="214" t="s">
        <v>72</v>
      </c>
      <c r="E151" s="226" t="s">
        <v>147</v>
      </c>
      <c r="F151" s="226" t="s">
        <v>148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SUM(P152:P159)</f>
        <v>0</v>
      </c>
      <c r="Q151" s="220"/>
      <c r="R151" s="221">
        <f>SUM(R152:R159)</f>
        <v>3.9228700000000005</v>
      </c>
      <c r="S151" s="220"/>
      <c r="T151" s="222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81</v>
      </c>
      <c r="AT151" s="224" t="s">
        <v>72</v>
      </c>
      <c r="AU151" s="224" t="s">
        <v>81</v>
      </c>
      <c r="AY151" s="223" t="s">
        <v>146</v>
      </c>
      <c r="BK151" s="225">
        <f>SUM(BK152:BK159)</f>
        <v>0</v>
      </c>
    </row>
    <row r="152" s="2" customFormat="1" ht="44.25" customHeight="1">
      <c r="A152" s="39"/>
      <c r="B152" s="40"/>
      <c r="C152" s="228" t="s">
        <v>252</v>
      </c>
      <c r="D152" s="228" t="s">
        <v>149</v>
      </c>
      <c r="E152" s="229" t="s">
        <v>492</v>
      </c>
      <c r="F152" s="230" t="s">
        <v>493</v>
      </c>
      <c r="G152" s="231" t="s">
        <v>210</v>
      </c>
      <c r="H152" s="232">
        <v>19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38</v>
      </c>
      <c r="O152" s="92"/>
      <c r="P152" s="238">
        <f>O152*H152</f>
        <v>0</v>
      </c>
      <c r="Q152" s="238">
        <v>0.15540000000000001</v>
      </c>
      <c r="R152" s="238">
        <f>Q152*H152</f>
        <v>2.9526000000000003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153</v>
      </c>
      <c r="AT152" s="240" t="s">
        <v>149</v>
      </c>
      <c r="AU152" s="240" t="s">
        <v>83</v>
      </c>
      <c r="AY152" s="18" t="s">
        <v>146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81</v>
      </c>
      <c r="BK152" s="241">
        <f>ROUND(I152*H152,2)</f>
        <v>0</v>
      </c>
      <c r="BL152" s="18" t="s">
        <v>153</v>
      </c>
      <c r="BM152" s="240" t="s">
        <v>2039</v>
      </c>
    </row>
    <row r="153" s="13" customFormat="1">
      <c r="A153" s="13"/>
      <c r="B153" s="264"/>
      <c r="C153" s="265"/>
      <c r="D153" s="259" t="s">
        <v>185</v>
      </c>
      <c r="E153" s="266" t="s">
        <v>1</v>
      </c>
      <c r="F153" s="267" t="s">
        <v>2040</v>
      </c>
      <c r="G153" s="265"/>
      <c r="H153" s="266" t="s">
        <v>1</v>
      </c>
      <c r="I153" s="268"/>
      <c r="J153" s="265"/>
      <c r="K153" s="265"/>
      <c r="L153" s="269"/>
      <c r="M153" s="270"/>
      <c r="N153" s="271"/>
      <c r="O153" s="271"/>
      <c r="P153" s="271"/>
      <c r="Q153" s="271"/>
      <c r="R153" s="271"/>
      <c r="S153" s="271"/>
      <c r="T153" s="27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3" t="s">
        <v>185</v>
      </c>
      <c r="AU153" s="273" t="s">
        <v>83</v>
      </c>
      <c r="AV153" s="13" t="s">
        <v>81</v>
      </c>
      <c r="AW153" s="13" t="s">
        <v>30</v>
      </c>
      <c r="AX153" s="13" t="s">
        <v>73</v>
      </c>
      <c r="AY153" s="273" t="s">
        <v>146</v>
      </c>
    </row>
    <row r="154" s="13" customFormat="1">
      <c r="A154" s="13"/>
      <c r="B154" s="264"/>
      <c r="C154" s="265"/>
      <c r="D154" s="259" t="s">
        <v>185</v>
      </c>
      <c r="E154" s="266" t="s">
        <v>1</v>
      </c>
      <c r="F154" s="267" t="s">
        <v>2041</v>
      </c>
      <c r="G154" s="265"/>
      <c r="H154" s="266" t="s">
        <v>1</v>
      </c>
      <c r="I154" s="268"/>
      <c r="J154" s="265"/>
      <c r="K154" s="265"/>
      <c r="L154" s="269"/>
      <c r="M154" s="270"/>
      <c r="N154" s="271"/>
      <c r="O154" s="271"/>
      <c r="P154" s="271"/>
      <c r="Q154" s="271"/>
      <c r="R154" s="271"/>
      <c r="S154" s="271"/>
      <c r="T154" s="27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3" t="s">
        <v>185</v>
      </c>
      <c r="AU154" s="273" t="s">
        <v>83</v>
      </c>
      <c r="AV154" s="13" t="s">
        <v>81</v>
      </c>
      <c r="AW154" s="13" t="s">
        <v>30</v>
      </c>
      <c r="AX154" s="13" t="s">
        <v>73</v>
      </c>
      <c r="AY154" s="273" t="s">
        <v>146</v>
      </c>
    </row>
    <row r="155" s="14" customFormat="1">
      <c r="A155" s="14"/>
      <c r="B155" s="274"/>
      <c r="C155" s="275"/>
      <c r="D155" s="259" t="s">
        <v>185</v>
      </c>
      <c r="E155" s="276" t="s">
        <v>1</v>
      </c>
      <c r="F155" s="277" t="s">
        <v>281</v>
      </c>
      <c r="G155" s="275"/>
      <c r="H155" s="278">
        <v>19</v>
      </c>
      <c r="I155" s="279"/>
      <c r="J155" s="275"/>
      <c r="K155" s="275"/>
      <c r="L155" s="280"/>
      <c r="M155" s="281"/>
      <c r="N155" s="282"/>
      <c r="O155" s="282"/>
      <c r="P155" s="282"/>
      <c r="Q155" s="282"/>
      <c r="R155" s="282"/>
      <c r="S155" s="282"/>
      <c r="T155" s="28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4" t="s">
        <v>185</v>
      </c>
      <c r="AU155" s="284" t="s">
        <v>83</v>
      </c>
      <c r="AV155" s="14" t="s">
        <v>83</v>
      </c>
      <c r="AW155" s="14" t="s">
        <v>30</v>
      </c>
      <c r="AX155" s="14" t="s">
        <v>81</v>
      </c>
      <c r="AY155" s="284" t="s">
        <v>146</v>
      </c>
    </row>
    <row r="156" s="2" customFormat="1" ht="21.75" customHeight="1">
      <c r="A156" s="39"/>
      <c r="B156" s="40"/>
      <c r="C156" s="242" t="s">
        <v>257</v>
      </c>
      <c r="D156" s="242" t="s">
        <v>155</v>
      </c>
      <c r="E156" s="243" t="s">
        <v>501</v>
      </c>
      <c r="F156" s="244" t="s">
        <v>502</v>
      </c>
      <c r="G156" s="245" t="s">
        <v>152</v>
      </c>
      <c r="H156" s="246">
        <v>20</v>
      </c>
      <c r="I156" s="247"/>
      <c r="J156" s="248">
        <f>ROUND(I156*H156,2)</f>
        <v>0</v>
      </c>
      <c r="K156" s="249"/>
      <c r="L156" s="250"/>
      <c r="M156" s="251" t="s">
        <v>1</v>
      </c>
      <c r="N156" s="252" t="s">
        <v>38</v>
      </c>
      <c r="O156" s="92"/>
      <c r="P156" s="238">
        <f>O156*H156</f>
        <v>0</v>
      </c>
      <c r="Q156" s="238">
        <v>0.048300000000000003</v>
      </c>
      <c r="R156" s="238">
        <f>Q156*H156</f>
        <v>0.96600000000000008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158</v>
      </c>
      <c r="AT156" s="240" t="s">
        <v>155</v>
      </c>
      <c r="AU156" s="240" t="s">
        <v>83</v>
      </c>
      <c r="AY156" s="18" t="s">
        <v>146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81</v>
      </c>
      <c r="BK156" s="241">
        <f>ROUND(I156*H156,2)</f>
        <v>0</v>
      </c>
      <c r="BL156" s="18" t="s">
        <v>153</v>
      </c>
      <c r="BM156" s="240" t="s">
        <v>2042</v>
      </c>
    </row>
    <row r="157" s="2" customFormat="1" ht="55.5" customHeight="1">
      <c r="A157" s="39"/>
      <c r="B157" s="40"/>
      <c r="C157" s="228" t="s">
        <v>8</v>
      </c>
      <c r="D157" s="228" t="s">
        <v>149</v>
      </c>
      <c r="E157" s="229" t="s">
        <v>519</v>
      </c>
      <c r="F157" s="230" t="s">
        <v>520</v>
      </c>
      <c r="G157" s="231" t="s">
        <v>210</v>
      </c>
      <c r="H157" s="232">
        <v>7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38</v>
      </c>
      <c r="O157" s="92"/>
      <c r="P157" s="238">
        <f>O157*H157</f>
        <v>0</v>
      </c>
      <c r="Q157" s="238">
        <v>0.00060999999999999997</v>
      </c>
      <c r="R157" s="238">
        <f>Q157*H157</f>
        <v>0.0042699999999999995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153</v>
      </c>
      <c r="AT157" s="240" t="s">
        <v>149</v>
      </c>
      <c r="AU157" s="240" t="s">
        <v>83</v>
      </c>
      <c r="AY157" s="18" t="s">
        <v>146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81</v>
      </c>
      <c r="BK157" s="241">
        <f>ROUND(I157*H157,2)</f>
        <v>0</v>
      </c>
      <c r="BL157" s="18" t="s">
        <v>153</v>
      </c>
      <c r="BM157" s="240" t="s">
        <v>2043</v>
      </c>
    </row>
    <row r="158" s="14" customFormat="1">
      <c r="A158" s="14"/>
      <c r="B158" s="274"/>
      <c r="C158" s="275"/>
      <c r="D158" s="259" t="s">
        <v>185</v>
      </c>
      <c r="E158" s="276" t="s">
        <v>1</v>
      </c>
      <c r="F158" s="277" t="s">
        <v>2044</v>
      </c>
      <c r="G158" s="275"/>
      <c r="H158" s="278">
        <v>7</v>
      </c>
      <c r="I158" s="279"/>
      <c r="J158" s="275"/>
      <c r="K158" s="275"/>
      <c r="L158" s="280"/>
      <c r="M158" s="281"/>
      <c r="N158" s="282"/>
      <c r="O158" s="282"/>
      <c r="P158" s="282"/>
      <c r="Q158" s="282"/>
      <c r="R158" s="282"/>
      <c r="S158" s="282"/>
      <c r="T158" s="28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4" t="s">
        <v>185</v>
      </c>
      <c r="AU158" s="284" t="s">
        <v>83</v>
      </c>
      <c r="AV158" s="14" t="s">
        <v>83</v>
      </c>
      <c r="AW158" s="14" t="s">
        <v>30</v>
      </c>
      <c r="AX158" s="14" t="s">
        <v>81</v>
      </c>
      <c r="AY158" s="284" t="s">
        <v>146</v>
      </c>
    </row>
    <row r="159" s="2" customFormat="1" ht="21.75" customHeight="1">
      <c r="A159" s="39"/>
      <c r="B159" s="40"/>
      <c r="C159" s="228" t="s">
        <v>266</v>
      </c>
      <c r="D159" s="228" t="s">
        <v>149</v>
      </c>
      <c r="E159" s="229" t="s">
        <v>526</v>
      </c>
      <c r="F159" s="230" t="s">
        <v>527</v>
      </c>
      <c r="G159" s="231" t="s">
        <v>210</v>
      </c>
      <c r="H159" s="232">
        <v>7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38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153</v>
      </c>
      <c r="AT159" s="240" t="s">
        <v>149</v>
      </c>
      <c r="AU159" s="240" t="s">
        <v>83</v>
      </c>
      <c r="AY159" s="18" t="s">
        <v>146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81</v>
      </c>
      <c r="BK159" s="241">
        <f>ROUND(I159*H159,2)</f>
        <v>0</v>
      </c>
      <c r="BL159" s="18" t="s">
        <v>153</v>
      </c>
      <c r="BM159" s="240" t="s">
        <v>2045</v>
      </c>
    </row>
    <row r="160" s="12" customFormat="1" ht="22.8" customHeight="1">
      <c r="A160" s="12"/>
      <c r="B160" s="212"/>
      <c r="C160" s="213"/>
      <c r="D160" s="214" t="s">
        <v>72</v>
      </c>
      <c r="E160" s="226" t="s">
        <v>529</v>
      </c>
      <c r="F160" s="226" t="s">
        <v>530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SUM(P161:P165)</f>
        <v>0</v>
      </c>
      <c r="Q160" s="220"/>
      <c r="R160" s="221">
        <f>SUM(R161:R165)</f>
        <v>0</v>
      </c>
      <c r="S160" s="220"/>
      <c r="T160" s="222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81</v>
      </c>
      <c r="AT160" s="224" t="s">
        <v>72</v>
      </c>
      <c r="AU160" s="224" t="s">
        <v>81</v>
      </c>
      <c r="AY160" s="223" t="s">
        <v>146</v>
      </c>
      <c r="BK160" s="225">
        <f>SUM(BK161:BK165)</f>
        <v>0</v>
      </c>
    </row>
    <row r="161" s="2" customFormat="1" ht="44.25" customHeight="1">
      <c r="A161" s="39"/>
      <c r="B161" s="40"/>
      <c r="C161" s="228" t="s">
        <v>272</v>
      </c>
      <c r="D161" s="228" t="s">
        <v>149</v>
      </c>
      <c r="E161" s="229" t="s">
        <v>541</v>
      </c>
      <c r="F161" s="230" t="s">
        <v>542</v>
      </c>
      <c r="G161" s="231" t="s">
        <v>289</v>
      </c>
      <c r="H161" s="232">
        <v>1.6399999999999999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38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153</v>
      </c>
      <c r="AT161" s="240" t="s">
        <v>149</v>
      </c>
      <c r="AU161" s="240" t="s">
        <v>83</v>
      </c>
      <c r="AY161" s="18" t="s">
        <v>146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81</v>
      </c>
      <c r="BK161" s="241">
        <f>ROUND(I161*H161,2)</f>
        <v>0</v>
      </c>
      <c r="BL161" s="18" t="s">
        <v>153</v>
      </c>
      <c r="BM161" s="240" t="s">
        <v>2046</v>
      </c>
    </row>
    <row r="162" s="2" customFormat="1" ht="33" customHeight="1">
      <c r="A162" s="39"/>
      <c r="B162" s="40"/>
      <c r="C162" s="228" t="s">
        <v>281</v>
      </c>
      <c r="D162" s="228" t="s">
        <v>149</v>
      </c>
      <c r="E162" s="229" t="s">
        <v>2047</v>
      </c>
      <c r="F162" s="230" t="s">
        <v>2048</v>
      </c>
      <c r="G162" s="231" t="s">
        <v>289</v>
      </c>
      <c r="H162" s="232">
        <v>2.4100000000000001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38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153</v>
      </c>
      <c r="AT162" s="240" t="s">
        <v>149</v>
      </c>
      <c r="AU162" s="240" t="s">
        <v>83</v>
      </c>
      <c r="AY162" s="18" t="s">
        <v>146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81</v>
      </c>
      <c r="BK162" s="241">
        <f>ROUND(I162*H162,2)</f>
        <v>0</v>
      </c>
      <c r="BL162" s="18" t="s">
        <v>153</v>
      </c>
      <c r="BM162" s="240" t="s">
        <v>2049</v>
      </c>
    </row>
    <row r="163" s="2" customFormat="1" ht="33" customHeight="1">
      <c r="A163" s="39"/>
      <c r="B163" s="40"/>
      <c r="C163" s="228" t="s">
        <v>286</v>
      </c>
      <c r="D163" s="228" t="s">
        <v>149</v>
      </c>
      <c r="E163" s="229" t="s">
        <v>2050</v>
      </c>
      <c r="F163" s="230" t="s">
        <v>2051</v>
      </c>
      <c r="G163" s="231" t="s">
        <v>289</v>
      </c>
      <c r="H163" s="232">
        <v>62.659999999999997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38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153</v>
      </c>
      <c r="AT163" s="240" t="s">
        <v>149</v>
      </c>
      <c r="AU163" s="240" t="s">
        <v>83</v>
      </c>
      <c r="AY163" s="18" t="s">
        <v>146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81</v>
      </c>
      <c r="BK163" s="241">
        <f>ROUND(I163*H163,2)</f>
        <v>0</v>
      </c>
      <c r="BL163" s="18" t="s">
        <v>153</v>
      </c>
      <c r="BM163" s="240" t="s">
        <v>2052</v>
      </c>
    </row>
    <row r="164" s="2" customFormat="1">
      <c r="A164" s="39"/>
      <c r="B164" s="40"/>
      <c r="C164" s="41"/>
      <c r="D164" s="259" t="s">
        <v>183</v>
      </c>
      <c r="E164" s="41"/>
      <c r="F164" s="260" t="s">
        <v>2053</v>
      </c>
      <c r="G164" s="41"/>
      <c r="H164" s="41"/>
      <c r="I164" s="261"/>
      <c r="J164" s="41"/>
      <c r="K164" s="41"/>
      <c r="L164" s="45"/>
      <c r="M164" s="262"/>
      <c r="N164" s="263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183</v>
      </c>
      <c r="AU164" s="18" t="s">
        <v>83</v>
      </c>
    </row>
    <row r="165" s="2" customFormat="1" ht="66.75" customHeight="1">
      <c r="A165" s="39"/>
      <c r="B165" s="40"/>
      <c r="C165" s="228" t="s">
        <v>295</v>
      </c>
      <c r="D165" s="228" t="s">
        <v>149</v>
      </c>
      <c r="E165" s="229" t="s">
        <v>1165</v>
      </c>
      <c r="F165" s="230" t="s">
        <v>2054</v>
      </c>
      <c r="G165" s="231" t="s">
        <v>289</v>
      </c>
      <c r="H165" s="232">
        <v>0.77000000000000002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38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153</v>
      </c>
      <c r="AT165" s="240" t="s">
        <v>149</v>
      </c>
      <c r="AU165" s="240" t="s">
        <v>83</v>
      </c>
      <c r="AY165" s="18" t="s">
        <v>146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81</v>
      </c>
      <c r="BK165" s="241">
        <f>ROUND(I165*H165,2)</f>
        <v>0</v>
      </c>
      <c r="BL165" s="18" t="s">
        <v>153</v>
      </c>
      <c r="BM165" s="240" t="s">
        <v>2055</v>
      </c>
    </row>
    <row r="166" s="12" customFormat="1" ht="22.8" customHeight="1">
      <c r="A166" s="12"/>
      <c r="B166" s="212"/>
      <c r="C166" s="213"/>
      <c r="D166" s="214" t="s">
        <v>72</v>
      </c>
      <c r="E166" s="226" t="s">
        <v>555</v>
      </c>
      <c r="F166" s="226" t="s">
        <v>556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P167</f>
        <v>0</v>
      </c>
      <c r="Q166" s="220"/>
      <c r="R166" s="221">
        <f>R167</f>
        <v>0</v>
      </c>
      <c r="S166" s="220"/>
      <c r="T166" s="222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81</v>
      </c>
      <c r="AT166" s="224" t="s">
        <v>72</v>
      </c>
      <c r="AU166" s="224" t="s">
        <v>81</v>
      </c>
      <c r="AY166" s="223" t="s">
        <v>146</v>
      </c>
      <c r="BK166" s="225">
        <f>BK167</f>
        <v>0</v>
      </c>
    </row>
    <row r="167" s="2" customFormat="1" ht="33" customHeight="1">
      <c r="A167" s="39"/>
      <c r="B167" s="40"/>
      <c r="C167" s="228" t="s">
        <v>7</v>
      </c>
      <c r="D167" s="228" t="s">
        <v>149</v>
      </c>
      <c r="E167" s="229" t="s">
        <v>558</v>
      </c>
      <c r="F167" s="230" t="s">
        <v>559</v>
      </c>
      <c r="G167" s="231" t="s">
        <v>289</v>
      </c>
      <c r="H167" s="232">
        <v>26.327000000000002</v>
      </c>
      <c r="I167" s="233"/>
      <c r="J167" s="234">
        <f>ROUND(I167*H167,2)</f>
        <v>0</v>
      </c>
      <c r="K167" s="235"/>
      <c r="L167" s="45"/>
      <c r="M167" s="296" t="s">
        <v>1</v>
      </c>
      <c r="N167" s="297" t="s">
        <v>38</v>
      </c>
      <c r="O167" s="255"/>
      <c r="P167" s="256">
        <f>O167*H167</f>
        <v>0</v>
      </c>
      <c r="Q167" s="256">
        <v>0</v>
      </c>
      <c r="R167" s="256">
        <f>Q167*H167</f>
        <v>0</v>
      </c>
      <c r="S167" s="256">
        <v>0</v>
      </c>
      <c r="T167" s="25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153</v>
      </c>
      <c r="AT167" s="240" t="s">
        <v>149</v>
      </c>
      <c r="AU167" s="240" t="s">
        <v>83</v>
      </c>
      <c r="AY167" s="18" t="s">
        <v>146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81</v>
      </c>
      <c r="BK167" s="241">
        <f>ROUND(I167*H167,2)</f>
        <v>0</v>
      </c>
      <c r="BL167" s="18" t="s">
        <v>153</v>
      </c>
      <c r="BM167" s="240" t="s">
        <v>2056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a0nNUp0+it/dsy6dIXzYD33GShiIm7A7E+FbvjIGMou5I0zISPZDj63SOZ9NJV6W2KvsjYkazfH3u8ou3pqxSA==" hashValue="CqXR6NyCtAUzf9dbSDehi99gN5i5SUkfpWm5pBMElb2d8FUvjOokbZjycUZwyyQ9YHtmWYHWX0vYntvMIIJKiA==" algorithmName="SHA-512" password="CC35"/>
  <autoFilter ref="C121:K16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83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Základní technická vybavenost Loreta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2057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11. 11. 2020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33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35</v>
      </c>
      <c r="G32" s="39"/>
      <c r="H32" s="39"/>
      <c r="I32" s="162" t="s">
        <v>34</v>
      </c>
      <c r="J32" s="162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37</v>
      </c>
      <c r="E33" s="151" t="s">
        <v>38</v>
      </c>
      <c r="F33" s="164">
        <f>ROUND((SUM(BE118:BE134)),  2)</f>
        <v>0</v>
      </c>
      <c r="G33" s="39"/>
      <c r="H33" s="39"/>
      <c r="I33" s="165">
        <v>0.20999999999999999</v>
      </c>
      <c r="J33" s="164">
        <f>ROUND(((SUM(BE118:BE134))*I33),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39</v>
      </c>
      <c r="F34" s="164">
        <f>ROUND((SUM(BF118:BF134)),  2)</f>
        <v>0</v>
      </c>
      <c r="G34" s="39"/>
      <c r="H34" s="39"/>
      <c r="I34" s="165">
        <v>0.14999999999999999</v>
      </c>
      <c r="J34" s="164">
        <f>ROUND(((SUM(BF118:BF134))*I34),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40</v>
      </c>
      <c r="F35" s="164">
        <f>ROUND((SUM(BG118:BG134)),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ROUND((SUM(BH118:BH134)),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ROUND((SUM(BI118:BI134)),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43</v>
      </c>
      <c r="E39" s="168"/>
      <c r="F39" s="168"/>
      <c r="G39" s="169" t="s">
        <v>44</v>
      </c>
      <c r="H39" s="170" t="s">
        <v>45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Základní technická vybavenost Loreta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900 -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11. 11. 2020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125</v>
      </c>
      <c r="D94" s="186"/>
      <c r="E94" s="186"/>
      <c r="F94" s="186"/>
      <c r="G94" s="186"/>
      <c r="H94" s="186"/>
      <c r="I94" s="186"/>
      <c r="J94" s="187" t="s">
        <v>126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9"/>
      <c r="C97" s="190"/>
      <c r="D97" s="191" t="s">
        <v>2058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2059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131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Základní technická vybavenost Loreta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900 - VRN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11. 11. 2020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132</v>
      </c>
      <c r="D117" s="203" t="s">
        <v>58</v>
      </c>
      <c r="E117" s="203" t="s">
        <v>54</v>
      </c>
      <c r="F117" s="203" t="s">
        <v>55</v>
      </c>
      <c r="G117" s="203" t="s">
        <v>133</v>
      </c>
      <c r="H117" s="203" t="s">
        <v>134</v>
      </c>
      <c r="I117" s="203" t="s">
        <v>135</v>
      </c>
      <c r="J117" s="204" t="s">
        <v>126</v>
      </c>
      <c r="K117" s="205" t="s">
        <v>136</v>
      </c>
      <c r="L117" s="206"/>
      <c r="M117" s="101" t="s">
        <v>1</v>
      </c>
      <c r="N117" s="102" t="s">
        <v>37</v>
      </c>
      <c r="O117" s="102" t="s">
        <v>137</v>
      </c>
      <c r="P117" s="102" t="s">
        <v>138</v>
      </c>
      <c r="Q117" s="102" t="s">
        <v>139</v>
      </c>
      <c r="R117" s="102" t="s">
        <v>140</v>
      </c>
      <c r="S117" s="102" t="s">
        <v>141</v>
      </c>
      <c r="T117" s="103" t="s">
        <v>142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143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</f>
        <v>0</v>
      </c>
      <c r="Q118" s="105"/>
      <c r="R118" s="209">
        <f>R119</f>
        <v>0</v>
      </c>
      <c r="S118" s="105"/>
      <c r="T118" s="210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128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72</v>
      </c>
      <c r="E119" s="215" t="s">
        <v>119</v>
      </c>
      <c r="F119" s="215" t="s">
        <v>2060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0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207</v>
      </c>
      <c r="AT119" s="224" t="s">
        <v>72</v>
      </c>
      <c r="AU119" s="224" t="s">
        <v>73</v>
      </c>
      <c r="AY119" s="223" t="s">
        <v>146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72</v>
      </c>
      <c r="E120" s="226" t="s">
        <v>2061</v>
      </c>
      <c r="F120" s="226" t="s">
        <v>2062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SUM(P121:P134)</f>
        <v>0</v>
      </c>
      <c r="Q120" s="220"/>
      <c r="R120" s="221">
        <f>SUM(R121:R134)</f>
        <v>0</v>
      </c>
      <c r="S120" s="220"/>
      <c r="T120" s="222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207</v>
      </c>
      <c r="AT120" s="224" t="s">
        <v>72</v>
      </c>
      <c r="AU120" s="224" t="s">
        <v>81</v>
      </c>
      <c r="AY120" s="223" t="s">
        <v>146</v>
      </c>
      <c r="BK120" s="225">
        <f>SUM(BK121:BK134)</f>
        <v>0</v>
      </c>
    </row>
    <row r="121" s="2" customFormat="1" ht="55.5" customHeight="1">
      <c r="A121" s="39"/>
      <c r="B121" s="40"/>
      <c r="C121" s="228" t="s">
        <v>81</v>
      </c>
      <c r="D121" s="228" t="s">
        <v>149</v>
      </c>
      <c r="E121" s="229" t="s">
        <v>2063</v>
      </c>
      <c r="F121" s="230" t="s">
        <v>2064</v>
      </c>
      <c r="G121" s="231" t="s">
        <v>1047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38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2065</v>
      </c>
      <c r="AT121" s="240" t="s">
        <v>149</v>
      </c>
      <c r="AU121" s="240" t="s">
        <v>83</v>
      </c>
      <c r="AY121" s="18" t="s">
        <v>146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81</v>
      </c>
      <c r="BK121" s="241">
        <f>ROUND(I121*H121,2)</f>
        <v>0</v>
      </c>
      <c r="BL121" s="18" t="s">
        <v>2065</v>
      </c>
      <c r="BM121" s="240" t="s">
        <v>2066</v>
      </c>
    </row>
    <row r="122" s="2" customFormat="1" ht="55.5" customHeight="1">
      <c r="A122" s="39"/>
      <c r="B122" s="40"/>
      <c r="C122" s="228" t="s">
        <v>83</v>
      </c>
      <c r="D122" s="228" t="s">
        <v>149</v>
      </c>
      <c r="E122" s="229" t="s">
        <v>2067</v>
      </c>
      <c r="F122" s="230" t="s">
        <v>2068</v>
      </c>
      <c r="G122" s="231" t="s">
        <v>1047</v>
      </c>
      <c r="H122" s="232">
        <v>1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38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2065</v>
      </c>
      <c r="AT122" s="240" t="s">
        <v>149</v>
      </c>
      <c r="AU122" s="240" t="s">
        <v>83</v>
      </c>
      <c r="AY122" s="18" t="s">
        <v>146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81</v>
      </c>
      <c r="BK122" s="241">
        <f>ROUND(I122*H122,2)</f>
        <v>0</v>
      </c>
      <c r="BL122" s="18" t="s">
        <v>2065</v>
      </c>
      <c r="BM122" s="240" t="s">
        <v>2069</v>
      </c>
    </row>
    <row r="123" s="2" customFormat="1" ht="44.25" customHeight="1">
      <c r="A123" s="39"/>
      <c r="B123" s="40"/>
      <c r="C123" s="228" t="s">
        <v>160</v>
      </c>
      <c r="D123" s="228" t="s">
        <v>149</v>
      </c>
      <c r="E123" s="229" t="s">
        <v>2070</v>
      </c>
      <c r="F123" s="230" t="s">
        <v>2071</v>
      </c>
      <c r="G123" s="231" t="s">
        <v>1047</v>
      </c>
      <c r="H123" s="232">
        <v>1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38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2065</v>
      </c>
      <c r="AT123" s="240" t="s">
        <v>149</v>
      </c>
      <c r="AU123" s="240" t="s">
        <v>83</v>
      </c>
      <c r="AY123" s="18" t="s">
        <v>146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81</v>
      </c>
      <c r="BK123" s="241">
        <f>ROUND(I123*H123,2)</f>
        <v>0</v>
      </c>
      <c r="BL123" s="18" t="s">
        <v>2065</v>
      </c>
      <c r="BM123" s="240" t="s">
        <v>2072</v>
      </c>
    </row>
    <row r="124" s="2" customFormat="1" ht="21.75" customHeight="1">
      <c r="A124" s="39"/>
      <c r="B124" s="40"/>
      <c r="C124" s="228" t="s">
        <v>153</v>
      </c>
      <c r="D124" s="228" t="s">
        <v>149</v>
      </c>
      <c r="E124" s="229" t="s">
        <v>2073</v>
      </c>
      <c r="F124" s="230" t="s">
        <v>2074</v>
      </c>
      <c r="G124" s="231" t="s">
        <v>1047</v>
      </c>
      <c r="H124" s="232">
        <v>1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38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2065</v>
      </c>
      <c r="AT124" s="240" t="s">
        <v>149</v>
      </c>
      <c r="AU124" s="240" t="s">
        <v>83</v>
      </c>
      <c r="AY124" s="18" t="s">
        <v>146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81</v>
      </c>
      <c r="BK124" s="241">
        <f>ROUND(I124*H124,2)</f>
        <v>0</v>
      </c>
      <c r="BL124" s="18" t="s">
        <v>2065</v>
      </c>
      <c r="BM124" s="240" t="s">
        <v>2075</v>
      </c>
    </row>
    <row r="125" s="2" customFormat="1" ht="21.75" customHeight="1">
      <c r="A125" s="39"/>
      <c r="B125" s="40"/>
      <c r="C125" s="228" t="s">
        <v>207</v>
      </c>
      <c r="D125" s="228" t="s">
        <v>149</v>
      </c>
      <c r="E125" s="229" t="s">
        <v>2076</v>
      </c>
      <c r="F125" s="230" t="s">
        <v>2077</v>
      </c>
      <c r="G125" s="231" t="s">
        <v>1047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38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2065</v>
      </c>
      <c r="AT125" s="240" t="s">
        <v>149</v>
      </c>
      <c r="AU125" s="240" t="s">
        <v>83</v>
      </c>
      <c r="AY125" s="18" t="s">
        <v>146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81</v>
      </c>
      <c r="BK125" s="241">
        <f>ROUND(I125*H125,2)</f>
        <v>0</v>
      </c>
      <c r="BL125" s="18" t="s">
        <v>2065</v>
      </c>
      <c r="BM125" s="240" t="s">
        <v>2078</v>
      </c>
    </row>
    <row r="126" s="2" customFormat="1" ht="33" customHeight="1">
      <c r="A126" s="39"/>
      <c r="B126" s="40"/>
      <c r="C126" s="228" t="s">
        <v>217</v>
      </c>
      <c r="D126" s="228" t="s">
        <v>149</v>
      </c>
      <c r="E126" s="229" t="s">
        <v>2079</v>
      </c>
      <c r="F126" s="230" t="s">
        <v>2080</v>
      </c>
      <c r="G126" s="231" t="s">
        <v>1047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38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2065</v>
      </c>
      <c r="AT126" s="240" t="s">
        <v>149</v>
      </c>
      <c r="AU126" s="240" t="s">
        <v>83</v>
      </c>
      <c r="AY126" s="18" t="s">
        <v>146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81</v>
      </c>
      <c r="BK126" s="241">
        <f>ROUND(I126*H126,2)</f>
        <v>0</v>
      </c>
      <c r="BL126" s="18" t="s">
        <v>2065</v>
      </c>
      <c r="BM126" s="240" t="s">
        <v>2081</v>
      </c>
    </row>
    <row r="127" s="2" customFormat="1" ht="33" customHeight="1">
      <c r="A127" s="39"/>
      <c r="B127" s="40"/>
      <c r="C127" s="228" t="s">
        <v>158</v>
      </c>
      <c r="D127" s="228" t="s">
        <v>149</v>
      </c>
      <c r="E127" s="229" t="s">
        <v>2082</v>
      </c>
      <c r="F127" s="230" t="s">
        <v>2083</v>
      </c>
      <c r="G127" s="231" t="s">
        <v>1047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38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2065</v>
      </c>
      <c r="AT127" s="240" t="s">
        <v>149</v>
      </c>
      <c r="AU127" s="240" t="s">
        <v>83</v>
      </c>
      <c r="AY127" s="18" t="s">
        <v>146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81</v>
      </c>
      <c r="BK127" s="241">
        <f>ROUND(I127*H127,2)</f>
        <v>0</v>
      </c>
      <c r="BL127" s="18" t="s">
        <v>2065</v>
      </c>
      <c r="BM127" s="240" t="s">
        <v>2084</v>
      </c>
    </row>
    <row r="128" s="2" customFormat="1" ht="55.5" customHeight="1">
      <c r="A128" s="39"/>
      <c r="B128" s="40"/>
      <c r="C128" s="228" t="s">
        <v>243</v>
      </c>
      <c r="D128" s="228" t="s">
        <v>149</v>
      </c>
      <c r="E128" s="229" t="s">
        <v>2085</v>
      </c>
      <c r="F128" s="230" t="s">
        <v>2086</v>
      </c>
      <c r="G128" s="231" t="s">
        <v>1047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38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2065</v>
      </c>
      <c r="AT128" s="240" t="s">
        <v>149</v>
      </c>
      <c r="AU128" s="240" t="s">
        <v>83</v>
      </c>
      <c r="AY128" s="18" t="s">
        <v>146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81</v>
      </c>
      <c r="BK128" s="241">
        <f>ROUND(I128*H128,2)</f>
        <v>0</v>
      </c>
      <c r="BL128" s="18" t="s">
        <v>2065</v>
      </c>
      <c r="BM128" s="240" t="s">
        <v>2087</v>
      </c>
    </row>
    <row r="129" s="2" customFormat="1" ht="21.75" customHeight="1">
      <c r="A129" s="39"/>
      <c r="B129" s="40"/>
      <c r="C129" s="228" t="s">
        <v>257</v>
      </c>
      <c r="D129" s="228" t="s">
        <v>149</v>
      </c>
      <c r="E129" s="229" t="s">
        <v>2088</v>
      </c>
      <c r="F129" s="230" t="s">
        <v>2089</v>
      </c>
      <c r="G129" s="231" t="s">
        <v>1047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38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2065</v>
      </c>
      <c r="AT129" s="240" t="s">
        <v>149</v>
      </c>
      <c r="AU129" s="240" t="s">
        <v>83</v>
      </c>
      <c r="AY129" s="18" t="s">
        <v>146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81</v>
      </c>
      <c r="BK129" s="241">
        <f>ROUND(I129*H129,2)</f>
        <v>0</v>
      </c>
      <c r="BL129" s="18" t="s">
        <v>2065</v>
      </c>
      <c r="BM129" s="240" t="s">
        <v>2090</v>
      </c>
    </row>
    <row r="130" s="2" customFormat="1" ht="33" customHeight="1">
      <c r="A130" s="39"/>
      <c r="B130" s="40"/>
      <c r="C130" s="228" t="s">
        <v>8</v>
      </c>
      <c r="D130" s="228" t="s">
        <v>149</v>
      </c>
      <c r="E130" s="229" t="s">
        <v>2091</v>
      </c>
      <c r="F130" s="230" t="s">
        <v>2092</v>
      </c>
      <c r="G130" s="231" t="s">
        <v>1047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38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2065</v>
      </c>
      <c r="AT130" s="240" t="s">
        <v>149</v>
      </c>
      <c r="AU130" s="240" t="s">
        <v>83</v>
      </c>
      <c r="AY130" s="18" t="s">
        <v>146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81</v>
      </c>
      <c r="BK130" s="241">
        <f>ROUND(I130*H130,2)</f>
        <v>0</v>
      </c>
      <c r="BL130" s="18" t="s">
        <v>2065</v>
      </c>
      <c r="BM130" s="240" t="s">
        <v>2093</v>
      </c>
    </row>
    <row r="131" s="2" customFormat="1" ht="33" customHeight="1">
      <c r="A131" s="39"/>
      <c r="B131" s="40"/>
      <c r="C131" s="228" t="s">
        <v>266</v>
      </c>
      <c r="D131" s="228" t="s">
        <v>149</v>
      </c>
      <c r="E131" s="229" t="s">
        <v>2094</v>
      </c>
      <c r="F131" s="230" t="s">
        <v>2095</v>
      </c>
      <c r="G131" s="231" t="s">
        <v>1047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38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2065</v>
      </c>
      <c r="AT131" s="240" t="s">
        <v>149</v>
      </c>
      <c r="AU131" s="240" t="s">
        <v>83</v>
      </c>
      <c r="AY131" s="18" t="s">
        <v>146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81</v>
      </c>
      <c r="BK131" s="241">
        <f>ROUND(I131*H131,2)</f>
        <v>0</v>
      </c>
      <c r="BL131" s="18" t="s">
        <v>2065</v>
      </c>
      <c r="BM131" s="240" t="s">
        <v>2096</v>
      </c>
    </row>
    <row r="132" s="2" customFormat="1" ht="33" customHeight="1">
      <c r="A132" s="39"/>
      <c r="B132" s="40"/>
      <c r="C132" s="228" t="s">
        <v>272</v>
      </c>
      <c r="D132" s="228" t="s">
        <v>149</v>
      </c>
      <c r="E132" s="229" t="s">
        <v>2097</v>
      </c>
      <c r="F132" s="230" t="s">
        <v>2098</v>
      </c>
      <c r="G132" s="231" t="s">
        <v>1047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38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2065</v>
      </c>
      <c r="AT132" s="240" t="s">
        <v>149</v>
      </c>
      <c r="AU132" s="240" t="s">
        <v>83</v>
      </c>
      <c r="AY132" s="18" t="s">
        <v>146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81</v>
      </c>
      <c r="BK132" s="241">
        <f>ROUND(I132*H132,2)</f>
        <v>0</v>
      </c>
      <c r="BL132" s="18" t="s">
        <v>2065</v>
      </c>
      <c r="BM132" s="240" t="s">
        <v>2099</v>
      </c>
    </row>
    <row r="133" s="2" customFormat="1" ht="21.75" customHeight="1">
      <c r="A133" s="39"/>
      <c r="B133" s="40"/>
      <c r="C133" s="228" t="s">
        <v>277</v>
      </c>
      <c r="D133" s="228" t="s">
        <v>149</v>
      </c>
      <c r="E133" s="229" t="s">
        <v>2100</v>
      </c>
      <c r="F133" s="230" t="s">
        <v>2101</v>
      </c>
      <c r="G133" s="231" t="s">
        <v>1047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38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2065</v>
      </c>
      <c r="AT133" s="240" t="s">
        <v>149</v>
      </c>
      <c r="AU133" s="240" t="s">
        <v>83</v>
      </c>
      <c r="AY133" s="18" t="s">
        <v>146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81</v>
      </c>
      <c r="BK133" s="241">
        <f>ROUND(I133*H133,2)</f>
        <v>0</v>
      </c>
      <c r="BL133" s="18" t="s">
        <v>2065</v>
      </c>
      <c r="BM133" s="240" t="s">
        <v>2102</v>
      </c>
    </row>
    <row r="134" s="2" customFormat="1" ht="21.75" customHeight="1">
      <c r="A134" s="39"/>
      <c r="B134" s="40"/>
      <c r="C134" s="228" t="s">
        <v>281</v>
      </c>
      <c r="D134" s="228" t="s">
        <v>149</v>
      </c>
      <c r="E134" s="229" t="s">
        <v>2103</v>
      </c>
      <c r="F134" s="230" t="s">
        <v>2104</v>
      </c>
      <c r="G134" s="231" t="s">
        <v>1047</v>
      </c>
      <c r="H134" s="232">
        <v>1</v>
      </c>
      <c r="I134" s="233"/>
      <c r="J134" s="234">
        <f>ROUND(I134*H134,2)</f>
        <v>0</v>
      </c>
      <c r="K134" s="235"/>
      <c r="L134" s="45"/>
      <c r="M134" s="296" t="s">
        <v>1</v>
      </c>
      <c r="N134" s="297" t="s">
        <v>38</v>
      </c>
      <c r="O134" s="255"/>
      <c r="P134" s="256">
        <f>O134*H134</f>
        <v>0</v>
      </c>
      <c r="Q134" s="256">
        <v>0</v>
      </c>
      <c r="R134" s="256">
        <f>Q134*H134</f>
        <v>0</v>
      </c>
      <c r="S134" s="256">
        <v>0</v>
      </c>
      <c r="T134" s="25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2065</v>
      </c>
      <c r="AT134" s="240" t="s">
        <v>149</v>
      </c>
      <c r="AU134" s="240" t="s">
        <v>83</v>
      </c>
      <c r="AY134" s="18" t="s">
        <v>146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81</v>
      </c>
      <c r="BK134" s="241">
        <f>ROUND(I134*H134,2)</f>
        <v>0</v>
      </c>
      <c r="BL134" s="18" t="s">
        <v>2065</v>
      </c>
      <c r="BM134" s="240" t="s">
        <v>2105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mUOfp0wQCtRLIFdsHRfnnJLvm6T9e8V8R4NyruP0glIBKTEZ7Kr3t/jPwre4zMzO9CdlPVBSRlK9M57pO1UEFw==" hashValue="XgjqWOFNkaJhQY3KKvNRfnFtC/hiCyGUw5jyUISzyLfb2evu9HgkMdjjlZm8EGqIlJI+rMsp8yjML3BADgPK6A==" algorithmName="SHA-512" password="CC35"/>
  <autoFilter ref="C117:K13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1"/>
    </row>
    <row r="4" s="1" customFormat="1" ht="24.96" customHeight="1">
      <c r="B4" s="21"/>
      <c r="C4" s="149" t="s">
        <v>2106</v>
      </c>
      <c r="H4" s="21"/>
    </row>
    <row r="5" s="1" customFormat="1" ht="12" customHeight="1">
      <c r="B5" s="21"/>
      <c r="C5" s="312" t="s">
        <v>13</v>
      </c>
      <c r="D5" s="157" t="s">
        <v>14</v>
      </c>
      <c r="E5" s="1"/>
      <c r="F5" s="1"/>
      <c r="H5" s="21"/>
    </row>
    <row r="6" s="1" customFormat="1" ht="36.96" customHeight="1">
      <c r="B6" s="21"/>
      <c r="C6" s="313" t="s">
        <v>16</v>
      </c>
      <c r="D6" s="314" t="s">
        <v>17</v>
      </c>
      <c r="E6" s="1"/>
      <c r="F6" s="1"/>
      <c r="H6" s="21"/>
    </row>
    <row r="7" s="1" customFormat="1" ht="16.5" customHeight="1">
      <c r="B7" s="21"/>
      <c r="C7" s="151" t="s">
        <v>22</v>
      </c>
      <c r="D7" s="154" t="str">
        <f>'Rekapitulace stavby'!AN8</f>
        <v>11. 11. 2020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0"/>
      <c r="B9" s="315"/>
      <c r="C9" s="316" t="s">
        <v>54</v>
      </c>
      <c r="D9" s="317" t="s">
        <v>55</v>
      </c>
      <c r="E9" s="317" t="s">
        <v>133</v>
      </c>
      <c r="F9" s="318" t="s">
        <v>2107</v>
      </c>
      <c r="G9" s="200"/>
      <c r="H9" s="315"/>
    </row>
    <row r="10" s="2" customFormat="1" ht="26.4" customHeight="1">
      <c r="A10" s="39"/>
      <c r="B10" s="45"/>
      <c r="C10" s="319" t="s">
        <v>2108</v>
      </c>
      <c r="D10" s="319" t="s">
        <v>85</v>
      </c>
      <c r="E10" s="39"/>
      <c r="F10" s="39"/>
      <c r="G10" s="39"/>
      <c r="H10" s="45"/>
    </row>
    <row r="11" s="2" customFormat="1" ht="16.8" customHeight="1">
      <c r="A11" s="39"/>
      <c r="B11" s="45"/>
      <c r="C11" s="320" t="s">
        <v>2109</v>
      </c>
      <c r="D11" s="321" t="s">
        <v>1</v>
      </c>
      <c r="E11" s="322" t="s">
        <v>1</v>
      </c>
      <c r="F11" s="323">
        <v>15.99</v>
      </c>
      <c r="G11" s="39"/>
      <c r="H11" s="45"/>
    </row>
    <row r="12" s="2" customFormat="1" ht="16.8" customHeight="1">
      <c r="A12" s="39"/>
      <c r="B12" s="45"/>
      <c r="C12" s="320" t="s">
        <v>2110</v>
      </c>
      <c r="D12" s="321" t="s">
        <v>1</v>
      </c>
      <c r="E12" s="322" t="s">
        <v>1</v>
      </c>
      <c r="F12" s="323">
        <v>13.09</v>
      </c>
      <c r="G12" s="39"/>
      <c r="H12" s="45"/>
    </row>
    <row r="13" s="2" customFormat="1" ht="16.8" customHeight="1">
      <c r="A13" s="39"/>
      <c r="B13" s="45"/>
      <c r="C13" s="324" t="s">
        <v>1</v>
      </c>
      <c r="D13" s="324" t="s">
        <v>2111</v>
      </c>
      <c r="E13" s="18" t="s">
        <v>1</v>
      </c>
      <c r="F13" s="325">
        <v>13.09</v>
      </c>
      <c r="G13" s="39"/>
      <c r="H13" s="45"/>
    </row>
    <row r="14" s="2" customFormat="1" ht="16.8" customHeight="1">
      <c r="A14" s="39"/>
      <c r="B14" s="45"/>
      <c r="C14" s="324" t="s">
        <v>2110</v>
      </c>
      <c r="D14" s="324" t="s">
        <v>233</v>
      </c>
      <c r="E14" s="18" t="s">
        <v>1</v>
      </c>
      <c r="F14" s="325">
        <v>13.09</v>
      </c>
      <c r="G14" s="39"/>
      <c r="H14" s="45"/>
    </row>
    <row r="15" s="2" customFormat="1" ht="16.8" customHeight="1">
      <c r="A15" s="39"/>
      <c r="B15" s="45"/>
      <c r="C15" s="320" t="s">
        <v>168</v>
      </c>
      <c r="D15" s="321" t="s">
        <v>1</v>
      </c>
      <c r="E15" s="322" t="s">
        <v>1</v>
      </c>
      <c r="F15" s="323">
        <v>2156.2600000000002</v>
      </c>
      <c r="G15" s="39"/>
      <c r="H15" s="45"/>
    </row>
    <row r="16" s="2" customFormat="1" ht="16.8" customHeight="1">
      <c r="A16" s="39"/>
      <c r="B16" s="45"/>
      <c r="C16" s="324" t="s">
        <v>1</v>
      </c>
      <c r="D16" s="324" t="s">
        <v>232</v>
      </c>
      <c r="E16" s="18" t="s">
        <v>1</v>
      </c>
      <c r="F16" s="325">
        <v>2156.2600000000002</v>
      </c>
      <c r="G16" s="39"/>
      <c r="H16" s="45"/>
    </row>
    <row r="17" s="2" customFormat="1" ht="16.8" customHeight="1">
      <c r="A17" s="39"/>
      <c r="B17" s="45"/>
      <c r="C17" s="324" t="s">
        <v>168</v>
      </c>
      <c r="D17" s="324" t="s">
        <v>233</v>
      </c>
      <c r="E17" s="18" t="s">
        <v>1</v>
      </c>
      <c r="F17" s="325">
        <v>2156.2600000000002</v>
      </c>
      <c r="G17" s="39"/>
      <c r="H17" s="45"/>
    </row>
    <row r="18" s="2" customFormat="1" ht="16.8" customHeight="1">
      <c r="A18" s="39"/>
      <c r="B18" s="45"/>
      <c r="C18" s="326" t="s">
        <v>2112</v>
      </c>
      <c r="D18" s="39"/>
      <c r="E18" s="39"/>
      <c r="F18" s="39"/>
      <c r="G18" s="39"/>
      <c r="H18" s="45"/>
    </row>
    <row r="19" s="2" customFormat="1">
      <c r="A19" s="39"/>
      <c r="B19" s="45"/>
      <c r="C19" s="324" t="s">
        <v>227</v>
      </c>
      <c r="D19" s="324" t="s">
        <v>2113</v>
      </c>
      <c r="E19" s="18" t="s">
        <v>229</v>
      </c>
      <c r="F19" s="325">
        <v>539.06500000000005</v>
      </c>
      <c r="G19" s="39"/>
      <c r="H19" s="45"/>
    </row>
    <row r="20" s="2" customFormat="1">
      <c r="A20" s="39"/>
      <c r="B20" s="45"/>
      <c r="C20" s="324" t="s">
        <v>235</v>
      </c>
      <c r="D20" s="324" t="s">
        <v>2114</v>
      </c>
      <c r="E20" s="18" t="s">
        <v>229</v>
      </c>
      <c r="F20" s="325">
        <v>1078.1300000000001</v>
      </c>
      <c r="G20" s="39"/>
      <c r="H20" s="45"/>
    </row>
    <row r="21" s="2" customFormat="1">
      <c r="A21" s="39"/>
      <c r="B21" s="45"/>
      <c r="C21" s="324" t="s">
        <v>240</v>
      </c>
      <c r="D21" s="324" t="s">
        <v>2115</v>
      </c>
      <c r="E21" s="18" t="s">
        <v>229</v>
      </c>
      <c r="F21" s="325">
        <v>539.06500000000005</v>
      </c>
      <c r="G21" s="39"/>
      <c r="H21" s="45"/>
    </row>
    <row r="22" s="2" customFormat="1" ht="16.8" customHeight="1">
      <c r="A22" s="39"/>
      <c r="B22" s="45"/>
      <c r="C22" s="320" t="s">
        <v>2116</v>
      </c>
      <c r="D22" s="321" t="s">
        <v>1</v>
      </c>
      <c r="E22" s="322" t="s">
        <v>1</v>
      </c>
      <c r="F22" s="323">
        <v>23.934999999999999</v>
      </c>
      <c r="G22" s="39"/>
      <c r="H22" s="45"/>
    </row>
    <row r="23" s="2" customFormat="1" ht="16.8" customHeight="1">
      <c r="A23" s="39"/>
      <c r="B23" s="45"/>
      <c r="C23" s="324" t="s">
        <v>1</v>
      </c>
      <c r="D23" s="324" t="s">
        <v>2117</v>
      </c>
      <c r="E23" s="18" t="s">
        <v>1</v>
      </c>
      <c r="F23" s="325">
        <v>23.934999999999999</v>
      </c>
      <c r="G23" s="39"/>
      <c r="H23" s="45"/>
    </row>
    <row r="24" s="2" customFormat="1" ht="16.8" customHeight="1">
      <c r="A24" s="39"/>
      <c r="B24" s="45"/>
      <c r="C24" s="324" t="s">
        <v>2116</v>
      </c>
      <c r="D24" s="324" t="s">
        <v>233</v>
      </c>
      <c r="E24" s="18" t="s">
        <v>1</v>
      </c>
      <c r="F24" s="325">
        <v>23.934999999999999</v>
      </c>
      <c r="G24" s="39"/>
      <c r="H24" s="45"/>
    </row>
    <row r="25" s="2" customFormat="1" ht="26.4" customHeight="1">
      <c r="A25" s="39"/>
      <c r="B25" s="45"/>
      <c r="C25" s="319" t="s">
        <v>2118</v>
      </c>
      <c r="D25" s="319" t="s">
        <v>94</v>
      </c>
      <c r="E25" s="39"/>
      <c r="F25" s="39"/>
      <c r="G25" s="39"/>
      <c r="H25" s="45"/>
    </row>
    <row r="26" s="2" customFormat="1" ht="16.8" customHeight="1">
      <c r="A26" s="39"/>
      <c r="B26" s="45"/>
      <c r="C26" s="320" t="s">
        <v>667</v>
      </c>
      <c r="D26" s="321" t="s">
        <v>1</v>
      </c>
      <c r="E26" s="322" t="s">
        <v>1</v>
      </c>
      <c r="F26" s="323">
        <v>859.08000000000004</v>
      </c>
      <c r="G26" s="39"/>
      <c r="H26" s="45"/>
    </row>
    <row r="27" s="2" customFormat="1" ht="16.8" customHeight="1">
      <c r="A27" s="39"/>
      <c r="B27" s="45"/>
      <c r="C27" s="324" t="s">
        <v>1</v>
      </c>
      <c r="D27" s="324" t="s">
        <v>788</v>
      </c>
      <c r="E27" s="18" t="s">
        <v>1</v>
      </c>
      <c r="F27" s="325">
        <v>793.08000000000004</v>
      </c>
      <c r="G27" s="39"/>
      <c r="H27" s="45"/>
    </row>
    <row r="28" s="2" customFormat="1" ht="16.8" customHeight="1">
      <c r="A28" s="39"/>
      <c r="B28" s="45"/>
      <c r="C28" s="324" t="s">
        <v>1</v>
      </c>
      <c r="D28" s="324" t="s">
        <v>789</v>
      </c>
      <c r="E28" s="18" t="s">
        <v>1</v>
      </c>
      <c r="F28" s="325">
        <v>66</v>
      </c>
      <c r="G28" s="39"/>
      <c r="H28" s="45"/>
    </row>
    <row r="29" s="2" customFormat="1" ht="16.8" customHeight="1">
      <c r="A29" s="39"/>
      <c r="B29" s="45"/>
      <c r="C29" s="324" t="s">
        <v>667</v>
      </c>
      <c r="D29" s="324" t="s">
        <v>682</v>
      </c>
      <c r="E29" s="18" t="s">
        <v>1</v>
      </c>
      <c r="F29" s="325">
        <v>859.08000000000004</v>
      </c>
      <c r="G29" s="39"/>
      <c r="H29" s="45"/>
    </row>
    <row r="30" s="2" customFormat="1" ht="16.8" customHeight="1">
      <c r="A30" s="39"/>
      <c r="B30" s="45"/>
      <c r="C30" s="326" t="s">
        <v>2112</v>
      </c>
      <c r="D30" s="39"/>
      <c r="E30" s="39"/>
      <c r="F30" s="39"/>
      <c r="G30" s="39"/>
      <c r="H30" s="45"/>
    </row>
    <row r="31" s="2" customFormat="1" ht="16.8" customHeight="1">
      <c r="A31" s="39"/>
      <c r="B31" s="45"/>
      <c r="C31" s="324" t="s">
        <v>785</v>
      </c>
      <c r="D31" s="324" t="s">
        <v>2119</v>
      </c>
      <c r="E31" s="18" t="s">
        <v>181</v>
      </c>
      <c r="F31" s="325">
        <v>429.54000000000002</v>
      </c>
      <c r="G31" s="39"/>
      <c r="H31" s="45"/>
    </row>
    <row r="32" s="2" customFormat="1" ht="16.8" customHeight="1">
      <c r="A32" s="39"/>
      <c r="B32" s="45"/>
      <c r="C32" s="324" t="s">
        <v>804</v>
      </c>
      <c r="D32" s="324" t="s">
        <v>2120</v>
      </c>
      <c r="E32" s="18" t="s">
        <v>181</v>
      </c>
      <c r="F32" s="325">
        <v>429.54000000000002</v>
      </c>
      <c r="G32" s="39"/>
      <c r="H32" s="45"/>
    </row>
    <row r="33" s="2" customFormat="1" ht="16.8" customHeight="1">
      <c r="A33" s="39"/>
      <c r="B33" s="45"/>
      <c r="C33" s="320" t="s">
        <v>669</v>
      </c>
      <c r="D33" s="321" t="s">
        <v>1</v>
      </c>
      <c r="E33" s="322" t="s">
        <v>1</v>
      </c>
      <c r="F33" s="323">
        <v>3090.348</v>
      </c>
      <c r="G33" s="39"/>
      <c r="H33" s="45"/>
    </row>
    <row r="34" s="2" customFormat="1" ht="16.8" customHeight="1">
      <c r="A34" s="39"/>
      <c r="B34" s="45"/>
      <c r="C34" s="324" t="s">
        <v>1</v>
      </c>
      <c r="D34" s="324" t="s">
        <v>794</v>
      </c>
      <c r="E34" s="18" t="s">
        <v>1</v>
      </c>
      <c r="F34" s="325">
        <v>1207.8299999999999</v>
      </c>
      <c r="G34" s="39"/>
      <c r="H34" s="45"/>
    </row>
    <row r="35" s="2" customFormat="1" ht="16.8" customHeight="1">
      <c r="A35" s="39"/>
      <c r="B35" s="45"/>
      <c r="C35" s="324" t="s">
        <v>1</v>
      </c>
      <c r="D35" s="324" t="s">
        <v>795</v>
      </c>
      <c r="E35" s="18" t="s">
        <v>1</v>
      </c>
      <c r="F35" s="325">
        <v>1221.9480000000001</v>
      </c>
      <c r="G35" s="39"/>
      <c r="H35" s="45"/>
    </row>
    <row r="36" s="2" customFormat="1" ht="16.8" customHeight="1">
      <c r="A36" s="39"/>
      <c r="B36" s="45"/>
      <c r="C36" s="324" t="s">
        <v>1</v>
      </c>
      <c r="D36" s="324" t="s">
        <v>796</v>
      </c>
      <c r="E36" s="18" t="s">
        <v>1</v>
      </c>
      <c r="F36" s="325">
        <v>170.37000000000001</v>
      </c>
      <c r="G36" s="39"/>
      <c r="H36" s="45"/>
    </row>
    <row r="37" s="2" customFormat="1" ht="16.8" customHeight="1">
      <c r="A37" s="39"/>
      <c r="B37" s="45"/>
      <c r="C37" s="324" t="s">
        <v>1</v>
      </c>
      <c r="D37" s="324" t="s">
        <v>797</v>
      </c>
      <c r="E37" s="18" t="s">
        <v>1</v>
      </c>
      <c r="F37" s="325">
        <v>176.68000000000001</v>
      </c>
      <c r="G37" s="39"/>
      <c r="H37" s="45"/>
    </row>
    <row r="38" s="2" customFormat="1" ht="16.8" customHeight="1">
      <c r="A38" s="39"/>
      <c r="B38" s="45"/>
      <c r="C38" s="324" t="s">
        <v>1</v>
      </c>
      <c r="D38" s="324" t="s">
        <v>798</v>
      </c>
      <c r="E38" s="18" t="s">
        <v>1</v>
      </c>
      <c r="F38" s="325">
        <v>201.91999999999999</v>
      </c>
      <c r="G38" s="39"/>
      <c r="H38" s="45"/>
    </row>
    <row r="39" s="2" customFormat="1" ht="16.8" customHeight="1">
      <c r="A39" s="39"/>
      <c r="B39" s="45"/>
      <c r="C39" s="324" t="s">
        <v>1</v>
      </c>
      <c r="D39" s="324" t="s">
        <v>799</v>
      </c>
      <c r="E39" s="18" t="s">
        <v>1</v>
      </c>
      <c r="F39" s="325">
        <v>25</v>
      </c>
      <c r="G39" s="39"/>
      <c r="H39" s="45"/>
    </row>
    <row r="40" s="2" customFormat="1" ht="16.8" customHeight="1">
      <c r="A40" s="39"/>
      <c r="B40" s="45"/>
      <c r="C40" s="324" t="s">
        <v>1</v>
      </c>
      <c r="D40" s="324" t="s">
        <v>800</v>
      </c>
      <c r="E40" s="18" t="s">
        <v>1</v>
      </c>
      <c r="F40" s="325">
        <v>28.600000000000001</v>
      </c>
      <c r="G40" s="39"/>
      <c r="H40" s="45"/>
    </row>
    <row r="41" s="2" customFormat="1" ht="16.8" customHeight="1">
      <c r="A41" s="39"/>
      <c r="B41" s="45"/>
      <c r="C41" s="324" t="s">
        <v>1</v>
      </c>
      <c r="D41" s="324" t="s">
        <v>801</v>
      </c>
      <c r="E41" s="18" t="s">
        <v>1</v>
      </c>
      <c r="F41" s="325">
        <v>29</v>
      </c>
      <c r="G41" s="39"/>
      <c r="H41" s="45"/>
    </row>
    <row r="42" s="2" customFormat="1" ht="16.8" customHeight="1">
      <c r="A42" s="39"/>
      <c r="B42" s="45"/>
      <c r="C42" s="324" t="s">
        <v>1</v>
      </c>
      <c r="D42" s="324" t="s">
        <v>802</v>
      </c>
      <c r="E42" s="18" t="s">
        <v>1</v>
      </c>
      <c r="F42" s="325">
        <v>29</v>
      </c>
      <c r="G42" s="39"/>
      <c r="H42" s="45"/>
    </row>
    <row r="43" s="2" customFormat="1" ht="16.8" customHeight="1">
      <c r="A43" s="39"/>
      <c r="B43" s="45"/>
      <c r="C43" s="324" t="s">
        <v>669</v>
      </c>
      <c r="D43" s="324" t="s">
        <v>682</v>
      </c>
      <c r="E43" s="18" t="s">
        <v>1</v>
      </c>
      <c r="F43" s="325">
        <v>3090.348</v>
      </c>
      <c r="G43" s="39"/>
      <c r="H43" s="45"/>
    </row>
    <row r="44" s="2" customFormat="1" ht="16.8" customHeight="1">
      <c r="A44" s="39"/>
      <c r="B44" s="45"/>
      <c r="C44" s="326" t="s">
        <v>2112</v>
      </c>
      <c r="D44" s="39"/>
      <c r="E44" s="39"/>
      <c r="F44" s="39"/>
      <c r="G44" s="39"/>
      <c r="H44" s="45"/>
    </row>
    <row r="45" s="2" customFormat="1" ht="16.8" customHeight="1">
      <c r="A45" s="39"/>
      <c r="B45" s="45"/>
      <c r="C45" s="324" t="s">
        <v>791</v>
      </c>
      <c r="D45" s="324" t="s">
        <v>2121</v>
      </c>
      <c r="E45" s="18" t="s">
        <v>181</v>
      </c>
      <c r="F45" s="325">
        <v>1545.174</v>
      </c>
      <c r="G45" s="39"/>
      <c r="H45" s="45"/>
    </row>
    <row r="46" s="2" customFormat="1" ht="16.8" customHeight="1">
      <c r="A46" s="39"/>
      <c r="B46" s="45"/>
      <c r="C46" s="324" t="s">
        <v>807</v>
      </c>
      <c r="D46" s="324" t="s">
        <v>2122</v>
      </c>
      <c r="E46" s="18" t="s">
        <v>181</v>
      </c>
      <c r="F46" s="325">
        <v>1545.174</v>
      </c>
      <c r="G46" s="39"/>
      <c r="H46" s="45"/>
    </row>
    <row r="47" s="2" customFormat="1" ht="26.4" customHeight="1">
      <c r="A47" s="39"/>
      <c r="B47" s="45"/>
      <c r="C47" s="319" t="s">
        <v>2123</v>
      </c>
      <c r="D47" s="319" t="s">
        <v>98</v>
      </c>
      <c r="E47" s="39"/>
      <c r="F47" s="39"/>
      <c r="G47" s="39"/>
      <c r="H47" s="45"/>
    </row>
    <row r="48" s="2" customFormat="1" ht="16.8" customHeight="1">
      <c r="A48" s="39"/>
      <c r="B48" s="45"/>
      <c r="C48" s="320" t="s">
        <v>667</v>
      </c>
      <c r="D48" s="321" t="s">
        <v>1</v>
      </c>
      <c r="E48" s="322" t="s">
        <v>1</v>
      </c>
      <c r="F48" s="323">
        <v>195.25999999999999</v>
      </c>
      <c r="G48" s="39"/>
      <c r="H48" s="45"/>
    </row>
    <row r="49" s="2" customFormat="1" ht="16.8" customHeight="1">
      <c r="A49" s="39"/>
      <c r="B49" s="45"/>
      <c r="C49" s="324" t="s">
        <v>667</v>
      </c>
      <c r="D49" s="324" t="s">
        <v>1229</v>
      </c>
      <c r="E49" s="18" t="s">
        <v>1</v>
      </c>
      <c r="F49" s="325">
        <v>195.25999999999999</v>
      </c>
      <c r="G49" s="39"/>
      <c r="H49" s="45"/>
    </row>
    <row r="50" s="2" customFormat="1" ht="16.8" customHeight="1">
      <c r="A50" s="39"/>
      <c r="B50" s="45"/>
      <c r="C50" s="326" t="s">
        <v>2112</v>
      </c>
      <c r="D50" s="39"/>
      <c r="E50" s="39"/>
      <c r="F50" s="39"/>
      <c r="G50" s="39"/>
      <c r="H50" s="45"/>
    </row>
    <row r="51" s="2" customFormat="1" ht="16.8" customHeight="1">
      <c r="A51" s="39"/>
      <c r="B51" s="45"/>
      <c r="C51" s="324" t="s">
        <v>785</v>
      </c>
      <c r="D51" s="324" t="s">
        <v>2119</v>
      </c>
      <c r="E51" s="18" t="s">
        <v>181</v>
      </c>
      <c r="F51" s="325">
        <v>97.629999999999995</v>
      </c>
      <c r="G51" s="39"/>
      <c r="H51" s="45"/>
    </row>
    <row r="52" s="2" customFormat="1" ht="16.8" customHeight="1">
      <c r="A52" s="39"/>
      <c r="B52" s="45"/>
      <c r="C52" s="324" t="s">
        <v>804</v>
      </c>
      <c r="D52" s="324" t="s">
        <v>2120</v>
      </c>
      <c r="E52" s="18" t="s">
        <v>181</v>
      </c>
      <c r="F52" s="325">
        <v>97.629999999999995</v>
      </c>
      <c r="G52" s="39"/>
      <c r="H52" s="45"/>
    </row>
    <row r="53" s="2" customFormat="1" ht="16.8" customHeight="1">
      <c r="A53" s="39"/>
      <c r="B53" s="45"/>
      <c r="C53" s="320" t="s">
        <v>669</v>
      </c>
      <c r="D53" s="321" t="s">
        <v>1</v>
      </c>
      <c r="E53" s="322" t="s">
        <v>1</v>
      </c>
      <c r="F53" s="323">
        <v>952.80600000000004</v>
      </c>
      <c r="G53" s="39"/>
      <c r="H53" s="45"/>
    </row>
    <row r="54" s="2" customFormat="1" ht="16.8" customHeight="1">
      <c r="A54" s="39"/>
      <c r="B54" s="45"/>
      <c r="C54" s="324" t="s">
        <v>1</v>
      </c>
      <c r="D54" s="324" t="s">
        <v>1231</v>
      </c>
      <c r="E54" s="18" t="s">
        <v>1</v>
      </c>
      <c r="F54" s="325">
        <v>142.27000000000001</v>
      </c>
      <c r="G54" s="39"/>
      <c r="H54" s="45"/>
    </row>
    <row r="55" s="2" customFormat="1" ht="16.8" customHeight="1">
      <c r="A55" s="39"/>
      <c r="B55" s="45"/>
      <c r="C55" s="324" t="s">
        <v>1</v>
      </c>
      <c r="D55" s="324" t="s">
        <v>1232</v>
      </c>
      <c r="E55" s="18" t="s">
        <v>1</v>
      </c>
      <c r="F55" s="325">
        <v>426.60000000000002</v>
      </c>
      <c r="G55" s="39"/>
      <c r="H55" s="45"/>
    </row>
    <row r="56" s="2" customFormat="1" ht="16.8" customHeight="1">
      <c r="A56" s="39"/>
      <c r="B56" s="45"/>
      <c r="C56" s="324" t="s">
        <v>1</v>
      </c>
      <c r="D56" s="324" t="s">
        <v>1233</v>
      </c>
      <c r="E56" s="18" t="s">
        <v>1</v>
      </c>
      <c r="F56" s="325">
        <v>112.736</v>
      </c>
      <c r="G56" s="39"/>
      <c r="H56" s="45"/>
    </row>
    <row r="57" s="2" customFormat="1" ht="16.8" customHeight="1">
      <c r="A57" s="39"/>
      <c r="B57" s="45"/>
      <c r="C57" s="324" t="s">
        <v>1</v>
      </c>
      <c r="D57" s="324" t="s">
        <v>1234</v>
      </c>
      <c r="E57" s="18" t="s">
        <v>1</v>
      </c>
      <c r="F57" s="325">
        <v>112.194</v>
      </c>
      <c r="G57" s="39"/>
      <c r="H57" s="45"/>
    </row>
    <row r="58" s="2" customFormat="1" ht="16.8" customHeight="1">
      <c r="A58" s="39"/>
      <c r="B58" s="45"/>
      <c r="C58" s="324" t="s">
        <v>1</v>
      </c>
      <c r="D58" s="324" t="s">
        <v>1235</v>
      </c>
      <c r="E58" s="18" t="s">
        <v>1</v>
      </c>
      <c r="F58" s="325">
        <v>131.70599999999999</v>
      </c>
      <c r="G58" s="39"/>
      <c r="H58" s="45"/>
    </row>
    <row r="59" s="2" customFormat="1" ht="16.8" customHeight="1">
      <c r="A59" s="39"/>
      <c r="B59" s="45"/>
      <c r="C59" s="324" t="s">
        <v>1</v>
      </c>
      <c r="D59" s="324" t="s">
        <v>1236</v>
      </c>
      <c r="E59" s="18" t="s">
        <v>1</v>
      </c>
      <c r="F59" s="325">
        <v>27.300000000000001</v>
      </c>
      <c r="G59" s="39"/>
      <c r="H59" s="45"/>
    </row>
    <row r="60" s="2" customFormat="1" ht="16.8" customHeight="1">
      <c r="A60" s="39"/>
      <c r="B60" s="45"/>
      <c r="C60" s="324" t="s">
        <v>669</v>
      </c>
      <c r="D60" s="324" t="s">
        <v>682</v>
      </c>
      <c r="E60" s="18" t="s">
        <v>1</v>
      </c>
      <c r="F60" s="325">
        <v>952.80600000000004</v>
      </c>
      <c r="G60" s="39"/>
      <c r="H60" s="45"/>
    </row>
    <row r="61" s="2" customFormat="1" ht="16.8" customHeight="1">
      <c r="A61" s="39"/>
      <c r="B61" s="45"/>
      <c r="C61" s="326" t="s">
        <v>2112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324" t="s">
        <v>791</v>
      </c>
      <c r="D62" s="324" t="s">
        <v>2121</v>
      </c>
      <c r="E62" s="18" t="s">
        <v>181</v>
      </c>
      <c r="F62" s="325">
        <v>476.40300000000002</v>
      </c>
      <c r="G62" s="39"/>
      <c r="H62" s="45"/>
    </row>
    <row r="63" s="2" customFormat="1" ht="16.8" customHeight="1">
      <c r="A63" s="39"/>
      <c r="B63" s="45"/>
      <c r="C63" s="324" t="s">
        <v>807</v>
      </c>
      <c r="D63" s="324" t="s">
        <v>2122</v>
      </c>
      <c r="E63" s="18" t="s">
        <v>181</v>
      </c>
      <c r="F63" s="325">
        <v>476.40300000000002</v>
      </c>
      <c r="G63" s="39"/>
      <c r="H63" s="45"/>
    </row>
    <row r="64" s="2" customFormat="1" ht="26.4" customHeight="1">
      <c r="A64" s="39"/>
      <c r="B64" s="45"/>
      <c r="C64" s="319" t="s">
        <v>2124</v>
      </c>
      <c r="D64" s="319" t="s">
        <v>104</v>
      </c>
      <c r="E64" s="39"/>
      <c r="F64" s="39"/>
      <c r="G64" s="39"/>
      <c r="H64" s="45"/>
    </row>
    <row r="65" s="2" customFormat="1" ht="16.8" customHeight="1">
      <c r="A65" s="39"/>
      <c r="B65" s="45"/>
      <c r="C65" s="320" t="s">
        <v>667</v>
      </c>
      <c r="D65" s="321" t="s">
        <v>1</v>
      </c>
      <c r="E65" s="322" t="s">
        <v>1</v>
      </c>
      <c r="F65" s="323">
        <v>985.17100000000005</v>
      </c>
      <c r="G65" s="39"/>
      <c r="H65" s="45"/>
    </row>
    <row r="66" s="2" customFormat="1" ht="16.8" customHeight="1">
      <c r="A66" s="39"/>
      <c r="B66" s="45"/>
      <c r="C66" s="324" t="s">
        <v>1</v>
      </c>
      <c r="D66" s="324" t="s">
        <v>1401</v>
      </c>
      <c r="E66" s="18" t="s">
        <v>1</v>
      </c>
      <c r="F66" s="325">
        <v>365.58499999999998</v>
      </c>
      <c r="G66" s="39"/>
      <c r="H66" s="45"/>
    </row>
    <row r="67" s="2" customFormat="1" ht="16.8" customHeight="1">
      <c r="A67" s="39"/>
      <c r="B67" s="45"/>
      <c r="C67" s="324" t="s">
        <v>1</v>
      </c>
      <c r="D67" s="324" t="s">
        <v>1402</v>
      </c>
      <c r="E67" s="18" t="s">
        <v>1</v>
      </c>
      <c r="F67" s="325">
        <v>439.48399999999998</v>
      </c>
      <c r="G67" s="39"/>
      <c r="H67" s="45"/>
    </row>
    <row r="68" s="2" customFormat="1" ht="16.8" customHeight="1">
      <c r="A68" s="39"/>
      <c r="B68" s="45"/>
      <c r="C68" s="324" t="s">
        <v>1</v>
      </c>
      <c r="D68" s="324" t="s">
        <v>1403</v>
      </c>
      <c r="E68" s="18" t="s">
        <v>1</v>
      </c>
      <c r="F68" s="325">
        <v>53.32</v>
      </c>
      <c r="G68" s="39"/>
      <c r="H68" s="45"/>
    </row>
    <row r="69" s="2" customFormat="1" ht="16.8" customHeight="1">
      <c r="A69" s="39"/>
      <c r="B69" s="45"/>
      <c r="C69" s="324" t="s">
        <v>1</v>
      </c>
      <c r="D69" s="324" t="s">
        <v>1404</v>
      </c>
      <c r="E69" s="18" t="s">
        <v>1</v>
      </c>
      <c r="F69" s="325">
        <v>7.3680000000000003</v>
      </c>
      <c r="G69" s="39"/>
      <c r="H69" s="45"/>
    </row>
    <row r="70" s="2" customFormat="1" ht="16.8" customHeight="1">
      <c r="A70" s="39"/>
      <c r="B70" s="45"/>
      <c r="C70" s="324" t="s">
        <v>1</v>
      </c>
      <c r="D70" s="324" t="s">
        <v>1405</v>
      </c>
      <c r="E70" s="18" t="s">
        <v>1</v>
      </c>
      <c r="F70" s="325">
        <v>52.689</v>
      </c>
      <c r="G70" s="39"/>
      <c r="H70" s="45"/>
    </row>
    <row r="71" s="2" customFormat="1" ht="16.8" customHeight="1">
      <c r="A71" s="39"/>
      <c r="B71" s="45"/>
      <c r="C71" s="324" t="s">
        <v>1</v>
      </c>
      <c r="D71" s="324" t="s">
        <v>1406</v>
      </c>
      <c r="E71" s="18" t="s">
        <v>1</v>
      </c>
      <c r="F71" s="325">
        <v>7.2140000000000004</v>
      </c>
      <c r="G71" s="39"/>
      <c r="H71" s="45"/>
    </row>
    <row r="72" s="2" customFormat="1" ht="16.8" customHeight="1">
      <c r="A72" s="39"/>
      <c r="B72" s="45"/>
      <c r="C72" s="324" t="s">
        <v>1</v>
      </c>
      <c r="D72" s="324" t="s">
        <v>1407</v>
      </c>
      <c r="E72" s="18" t="s">
        <v>1</v>
      </c>
      <c r="F72" s="325">
        <v>52.372999999999998</v>
      </c>
      <c r="G72" s="39"/>
      <c r="H72" s="45"/>
    </row>
    <row r="73" s="2" customFormat="1" ht="16.8" customHeight="1">
      <c r="A73" s="39"/>
      <c r="B73" s="45"/>
      <c r="C73" s="324" t="s">
        <v>1</v>
      </c>
      <c r="D73" s="324" t="s">
        <v>1408</v>
      </c>
      <c r="E73" s="18" t="s">
        <v>1</v>
      </c>
      <c r="F73" s="325">
        <v>7.1379999999999999</v>
      </c>
      <c r="G73" s="39"/>
      <c r="H73" s="45"/>
    </row>
    <row r="74" s="2" customFormat="1" ht="16.8" customHeight="1">
      <c r="A74" s="39"/>
      <c r="B74" s="45"/>
      <c r="C74" s="324" t="s">
        <v>667</v>
      </c>
      <c r="D74" s="324" t="s">
        <v>682</v>
      </c>
      <c r="E74" s="18" t="s">
        <v>1</v>
      </c>
      <c r="F74" s="325">
        <v>985.17100000000005</v>
      </c>
      <c r="G74" s="39"/>
      <c r="H74" s="45"/>
    </row>
    <row r="75" s="2" customFormat="1" ht="16.8" customHeight="1">
      <c r="A75" s="39"/>
      <c r="B75" s="45"/>
      <c r="C75" s="326" t="s">
        <v>2112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24" t="s">
        <v>785</v>
      </c>
      <c r="D76" s="324" t="s">
        <v>2119</v>
      </c>
      <c r="E76" s="18" t="s">
        <v>181</v>
      </c>
      <c r="F76" s="325">
        <v>492.58600000000001</v>
      </c>
      <c r="G76" s="39"/>
      <c r="H76" s="45"/>
    </row>
    <row r="77" s="2" customFormat="1" ht="16.8" customHeight="1">
      <c r="A77" s="39"/>
      <c r="B77" s="45"/>
      <c r="C77" s="324" t="s">
        <v>804</v>
      </c>
      <c r="D77" s="324" t="s">
        <v>2120</v>
      </c>
      <c r="E77" s="18" t="s">
        <v>181</v>
      </c>
      <c r="F77" s="325">
        <v>492.58600000000001</v>
      </c>
      <c r="G77" s="39"/>
      <c r="H77" s="45"/>
    </row>
    <row r="78" s="2" customFormat="1" ht="26.4" customHeight="1">
      <c r="A78" s="39"/>
      <c r="B78" s="45"/>
      <c r="C78" s="319" t="s">
        <v>2125</v>
      </c>
      <c r="D78" s="319" t="s">
        <v>107</v>
      </c>
      <c r="E78" s="39"/>
      <c r="F78" s="39"/>
      <c r="G78" s="39"/>
      <c r="H78" s="45"/>
    </row>
    <row r="79" s="2" customFormat="1" ht="16.8" customHeight="1">
      <c r="A79" s="39"/>
      <c r="B79" s="45"/>
      <c r="C79" s="320" t="s">
        <v>1655</v>
      </c>
      <c r="D79" s="321" t="s">
        <v>1</v>
      </c>
      <c r="E79" s="322" t="s">
        <v>1</v>
      </c>
      <c r="F79" s="323">
        <v>547.39999999999998</v>
      </c>
      <c r="G79" s="39"/>
      <c r="H79" s="45"/>
    </row>
    <row r="80" s="2" customFormat="1" ht="16.8" customHeight="1">
      <c r="A80" s="39"/>
      <c r="B80" s="45"/>
      <c r="C80" s="324" t="s">
        <v>1</v>
      </c>
      <c r="D80" s="324" t="s">
        <v>1695</v>
      </c>
      <c r="E80" s="18" t="s">
        <v>1</v>
      </c>
      <c r="F80" s="325">
        <v>547.39999999999998</v>
      </c>
      <c r="G80" s="39"/>
      <c r="H80" s="45"/>
    </row>
    <row r="81" s="2" customFormat="1" ht="16.8" customHeight="1">
      <c r="A81" s="39"/>
      <c r="B81" s="45"/>
      <c r="C81" s="324" t="s">
        <v>1655</v>
      </c>
      <c r="D81" s="324" t="s">
        <v>233</v>
      </c>
      <c r="E81" s="18" t="s">
        <v>1</v>
      </c>
      <c r="F81" s="325">
        <v>547.39999999999998</v>
      </c>
      <c r="G81" s="39"/>
      <c r="H81" s="45"/>
    </row>
    <row r="82" s="2" customFormat="1" ht="16.8" customHeight="1">
      <c r="A82" s="39"/>
      <c r="B82" s="45"/>
      <c r="C82" s="326" t="s">
        <v>2112</v>
      </c>
      <c r="D82" s="39"/>
      <c r="E82" s="39"/>
      <c r="F82" s="39"/>
      <c r="G82" s="39"/>
      <c r="H82" s="45"/>
    </row>
    <row r="83" s="2" customFormat="1" ht="16.8" customHeight="1">
      <c r="A83" s="39"/>
      <c r="B83" s="45"/>
      <c r="C83" s="324" t="s">
        <v>785</v>
      </c>
      <c r="D83" s="324" t="s">
        <v>2119</v>
      </c>
      <c r="E83" s="18" t="s">
        <v>181</v>
      </c>
      <c r="F83" s="325">
        <v>273.69999999999999</v>
      </c>
      <c r="G83" s="39"/>
      <c r="H83" s="45"/>
    </row>
    <row r="84" s="2" customFormat="1" ht="16.8" customHeight="1">
      <c r="A84" s="39"/>
      <c r="B84" s="45"/>
      <c r="C84" s="324" t="s">
        <v>804</v>
      </c>
      <c r="D84" s="324" t="s">
        <v>2120</v>
      </c>
      <c r="E84" s="18" t="s">
        <v>181</v>
      </c>
      <c r="F84" s="325">
        <v>273.69999999999999</v>
      </c>
      <c r="G84" s="39"/>
      <c r="H84" s="45"/>
    </row>
    <row r="85" s="2" customFormat="1" ht="26.4" customHeight="1">
      <c r="A85" s="39"/>
      <c r="B85" s="45"/>
      <c r="C85" s="319" t="s">
        <v>2126</v>
      </c>
      <c r="D85" s="319" t="s">
        <v>110</v>
      </c>
      <c r="E85" s="39"/>
      <c r="F85" s="39"/>
      <c r="G85" s="39"/>
      <c r="H85" s="45"/>
    </row>
    <row r="86" s="2" customFormat="1" ht="16.8" customHeight="1">
      <c r="A86" s="39"/>
      <c r="B86" s="45"/>
      <c r="C86" s="320" t="s">
        <v>1800</v>
      </c>
      <c r="D86" s="321" t="s">
        <v>1</v>
      </c>
      <c r="E86" s="322" t="s">
        <v>1</v>
      </c>
      <c r="F86" s="323">
        <v>63</v>
      </c>
      <c r="G86" s="39"/>
      <c r="H86" s="45"/>
    </row>
    <row r="87" s="2" customFormat="1" ht="16.8" customHeight="1">
      <c r="A87" s="39"/>
      <c r="B87" s="45"/>
      <c r="C87" s="324" t="s">
        <v>1800</v>
      </c>
      <c r="D87" s="324" t="s">
        <v>1949</v>
      </c>
      <c r="E87" s="18" t="s">
        <v>1</v>
      </c>
      <c r="F87" s="325">
        <v>63</v>
      </c>
      <c r="G87" s="39"/>
      <c r="H87" s="45"/>
    </row>
    <row r="88" s="2" customFormat="1" ht="16.8" customHeight="1">
      <c r="A88" s="39"/>
      <c r="B88" s="45"/>
      <c r="C88" s="326" t="s">
        <v>2112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324" t="s">
        <v>1946</v>
      </c>
      <c r="D89" s="324" t="s">
        <v>2127</v>
      </c>
      <c r="E89" s="18" t="s">
        <v>210</v>
      </c>
      <c r="F89" s="325">
        <v>63</v>
      </c>
      <c r="G89" s="39"/>
      <c r="H89" s="45"/>
    </row>
    <row r="90" s="2" customFormat="1" ht="16.8" customHeight="1">
      <c r="A90" s="39"/>
      <c r="B90" s="45"/>
      <c r="C90" s="324" t="s">
        <v>1942</v>
      </c>
      <c r="D90" s="324" t="s">
        <v>2128</v>
      </c>
      <c r="E90" s="18" t="s">
        <v>210</v>
      </c>
      <c r="F90" s="325">
        <v>400</v>
      </c>
      <c r="G90" s="39"/>
      <c r="H90" s="45"/>
    </row>
    <row r="91" s="2" customFormat="1" ht="16.8" customHeight="1">
      <c r="A91" s="39"/>
      <c r="B91" s="45"/>
      <c r="C91" s="320" t="s">
        <v>1798</v>
      </c>
      <c r="D91" s="321" t="s">
        <v>1</v>
      </c>
      <c r="E91" s="322" t="s">
        <v>1</v>
      </c>
      <c r="F91" s="323">
        <v>10.800000000000001</v>
      </c>
      <c r="G91" s="39"/>
      <c r="H91" s="45"/>
    </row>
    <row r="92" s="2" customFormat="1" ht="16.8" customHeight="1">
      <c r="A92" s="39"/>
      <c r="B92" s="45"/>
      <c r="C92" s="324" t="s">
        <v>1798</v>
      </c>
      <c r="D92" s="324" t="s">
        <v>1937</v>
      </c>
      <c r="E92" s="18" t="s">
        <v>1</v>
      </c>
      <c r="F92" s="325">
        <v>10.800000000000001</v>
      </c>
      <c r="G92" s="39"/>
      <c r="H92" s="45"/>
    </row>
    <row r="93" s="2" customFormat="1" ht="16.8" customHeight="1">
      <c r="A93" s="39"/>
      <c r="B93" s="45"/>
      <c r="C93" s="326" t="s">
        <v>2112</v>
      </c>
      <c r="D93" s="39"/>
      <c r="E93" s="39"/>
      <c r="F93" s="39"/>
      <c r="G93" s="39"/>
      <c r="H93" s="45"/>
    </row>
    <row r="94" s="2" customFormat="1" ht="16.8" customHeight="1">
      <c r="A94" s="39"/>
      <c r="B94" s="45"/>
      <c r="C94" s="324" t="s">
        <v>1934</v>
      </c>
      <c r="D94" s="324" t="s">
        <v>2129</v>
      </c>
      <c r="E94" s="18" t="s">
        <v>229</v>
      </c>
      <c r="F94" s="325">
        <v>5.4000000000000004</v>
      </c>
      <c r="G94" s="39"/>
      <c r="H94" s="45"/>
    </row>
    <row r="95" s="2" customFormat="1" ht="7.44" customHeight="1">
      <c r="A95" s="39"/>
      <c r="B95" s="180"/>
      <c r="C95" s="181"/>
      <c r="D95" s="181"/>
      <c r="E95" s="181"/>
      <c r="F95" s="181"/>
      <c r="G95" s="181"/>
      <c r="H95" s="45"/>
    </row>
    <row r="96" s="2" customFormat="1">
      <c r="A96" s="39"/>
      <c r="B96" s="39"/>
      <c r="C96" s="39"/>
      <c r="D96" s="39"/>
      <c r="E96" s="39"/>
      <c r="F96" s="39"/>
      <c r="G96" s="39"/>
      <c r="H96" s="39"/>
    </row>
  </sheetData>
  <sheetProtection sheet="1" formatColumns="0" formatRows="0" objects="1" scenarios="1" spinCount="100000" saltValue="ZlB+xYc7xiYwaCEqYB4EXOId2zVgxdzN3K6tNVpC6APlVCgea3qRZt+YnzTvvMMqKrB1LjCL6EvslrVADU0XSw==" hashValue="5rwSQMddxrVCRS52ISC7f8Xpumsoa27GlnxNO4aLZZcU5e4f5TH3VSZWoMMEz9N0B7b7dyFuXoU+SgZlmjeJs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2021-03-10T14:58:37Z</dcterms:created>
  <dcterms:modified xsi:type="dcterms:W3CDTF">2021-03-10T14:58:54Z</dcterms:modified>
</cp:coreProperties>
</file>