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800-1 - Prodloužení plyno..." sheetId="2" r:id="rId2"/>
    <sheet name="800-2 - Plynovodní přípojky" sheetId="3" r:id="rId3"/>
    <sheet name="901 - VRN - plynovod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'800-1 - Prodloužení plyno...'!$C$118:$K$140</definedName>
    <definedName name="_xlnm.Print_Area" localSheetId="1">'800-1 - Prodloužení plyno...'!$C$4:$J$76,'800-1 - Prodloužení plyno...'!$C$82:$J$100,'800-1 - Prodloužení plyno...'!$C$106:$J$140</definedName>
    <definedName name="_xlnm.Print_Titles" localSheetId="1">'800-1 - Prodloužení plyno...'!$118:$118</definedName>
    <definedName name="_xlnm._FilterDatabase" localSheetId="2" hidden="1">'800-2 - Plynovodní přípojky'!$C$118:$K$155</definedName>
    <definedName name="_xlnm.Print_Area" localSheetId="2">'800-2 - Plynovodní přípojky'!$C$4:$J$76,'800-2 - Plynovodní přípojky'!$C$82:$J$100,'800-2 - Plynovodní přípojky'!$C$106:$J$155</definedName>
    <definedName name="_xlnm.Print_Titles" localSheetId="2">'800-2 - Plynovodní přípojky'!$118:$118</definedName>
    <definedName name="_xlnm._FilterDatabase" localSheetId="3" hidden="1">'901 - VRN - plynovod'!$C$117:$K$129</definedName>
    <definedName name="_xlnm.Print_Area" localSheetId="3">'901 - VRN - plynovod'!$C$4:$J$76,'901 - VRN - plynovod'!$C$82:$J$99,'901 - VRN - plynovod'!$C$105:$J$129</definedName>
    <definedName name="_xlnm.Print_Titles" localSheetId="3">'901 - VRN - plynovod'!$117:$117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F112"/>
  <c r="E110"/>
  <c r="F91"/>
  <c r="F89"/>
  <c r="E87"/>
  <c r="J24"/>
  <c r="E24"/>
  <c r="J115"/>
  <c r="J23"/>
  <c r="J21"/>
  <c r="E21"/>
  <c r="J114"/>
  <c r="J20"/>
  <c r="J18"/>
  <c r="E18"/>
  <c r="F115"/>
  <c r="J17"/>
  <c r="J12"/>
  <c r="J112"/>
  <c r="E7"/>
  <c r="E85"/>
  <c i="3" r="J37"/>
  <c r="J36"/>
  <c i="1" r="AY96"/>
  <c i="3" r="J35"/>
  <c i="1" r="AX96"/>
  <c i="3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113"/>
  <c r="E7"/>
  <c r="E85"/>
  <c i="2" r="J37"/>
  <c r="J36"/>
  <c i="1" r="AY95"/>
  <c i="2" r="J35"/>
  <c i="1" r="AX95"/>
  <c i="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1" r="L90"/>
  <c r="AM90"/>
  <c r="AM89"/>
  <c r="L89"/>
  <c r="AM87"/>
  <c r="L87"/>
  <c r="L85"/>
  <c r="L84"/>
  <c i="4" r="BK129"/>
  <c r="J124"/>
  <c r="J123"/>
  <c i="3" r="BK153"/>
  <c r="J151"/>
  <c r="J124"/>
  <c i="2" r="J139"/>
  <c r="J137"/>
  <c r="BK128"/>
  <c r="J122"/>
  <c i="4" r="J128"/>
  <c r="BK124"/>
  <c i="3" r="J154"/>
  <c r="J146"/>
  <c r="J129"/>
  <c r="J127"/>
  <c r="J126"/>
  <c i="2" r="J136"/>
  <c r="BK132"/>
  <c i="4" r="J127"/>
  <c i="3" r="BK154"/>
  <c r="J148"/>
  <c r="BK142"/>
  <c r="BK135"/>
  <c i="2" r="J140"/>
  <c r="J138"/>
  <c r="BK134"/>
  <c r="BK129"/>
  <c r="J126"/>
  <c r="BK124"/>
  <c r="BK122"/>
  <c i="4" r="BK128"/>
  <c r="BK127"/>
  <c r="J125"/>
  <c r="BK122"/>
  <c i="3" r="BK151"/>
  <c r="BK144"/>
  <c r="J142"/>
  <c r="J131"/>
  <c r="J122"/>
  <c i="2" r="BK140"/>
  <c r="BK138"/>
  <c r="BK136"/>
  <c r="J128"/>
  <c r="J124"/>
  <c i="1" r="AS94"/>
  <c i="4" r="J129"/>
  <c r="J126"/>
  <c r="BK125"/>
  <c r="J122"/>
  <c r="J121"/>
  <c i="3" r="BK146"/>
  <c r="J137"/>
  <c r="BK133"/>
  <c r="BK126"/>
  <c i="4" r="BK123"/>
  <c i="3" r="J155"/>
  <c r="J153"/>
  <c r="J152"/>
  <c r="J144"/>
  <c r="BK141"/>
  <c r="J139"/>
  <c r="BK137"/>
  <c r="J135"/>
  <c r="BK131"/>
  <c i="2" r="J130"/>
  <c i="4" r="BK121"/>
  <c i="3" r="BK155"/>
  <c r="BK152"/>
  <c r="BK127"/>
  <c r="BK122"/>
  <c i="2" r="BK139"/>
  <c r="BK137"/>
  <c r="BK130"/>
  <c r="J129"/>
  <c r="BK126"/>
  <c i="4" r="BK126"/>
  <c i="3" r="BK148"/>
  <c r="J141"/>
  <c r="BK139"/>
  <c r="J133"/>
  <c r="BK129"/>
  <c r="BK124"/>
  <c i="2" r="J134"/>
  <c r="J132"/>
  <c l="1" r="P121"/>
  <c i="3" r="T150"/>
  <c i="2" r="T135"/>
  <c i="3" r="R121"/>
  <c i="2" r="BK135"/>
  <c r="J135"/>
  <c r="J99"/>
  <c i="3" r="BK121"/>
  <c r="P121"/>
  <c i="2" r="R121"/>
  <c i="3" r="BK150"/>
  <c r="J150"/>
  <c r="J99"/>
  <c i="2" r="T121"/>
  <c r="T120"/>
  <c r="T119"/>
  <c i="3" r="R150"/>
  <c i="2" r="P135"/>
  <c i="3" r="T121"/>
  <c r="T120"/>
  <c r="T119"/>
  <c i="4" r="P120"/>
  <c r="P119"/>
  <c r="P118"/>
  <c i="1" r="AU97"/>
  <c i="2" r="BK121"/>
  <c r="J121"/>
  <c r="J98"/>
  <c r="R135"/>
  <c i="3" r="P150"/>
  <c i="4" r="BK120"/>
  <c r="J120"/>
  <c r="J98"/>
  <c r="R120"/>
  <c r="R119"/>
  <c r="R118"/>
  <c r="T120"/>
  <c r="T119"/>
  <c r="T118"/>
  <c i="2" r="F92"/>
  <c r="J113"/>
  <c r="BE140"/>
  <c i="3" r="F116"/>
  <c r="BE144"/>
  <c i="4" r="J89"/>
  <c i="2" r="E85"/>
  <c r="BE122"/>
  <c r="BE124"/>
  <c i="3" r="BE142"/>
  <c i="2" r="BE136"/>
  <c r="BE137"/>
  <c r="BE138"/>
  <c i="3" r="BE127"/>
  <c r="BE133"/>
  <c r="BE148"/>
  <c r="BE151"/>
  <c r="BE131"/>
  <c r="BE153"/>
  <c r="BE154"/>
  <c r="BE155"/>
  <c i="4" r="J91"/>
  <c r="BE124"/>
  <c r="BE127"/>
  <c r="BE128"/>
  <c i="2" r="BE129"/>
  <c r="BE139"/>
  <c i="3" r="J89"/>
  <c r="E109"/>
  <c r="BE137"/>
  <c i="4" r="E108"/>
  <c r="BE121"/>
  <c r="BE126"/>
  <c i="2" r="BE128"/>
  <c i="3" r="BE124"/>
  <c r="BE126"/>
  <c i="4" r="F92"/>
  <c r="BE125"/>
  <c i="2" r="BE126"/>
  <c r="BE130"/>
  <c i="3" r="BE122"/>
  <c r="BE135"/>
  <c r="BE139"/>
  <c r="BE141"/>
  <c r="BE152"/>
  <c i="4" r="BE122"/>
  <c r="BE123"/>
  <c r="BE129"/>
  <c i="2" r="BE132"/>
  <c r="BE134"/>
  <c i="3" r="BE129"/>
  <c r="BE146"/>
  <c i="4" r="J92"/>
  <c i="3" r="F35"/>
  <c i="1" r="BB96"/>
  <c i="4" r="F36"/>
  <c i="1" r="BC97"/>
  <c i="4" r="F34"/>
  <c i="1" r="BA97"/>
  <c i="2" r="F35"/>
  <c i="1" r="BB95"/>
  <c i="4" r="F37"/>
  <c i="1" r="BD97"/>
  <c i="2" r="F34"/>
  <c i="1" r="BA95"/>
  <c i="2" r="J34"/>
  <c i="1" r="AW95"/>
  <c i="3" r="F37"/>
  <c i="1" r="BD96"/>
  <c i="2" r="F37"/>
  <c i="1" r="BD95"/>
  <c i="3" r="J34"/>
  <c i="1" r="AW96"/>
  <c i="3" r="F36"/>
  <c i="1" r="BC96"/>
  <c i="3" r="F34"/>
  <c i="1" r="BA96"/>
  <c i="4" r="F35"/>
  <c i="1" r="BB97"/>
  <c i="2" r="F36"/>
  <c i="1" r="BC95"/>
  <c i="4" r="J34"/>
  <c i="1" r="AW97"/>
  <c i="3" l="1" r="P120"/>
  <c r="P119"/>
  <c i="1" r="AU96"/>
  <c i="2" r="R120"/>
  <c r="R119"/>
  <c i="3" r="BK120"/>
  <c r="BK119"/>
  <c r="J119"/>
  <c r="R120"/>
  <c r="R119"/>
  <c i="2" r="P120"/>
  <c r="P119"/>
  <c i="1" r="AU95"/>
  <c i="2" r="BK120"/>
  <c r="J120"/>
  <c r="J97"/>
  <c i="3" r="J121"/>
  <c r="J98"/>
  <c i="4" r="BK119"/>
  <c r="J119"/>
  <c r="J97"/>
  <c i="3" r="J30"/>
  <c i="1" r="AG96"/>
  <c i="3" r="F33"/>
  <c i="1" r="AZ96"/>
  <c i="2" r="F33"/>
  <c i="1" r="AZ95"/>
  <c r="BA94"/>
  <c r="AW94"/>
  <c r="AK30"/>
  <c r="BB94"/>
  <c r="W31"/>
  <c r="BD94"/>
  <c r="W33"/>
  <c i="3" r="J33"/>
  <c i="1" r="AV96"/>
  <c r="AT96"/>
  <c r="BC94"/>
  <c r="AY94"/>
  <c i="4" r="J33"/>
  <c i="1" r="AV97"/>
  <c r="AT97"/>
  <c i="4" r="F33"/>
  <c i="1" r="AZ97"/>
  <c i="2" r="J33"/>
  <c i="1" r="AV95"/>
  <c r="AT95"/>
  <c i="3" l="1" r="J39"/>
  <c r="J96"/>
  <c i="2" r="BK119"/>
  <c r="J119"/>
  <c r="J96"/>
  <c i="3" r="J120"/>
  <c r="J97"/>
  <c i="4" r="BK118"/>
  <c r="J118"/>
  <c r="J96"/>
  <c i="1" r="AN96"/>
  <c r="AZ94"/>
  <c r="W29"/>
  <c r="AU94"/>
  <c r="AX94"/>
  <c r="W30"/>
  <c r="W32"/>
  <c i="2" l="1" r="J30"/>
  <c i="1" r="AG95"/>
  <c r="AN95"/>
  <c r="AV94"/>
  <c r="AK29"/>
  <c i="4" r="J30"/>
  <c i="1" r="AG97"/>
  <c r="AN97"/>
  <c i="4" l="1" r="J39"/>
  <c i="2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<sst xmlns="http://schemas.openxmlformats.org/spreadsheetml/2006/main">
  <si>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</si>
  <si>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</si>
  <si>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</si>
  <si>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</si>
  <si>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</si>
  <si>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{b5fc437f-49a7-4438-b62c-af78cfda14a8}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</si>
  <si>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</si>
  <si>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</si>
  <si>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</si>
  <si>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</si>
  <si>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</si>
  <si>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</si>
  <si>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</si>
  <si>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</si>
  <si>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210311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</si>
  <si>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</si>
  <si>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</si>
  <si>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technická vybavenost Loreta - vyhrazená část - plynovod</t>
  </si>
  <si>
    <t>KSO:</t>
  </si>
  <si>
    <t>CC-CZ:</t>
  </si>
  <si>
    <t>Místo:</t>
  </si>
  <si>
    <t>Horažďovice</t>
  </si>
  <si>
    <t>Datum:</t>
  </si>
  <si>
    <t>19. 11. 2020</t>
  </si>
  <si>
    <t>Zadavatel:</t>
  </si>
  <si>
    <t>IČ:</t>
  </si>
  <si>
    <t>Město Horažďovice, IČO 00255513, Mírové náměstí 1,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</si>
  <si>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</si>
  <si>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</si>
  <si>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</si>
  <si>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</si>
  <si>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</si>
  <si>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</si>
  <si>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</si>
  <si>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</si>
  <si>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</si>
  <si>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</si>
  <si>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</si>
  <si>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</si>
  <si>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</si>
  <si>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</si>
  <si>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</si>
  <si>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</si>
  <si>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</si>
  <si>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</si>
  <si>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</si>
  <si>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</si>
  <si>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</si>
  <si>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</si>
  <si>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</si>
  <si>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</si>
  <si>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</si>
  <si>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</si>
  <si>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</si>
  <si>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</si>
  <si>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</si>
  <si>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</si>
  <si>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</si>
  <si>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</si>
  <si>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</si>
  <si>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</si>
  <si>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</si>
  <si>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</si>
  <si>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</si>
  <si>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</si>
  <si>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</si>
  <si>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</si>
  <si>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</si>
  <si>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</si>
  <si>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</si>
  <si>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</si>
  <si>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</si>
  <si>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</si>
  <si>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</si>
  <si>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</si>
  <si>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</si>
  <si>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</si>
  <si>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</si>
  <si>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</si>
  <si>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</si>
  <si>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</si>
  <si>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800-1</t>
  </si>
  <si>
    <t>Prodloužení plynovodu</t>
  </si>
  <si>
    <t>STA</t>
  </si>
  <si>
    <t>1</t>
  </si>
  <si>
    <t>{39b69dfe-da4f-4084-9b91-bcdaa0894e59}</t>
  </si>
  <si>
    <t>2</t>
  </si>
  <si>
    <t>800-2</t>
  </si>
  <si>
    <t>Plynovodní přípojky</t>
  </si>
  <si>
    <t>{13692412-0176-4595-a625-f4cb3f22a28f}</t>
  </si>
  <si>
    <t>901</t>
  </si>
  <si>
    <t>VRN - plynovod</t>
  </si>
  <si>
    <t>{5b3adfd5-f939-42c7-879f-e1572e0c8dcb}</t>
  </si>
  <si>
    <t>KRYCÍ LIST SOUPISU PRACÍ</t>
  </si>
  <si>
    <t>Objekt:</t>
  </si>
  <si>
    <t>800-1 - Prodloužení plynovodu</t>
  </si>
  <si>
    <t>Ing. Jan Štětka</t>
  </si>
  <si>
    <t>Jan Štětka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</si>
  <si>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</si>
  <si>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</si>
  <si>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</si>
  <si>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</si>
  <si>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</si>
  <si>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</si>
  <si>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prodloužení plynovodu</t>
  </si>
  <si>
    <t xml:space="preserve">    999 -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</si>
  <si>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</si>
  <si>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</si>
  <si>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</si>
  <si>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</si>
  <si>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</si>
  <si>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</si>
  <si>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</si>
  <si>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</si>
  <si>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</si>
  <si>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</si>
  <si>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</si>
  <si>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</si>
  <si>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</si>
  <si>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</si>
  <si>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</si>
  <si>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</si>
  <si>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</si>
  <si>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prodloužení plynovodu</t>
  </si>
  <si>
    <t>13</t>
  </si>
  <si>
    <t>K</t>
  </si>
  <si>
    <t>723170129</t>
  </si>
  <si>
    <t>Potrubí plynové plastové Pe 100, PN 0,1 MPa, D 110 x 6,3 mm, s ochranným pláštěm, spojované elektrotvarovkami</t>
  </si>
  <si>
    <t>m</t>
  </si>
  <si>
    <t>16</t>
  </si>
  <si>
    <t>165035461</t>
  </si>
  <si>
    <t>VV</t>
  </si>
  <si>
    <t>310*1,03"vyrovnání výškových úrovní + prořezy"</t>
  </si>
  <si>
    <t>723.003</t>
  </si>
  <si>
    <t>Signální fólie</t>
  </si>
  <si>
    <t>820667302</t>
  </si>
  <si>
    <t>723.004</t>
  </si>
  <si>
    <t>Signalizační vodič</t>
  </si>
  <si>
    <t>65591798</t>
  </si>
  <si>
    <t>3</t>
  </si>
  <si>
    <t>723.005</t>
  </si>
  <si>
    <t>Bezpečnostní T-kus s ventilem, hl. řad DN200, odbočka plast d110x6,3 mm</t>
  </si>
  <si>
    <t>kus</t>
  </si>
  <si>
    <t>532658872</t>
  </si>
  <si>
    <t>14</t>
  </si>
  <si>
    <t>723.006</t>
  </si>
  <si>
    <t>Zátka d110 (elektrotvarovka)</t>
  </si>
  <si>
    <t>597948001</t>
  </si>
  <si>
    <t>5</t>
  </si>
  <si>
    <t>723.010</t>
  </si>
  <si>
    <t>Zemní práce pro vedení plynovodu v zemi, příčný rozměr rýhy 1x0,5 m</t>
  </si>
  <si>
    <t>-1368001910</t>
  </si>
  <si>
    <t>310+10"prostorová rezerva pro připojení, zakončení"</t>
  </si>
  <si>
    <t>6</t>
  </si>
  <si>
    <t>723.011</t>
  </si>
  <si>
    <t>Tlaková zkouška potrubí</t>
  </si>
  <si>
    <t>-412187582</t>
  </si>
  <si>
    <t>7</t>
  </si>
  <si>
    <t>723.012</t>
  </si>
  <si>
    <t>Výchozí revize plynovodní přípojky</t>
  </si>
  <si>
    <t>931588577</t>
  </si>
  <si>
    <t>999</t>
  </si>
  <si>
    <t>Ostatní</t>
  </si>
  <si>
    <t>8</t>
  </si>
  <si>
    <t>999.001</t>
  </si>
  <si>
    <t>Montážní a těsnící materiál</t>
  </si>
  <si>
    <t>kg</t>
  </si>
  <si>
    <t>-902824763</t>
  </si>
  <si>
    <t>9</t>
  </si>
  <si>
    <t>999.003</t>
  </si>
  <si>
    <t>Koordinační činnost</t>
  </si>
  <si>
    <t>-1059565437</t>
  </si>
  <si>
    <t>10</t>
  </si>
  <si>
    <t>999.004</t>
  </si>
  <si>
    <t>Vytyčení plynovodu</t>
  </si>
  <si>
    <t>1439740496</t>
  </si>
  <si>
    <t>11</t>
  </si>
  <si>
    <t>999.005</t>
  </si>
  <si>
    <t>Doprava</t>
  </si>
  <si>
    <t>111689086</t>
  </si>
  <si>
    <t>12</t>
  </si>
  <si>
    <t>999.006</t>
  </si>
  <si>
    <t>Kompletní zajištění a provedení připojení plynovodu dle podmínek provozovatele i vč. nákladů provozovatele (např. plán napojení, bezpečnostní plán, opatření a hlídka apod.)</t>
  </si>
  <si>
    <t>207195195</t>
  </si>
  <si>
    <t>800-2 - Plynovodní přípojky</t>
  </si>
  <si>
    <t xml:space="preserve">    723 - Zdravotechnika - plynovodní přípojky</t>
  </si>
  <si>
    <t>Zdravotechnika - plynovodní přípojky</t>
  </si>
  <si>
    <t>723.001</t>
  </si>
  <si>
    <t>Závitová přechodka d40/DN32 s KU (HUP)</t>
  </si>
  <si>
    <t>798268754</t>
  </si>
  <si>
    <t>23 "počet plynovodních přípojek"</t>
  </si>
  <si>
    <t>723.0013</t>
  </si>
  <si>
    <t>Obnova silniční skladby - ŠD, ACP, ACL a ACo vč. řezání asf. krytu a zálivky spáry</t>
  </si>
  <si>
    <t>m2</t>
  </si>
  <si>
    <t>-1492773931</t>
  </si>
  <si>
    <t>8,2*1,2</t>
  </si>
  <si>
    <t>723.002</t>
  </si>
  <si>
    <t>Plynoměrová skříň pro HUP, regulátor přetlaku plynu a obchodní plynoměr (vnitřní rozměry 500x500x200)</t>
  </si>
  <si>
    <t>-800483707</t>
  </si>
  <si>
    <t>2132393850</t>
  </si>
  <si>
    <t>(4*9)+11+11+40+40+11+11+40+40+11+11+40+40+11+11</t>
  </si>
  <si>
    <t>1745346508</t>
  </si>
  <si>
    <t>(4*9)+11+11+40+40+11+11+40+40+11+11+40+40+11+11+(23*2)</t>
  </si>
  <si>
    <t>4</t>
  </si>
  <si>
    <t>Bezpečnostní T-kus s ventilem, hl. řad DN200, odbočka plast d40x3,7 mm</t>
  </si>
  <si>
    <t>-1623288185</t>
  </si>
  <si>
    <t>P</t>
  </si>
  <si>
    <t>Poznámka k položce:_x000d_
= 1 (přípojky napojené na ocelový plynovod)</t>
  </si>
  <si>
    <t>Těsnící objímka s ventilem, hlavní řad d110mm, odbočka plast Ø40x3,7mm</t>
  </si>
  <si>
    <t>738384245</t>
  </si>
  <si>
    <t>Poznámka k položce:_x000d_
= 1 (přípojky napojené na plastový plynovod)</t>
  </si>
  <si>
    <t>17</t>
  </si>
  <si>
    <t>723.008</t>
  </si>
  <si>
    <t>Elektrotvarovka koleno d40 90°</t>
  </si>
  <si>
    <t>-1759030864</t>
  </si>
  <si>
    <t>23 "přípojka"</t>
  </si>
  <si>
    <t>406232701</t>
  </si>
  <si>
    <t>1663709705</t>
  </si>
  <si>
    <t>1218534758</t>
  </si>
  <si>
    <t>19</t>
  </si>
  <si>
    <t>723150368.1</t>
  </si>
  <si>
    <t>Utěsněná chránička D 63 mm (l=2500 mm)</t>
  </si>
  <si>
    <t>ks</t>
  </si>
  <si>
    <t>421510465</t>
  </si>
  <si>
    <t>1+1+1+1+1+1+1+1+1+1</t>
  </si>
  <si>
    <t>20</t>
  </si>
  <si>
    <t>723150368.2</t>
  </si>
  <si>
    <t>Čichačka d40 zakončená v malém silničním poklopu</t>
  </si>
  <si>
    <t>-695937198</t>
  </si>
  <si>
    <t>18</t>
  </si>
  <si>
    <t>723170226</t>
  </si>
  <si>
    <t>Ochrana plynového potrubí ze síťovaného Pe korugovanými trubkami d63</t>
  </si>
  <si>
    <t>1198326522</t>
  </si>
  <si>
    <t>23*2</t>
  </si>
  <si>
    <t>723170115</t>
  </si>
  <si>
    <t>Potrubí plynové plastové Pe 100, PN 0,4 MPa, D 40 x 3,7 mm, s ochranným pláštěm, spojované elektrotvarovkami</t>
  </si>
  <si>
    <t>505618807</t>
  </si>
  <si>
    <t>(4*9)+11+11+40+40+11+11+40+40+11+11+40+40+11+11+23*2 "svislá část přípojky"</t>
  </si>
  <si>
    <t>-237267519</t>
  </si>
  <si>
    <t>2039733887</t>
  </si>
  <si>
    <t>1999073867</t>
  </si>
  <si>
    <t>-791267603</t>
  </si>
  <si>
    <t>-942398</t>
  </si>
  <si>
    <t>901 - VRN - plynovod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</si>
  <si>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</si>
  <si>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</si>
  <si>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</si>
  <si>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</si>
  <si>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</si>
  <si>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</si>
  <si>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</si>
  <si>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</si>
  <si>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kpl</t>
  </si>
  <si>
    <t>1024</t>
  </si>
  <si>
    <t>299959264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</si>
  <si>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</si>
  <si>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</si>
  <si>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-429474906</t>
  </si>
  <si>
    <t>094103104</t>
  </si>
  <si>
    <t>VN - Opatření pro zajištění bezpečnosti, ochrany zdraví a požární bezpečnosti</t>
  </si>
  <si>
    <t>1866789037</t>
  </si>
  <si>
    <t>094103107</t>
  </si>
  <si>
    <t>VN - Provedení zkoušek materiálů, zařízení a hutnění, komplexní vyzkoušení a zaškolení obsluhy v minimálním rozsahu daným ČSN</t>
  </si>
  <si>
    <t>163824813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</si>
  <si>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</si>
  <si>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</si>
  <si>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-403906479</t>
  </si>
  <si>
    <t>094103155</t>
  </si>
  <si>
    <t>ON - Pořízení kompletní dokladové části stavby dle podmínek smlouvy o dílo (zejména kontroly, zkoušky, revize, atesty, prohlášení atd. )</t>
  </si>
  <si>
    <t>-1110618392</t>
  </si>
  <si>
    <t>094103156</t>
  </si>
  <si>
    <t>ON - Pořízení projektové dokumentace skutečného provedení stavby DSPS v digitální podobě + 3 paré v tištěné podobě</t>
  </si>
  <si>
    <t>1474391106</t>
  </si>
  <si>
    <t>094103157</t>
  </si>
  <si>
    <t>ON - Geodetické práce – vytýčení stavby, hranic pozemku</t>
  </si>
  <si>
    <t>-931399797</t>
  </si>
  <si>
    <t>094103158</t>
  </si>
  <si>
    <t>ON - Geodetické práce – zaměření skutečného stavu</t>
  </si>
  <si>
    <t>-585165960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</si>
</sst>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210311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Základní technická vybavenost Loreta - vyhrazená část - plynovod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Horažďovice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19. 11. 2020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Horažďovice, IČO 00255513, Mírové náměstí 1,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'800-1 - Prodloužení plyno...'!J30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'800-1 - Prodloužení plyno...'!P119</f>
        <v>0</v>
      </c>
      <c r="AV95" s="126">
        <f>'800-1 - Prodloužení plyno...'!J33</f>
        <v>0</v>
      </c>
      <c r="AW95" s="126">
        <f>'800-1 - Prodloužení plyno...'!J34</f>
        <v>0</v>
      </c>
      <c r="AX95" s="126">
        <f>'800-1 - Prodloužení plyno...'!J35</f>
        <v>0</v>
      </c>
      <c r="AY95" s="126">
        <f>'800-1 - Prodloužení plyno...'!J36</f>
        <v>0</v>
      </c>
      <c r="AZ95" s="126">
        <f>'800-1 - Prodloužení plyno...'!F33</f>
        <v>0</v>
      </c>
      <c r="BA95" s="126">
        <f>'800-1 - Prodloužení plyno...'!F34</f>
        <v>0</v>
      </c>
      <c r="BB95" s="126">
        <f>'800-1 - Prodloužení plyno...'!F35</f>
        <v>0</v>
      </c>
      <c r="BC95" s="126">
        <f>'800-1 - Prodloužení plyno...'!F36</f>
        <v>0</v>
      </c>
      <c r="BD95" s="128">
        <f>'800-1 - Prodloužení plyno...'!F37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7" customFormat="1" ht="16.5" customHeight="1">
      <c r="A96" s="117" t="s">
        <v>80</v>
      </c>
      <c r="B96" s="118"/>
      <c r="C96" s="119"/>
      <c r="D96" s="120" t="s">
        <v>87</v>
      </c>
      <c r="E96" s="120"/>
      <c r="F96" s="120"/>
      <c r="G96" s="120"/>
      <c r="H96" s="120"/>
      <c r="I96" s="121"/>
      <c r="J96" s="120" t="s">
        <v>88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'800-2 - Plynovodní přípojky'!J30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83</v>
      </c>
      <c r="AR96" s="124"/>
      <c r="AS96" s="125">
        <v>0</v>
      </c>
      <c r="AT96" s="126">
        <f>ROUND(SUM(AV96:AW96),2)</f>
        <v>0</v>
      </c>
      <c r="AU96" s="127">
        <f>'800-2 - Plynovodní přípojky'!P119</f>
        <v>0</v>
      </c>
      <c r="AV96" s="126">
        <f>'800-2 - Plynovodní přípojky'!J33</f>
        <v>0</v>
      </c>
      <c r="AW96" s="126">
        <f>'800-2 - Plynovodní přípojky'!J34</f>
        <v>0</v>
      </c>
      <c r="AX96" s="126">
        <f>'800-2 - Plynovodní přípojky'!J35</f>
        <v>0</v>
      </c>
      <c r="AY96" s="126">
        <f>'800-2 - Plynovodní přípojky'!J36</f>
        <v>0</v>
      </c>
      <c r="AZ96" s="126">
        <f>'800-2 - Plynovodní přípojky'!F33</f>
        <v>0</v>
      </c>
      <c r="BA96" s="126">
        <f>'800-2 - Plynovodní přípojky'!F34</f>
        <v>0</v>
      </c>
      <c r="BB96" s="126">
        <f>'800-2 - Plynovodní přípojky'!F35</f>
        <v>0</v>
      </c>
      <c r="BC96" s="126">
        <f>'800-2 - Plynovodní přípojky'!F36</f>
        <v>0</v>
      </c>
      <c r="BD96" s="128">
        <f>'800-2 - Plynovodní přípojky'!F37</f>
        <v>0</v>
      </c>
      <c r="BE96" s="7"/>
      <c r="BT96" s="129" t="s">
        <v>84</v>
      </c>
      <c r="BV96" s="129" t="s">
        <v>78</v>
      </c>
      <c r="BW96" s="129" t="s">
        <v>89</v>
      </c>
      <c r="BX96" s="129" t="s">
        <v>5</v>
      </c>
      <c r="CL96" s="129" t="s">
        <v>1</v>
      </c>
      <c r="CM96" s="129" t="s">
        <v>86</v>
      </c>
    </row>
    <row r="97" s="7" customFormat="1" ht="16.5" customHeight="1">
      <c r="A97" s="117" t="s">
        <v>80</v>
      </c>
      <c r="B97" s="118"/>
      <c r="C97" s="119"/>
      <c r="D97" s="120" t="s">
        <v>90</v>
      </c>
      <c r="E97" s="120"/>
      <c r="F97" s="120"/>
      <c r="G97" s="120"/>
      <c r="H97" s="120"/>
      <c r="I97" s="121"/>
      <c r="J97" s="120" t="s">
        <v>91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'901 - VRN - plynovod'!J30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83</v>
      </c>
      <c r="AR97" s="124"/>
      <c r="AS97" s="130">
        <v>0</v>
      </c>
      <c r="AT97" s="131">
        <f>ROUND(SUM(AV97:AW97),2)</f>
        <v>0</v>
      </c>
      <c r="AU97" s="132">
        <f>'901 - VRN - plynovod'!P118</f>
        <v>0</v>
      </c>
      <c r="AV97" s="131">
        <f>'901 - VRN - plynovod'!J33</f>
        <v>0</v>
      </c>
      <c r="AW97" s="131">
        <f>'901 - VRN - plynovod'!J34</f>
        <v>0</v>
      </c>
      <c r="AX97" s="131">
        <f>'901 - VRN - plynovod'!J35</f>
        <v>0</v>
      </c>
      <c r="AY97" s="131">
        <f>'901 - VRN - plynovod'!J36</f>
        <v>0</v>
      </c>
      <c r="AZ97" s="131">
        <f>'901 - VRN - plynovod'!F33</f>
        <v>0</v>
      </c>
      <c r="BA97" s="131">
        <f>'901 - VRN - plynovod'!F34</f>
        <v>0</v>
      </c>
      <c r="BB97" s="131">
        <f>'901 - VRN - plynovod'!F35</f>
        <v>0</v>
      </c>
      <c r="BC97" s="131">
        <f>'901 - VRN - plynovod'!F36</f>
        <v>0</v>
      </c>
      <c r="BD97" s="133">
        <f>'901 - VRN - plynovod'!F37</f>
        <v>0</v>
      </c>
      <c r="BE97" s="7"/>
      <c r="BT97" s="129" t="s">
        <v>84</v>
      </c>
      <c r="BV97" s="129" t="s">
        <v>78</v>
      </c>
      <c r="BW97" s="129" t="s">
        <v>92</v>
      </c>
      <c r="BX97" s="129" t="s">
        <v>5</v>
      </c>
      <c r="CL97" s="129" t="s">
        <v>1</v>
      </c>
      <c r="CM97" s="129" t="s">
        <v>86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vzWp1kZLTpUoDmDjzYUv9DZuNBjWEVzO+oewWIOvAnUXfS6IfHSpy/UJHEv0k1fTGw2ytbn52uxWZ2Nkishh5A==" hashValue="tE83NRFRrUcWHzgIW+gc2I+m/WEjR2y5/8XGs7s5p7Szt8bNzaYbfIGSlufC8Gr2gxRT4whRmYr0ve7kuDfNI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800-1 - Prodloužení plyno...'!C2" display="/"/>
    <hyperlink ref="A96" location="'800-2 - Plynovodní přípojky'!C2" display="/"/>
    <hyperlink ref="A97" location="'901 - VRN - plyno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93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Základní technická vybavenost Loreta - vyhrazená část - plynovod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19. 11. 2020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96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97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ROUND((SUM(BE119:BE140)),  2)</f>
        <v>0</v>
      </c>
      <c r="G33" s="36"/>
      <c r="H33" s="36"/>
      <c r="I33" s="153">
        <v>0.20999999999999999</v>
      </c>
      <c r="J33" s="152">
        <f>ROUND(((SUM(BE119:BE140))*I33),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ROUND((SUM(BF119:BF140)),  2)</f>
        <v>0</v>
      </c>
      <c r="G34" s="36"/>
      <c r="H34" s="36"/>
      <c r="I34" s="153">
        <v>0.14999999999999999</v>
      </c>
      <c r="J34" s="152">
        <f>ROUND(((SUM(BF119:BF140))*I34),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ROUND((SUM(BG119:BG140)),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ROUND((SUM(BH119:BH140)),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ROUND((SUM(BI119:BI140)),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Základní technická vybavenost Loreta - vyhrazená část - plynovod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800-1 - Prodloužení plynovodu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Horažďovice</v>
      </c>
      <c r="G89" s="38"/>
      <c r="H89" s="38"/>
      <c r="I89" s="30" t="s">
        <v>22</v>
      </c>
      <c r="J89" s="77" t="str">
        <f>IF(J12="","",J12)</f>
        <v>19. 11. 2020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Horažďovice, IČO 00255513, Mírové náměstí 1,</v>
      </c>
      <c r="G91" s="38"/>
      <c r="H91" s="38"/>
      <c r="I91" s="30" t="s">
        <v>30</v>
      </c>
      <c r="J91" s="34" t="str">
        <f>E21</f>
        <v>Ing. Jan Štětka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Jan Štětka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99</v>
      </c>
      <c r="D94" s="174"/>
      <c r="E94" s="174"/>
      <c r="F94" s="174"/>
      <c r="G94" s="174"/>
      <c r="H94" s="174"/>
      <c r="I94" s="174"/>
      <c r="J94" s="175" t="s">
        <v>100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101</v>
      </c>
      <c r="D96" s="38"/>
      <c r="E96" s="38"/>
      <c r="F96" s="38"/>
      <c r="G96" s="38"/>
      <c r="H96" s="38"/>
      <c r="I96" s="38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102</v>
      </c>
    </row>
    <row r="97" s="9" customFormat="1" ht="24.96" customHeight="1">
      <c r="A97" s="9"/>
      <c r="B97" s="177"/>
      <c r="C97" s="178"/>
      <c r="D97" s="179" t="s">
        <v>103</v>
      </c>
      <c r="E97" s="180"/>
      <c r="F97" s="180"/>
      <c r="G97" s="180"/>
      <c r="H97" s="180"/>
      <c r="I97" s="180"/>
      <c r="J97" s="181">
        <f>J120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104</v>
      </c>
      <c r="E98" s="186"/>
      <c r="F98" s="186"/>
      <c r="G98" s="186"/>
      <c r="H98" s="186"/>
      <c r="I98" s="186"/>
      <c r="J98" s="187">
        <f>J121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105</v>
      </c>
      <c r="E99" s="186"/>
      <c r="F99" s="186"/>
      <c r="G99" s="186"/>
      <c r="H99" s="186"/>
      <c r="I99" s="186"/>
      <c r="J99" s="187">
        <f>J135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106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172" t="str">
        <f>E7</f>
        <v>Základní technická vybavenost Loreta - vyhrazená část - plynovod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94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800-1 - Prodloužení plynovodu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>Horažďovice</v>
      </c>
      <c r="G113" s="38"/>
      <c r="H113" s="38"/>
      <c r="I113" s="30" t="s">
        <v>22</v>
      </c>
      <c r="J113" s="77" t="str">
        <f>IF(J12="","",J12)</f>
        <v>19. 11. 2020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E15</f>
        <v>Město Horažďovice, IČO 00255513, Mírové náměstí 1,</v>
      </c>
      <c r="G115" s="38"/>
      <c r="H115" s="38"/>
      <c r="I115" s="30" t="s">
        <v>30</v>
      </c>
      <c r="J115" s="34" t="str">
        <f>E21</f>
        <v>Ing. Jan Štětka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8"/>
      <c r="E116" s="38"/>
      <c r="F116" s="25" t="str">
        <f>IF(E18="","",E18)</f>
        <v>Vyplň údaj</v>
      </c>
      <c r="G116" s="38"/>
      <c r="H116" s="38"/>
      <c r="I116" s="30" t="s">
        <v>33</v>
      </c>
      <c r="J116" s="34" t="str">
        <f>E24</f>
        <v>Jan Štětka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9"/>
      <c r="B118" s="190"/>
      <c r="C118" s="191" t="s">
        <v>107</v>
      </c>
      <c r="D118" s="192" t="s">
        <v>61</v>
      </c>
      <c r="E118" s="192" t="s">
        <v>57</v>
      </c>
      <c r="F118" s="192" t="s">
        <v>58</v>
      </c>
      <c r="G118" s="192" t="s">
        <v>108</v>
      </c>
      <c r="H118" s="192" t="s">
        <v>109</v>
      </c>
      <c r="I118" s="192" t="s">
        <v>110</v>
      </c>
      <c r="J118" s="193" t="s">
        <v>100</v>
      </c>
      <c r="K118" s="194" t="s">
        <v>111</v>
      </c>
      <c r="L118" s="195"/>
      <c r="M118" s="98" t="s">
        <v>1</v>
      </c>
      <c r="N118" s="99" t="s">
        <v>40</v>
      </c>
      <c r="O118" s="99" t="s">
        <v>112</v>
      </c>
      <c r="P118" s="99" t="s">
        <v>113</v>
      </c>
      <c r="Q118" s="99" t="s">
        <v>114</v>
      </c>
      <c r="R118" s="99" t="s">
        <v>115</v>
      </c>
      <c r="S118" s="99" t="s">
        <v>116</v>
      </c>
      <c r="T118" s="100" t="s">
        <v>117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6"/>
      <c r="B119" s="37"/>
      <c r="C119" s="105" t="s">
        <v>118</v>
      </c>
      <c r="D119" s="38"/>
      <c r="E119" s="38"/>
      <c r="F119" s="38"/>
      <c r="G119" s="38"/>
      <c r="H119" s="38"/>
      <c r="I119" s="38"/>
      <c r="J119" s="196">
        <f>BK119</f>
        <v>0</v>
      </c>
      <c r="K119" s="38"/>
      <c r="L119" s="42"/>
      <c r="M119" s="101"/>
      <c r="N119" s="197"/>
      <c r="O119" s="102"/>
      <c r="P119" s="198">
        <f>P120</f>
        <v>0</v>
      </c>
      <c r="Q119" s="102"/>
      <c r="R119" s="198">
        <f>R120</f>
        <v>0.60347700000000004</v>
      </c>
      <c r="S119" s="102"/>
      <c r="T119" s="199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75</v>
      </c>
      <c r="AU119" s="15" t="s">
        <v>102</v>
      </c>
      <c r="BK119" s="200">
        <f>BK120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119</v>
      </c>
      <c r="F120" s="204" t="s">
        <v>120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P121+P135</f>
        <v>0</v>
      </c>
      <c r="Q120" s="209"/>
      <c r="R120" s="210">
        <f>R121+R135</f>
        <v>0.60347700000000004</v>
      </c>
      <c r="S120" s="209"/>
      <c r="T120" s="211">
        <f>T121+T135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86</v>
      </c>
      <c r="AT120" s="213" t="s">
        <v>75</v>
      </c>
      <c r="AU120" s="213" t="s">
        <v>76</v>
      </c>
      <c r="AY120" s="212" t="s">
        <v>121</v>
      </c>
      <c r="BK120" s="214">
        <f>BK121+BK135</f>
        <v>0</v>
      </c>
    </row>
    <row r="121" s="12" customFormat="1" ht="22.8" customHeight="1">
      <c r="A121" s="12"/>
      <c r="B121" s="201"/>
      <c r="C121" s="202"/>
      <c r="D121" s="203" t="s">
        <v>75</v>
      </c>
      <c r="E121" s="215" t="s">
        <v>122</v>
      </c>
      <c r="F121" s="215" t="s">
        <v>123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SUM(P122:P134)</f>
        <v>0</v>
      </c>
      <c r="Q121" s="209"/>
      <c r="R121" s="210">
        <f>SUM(R122:R134)</f>
        <v>0.60347700000000004</v>
      </c>
      <c r="S121" s="209"/>
      <c r="T121" s="211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86</v>
      </c>
      <c r="AT121" s="213" t="s">
        <v>75</v>
      </c>
      <c r="AU121" s="213" t="s">
        <v>84</v>
      </c>
      <c r="AY121" s="212" t="s">
        <v>121</v>
      </c>
      <c r="BK121" s="214">
        <f>SUM(BK122:BK134)</f>
        <v>0</v>
      </c>
    </row>
    <row r="122" s="2" customFormat="1" ht="33" customHeight="1">
      <c r="A122" s="36"/>
      <c r="B122" s="37"/>
      <c r="C122" s="217" t="s">
        <v>124</v>
      </c>
      <c r="D122" s="217" t="s">
        <v>125</v>
      </c>
      <c r="E122" s="218" t="s">
        <v>126</v>
      </c>
      <c r="F122" s="219" t="s">
        <v>127</v>
      </c>
      <c r="G122" s="220" t="s">
        <v>128</v>
      </c>
      <c r="H122" s="221">
        <v>319.30000000000001</v>
      </c>
      <c r="I122" s="222"/>
      <c r="J122" s="223">
        <f>ROUND(I122*H122,2)</f>
        <v>0</v>
      </c>
      <c r="K122" s="224"/>
      <c r="L122" s="42"/>
      <c r="M122" s="225" t="s">
        <v>1</v>
      </c>
      <c r="N122" s="226" t="s">
        <v>41</v>
      </c>
      <c r="O122" s="89"/>
      <c r="P122" s="227">
        <f>O122*H122</f>
        <v>0</v>
      </c>
      <c r="Q122" s="227">
        <v>0.00189</v>
      </c>
      <c r="R122" s="227">
        <f>Q122*H122</f>
        <v>0.60347700000000004</v>
      </c>
      <c r="S122" s="227">
        <v>0</v>
      </c>
      <c r="T122" s="22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9" t="s">
        <v>129</v>
      </c>
      <c r="AT122" s="229" t="s">
        <v>125</v>
      </c>
      <c r="AU122" s="229" t="s">
        <v>86</v>
      </c>
      <c r="AY122" s="15" t="s">
        <v>121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5" t="s">
        <v>84</v>
      </c>
      <c r="BK122" s="230">
        <f>ROUND(I122*H122,2)</f>
        <v>0</v>
      </c>
      <c r="BL122" s="15" t="s">
        <v>129</v>
      </c>
      <c r="BM122" s="229" t="s">
        <v>130</v>
      </c>
    </row>
    <row r="123" s="13" customFormat="1">
      <c r="A123" s="13"/>
      <c r="B123" s="231"/>
      <c r="C123" s="232"/>
      <c r="D123" s="233" t="s">
        <v>131</v>
      </c>
      <c r="E123" s="234" t="s">
        <v>1</v>
      </c>
      <c r="F123" s="235" t="s">
        <v>132</v>
      </c>
      <c r="G123" s="232"/>
      <c r="H123" s="236">
        <v>319.30000000000001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131</v>
      </c>
      <c r="AU123" s="242" t="s">
        <v>86</v>
      </c>
      <c r="AV123" s="13" t="s">
        <v>86</v>
      </c>
      <c r="AW123" s="13" t="s">
        <v>32</v>
      </c>
      <c r="AX123" s="13" t="s">
        <v>84</v>
      </c>
      <c r="AY123" s="242" t="s">
        <v>121</v>
      </c>
    </row>
    <row r="124" s="2" customFormat="1" ht="16.5" customHeight="1">
      <c r="A124" s="36"/>
      <c r="B124" s="37"/>
      <c r="C124" s="217" t="s">
        <v>84</v>
      </c>
      <c r="D124" s="217" t="s">
        <v>125</v>
      </c>
      <c r="E124" s="218" t="s">
        <v>133</v>
      </c>
      <c r="F124" s="219" t="s">
        <v>134</v>
      </c>
      <c r="G124" s="220" t="s">
        <v>128</v>
      </c>
      <c r="H124" s="221">
        <v>319.30000000000001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41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129</v>
      </c>
      <c r="AT124" s="229" t="s">
        <v>125</v>
      </c>
      <c r="AU124" s="229" t="s">
        <v>86</v>
      </c>
      <c r="AY124" s="15" t="s">
        <v>121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84</v>
      </c>
      <c r="BK124" s="230">
        <f>ROUND(I124*H124,2)</f>
        <v>0</v>
      </c>
      <c r="BL124" s="15" t="s">
        <v>129</v>
      </c>
      <c r="BM124" s="229" t="s">
        <v>135</v>
      </c>
    </row>
    <row r="125" s="13" customFormat="1">
      <c r="A125" s="13"/>
      <c r="B125" s="231"/>
      <c r="C125" s="232"/>
      <c r="D125" s="233" t="s">
        <v>131</v>
      </c>
      <c r="E125" s="234" t="s">
        <v>1</v>
      </c>
      <c r="F125" s="235" t="s">
        <v>132</v>
      </c>
      <c r="G125" s="232"/>
      <c r="H125" s="236">
        <v>319.30000000000001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131</v>
      </c>
      <c r="AU125" s="242" t="s">
        <v>86</v>
      </c>
      <c r="AV125" s="13" t="s">
        <v>86</v>
      </c>
      <c r="AW125" s="13" t="s">
        <v>32</v>
      </c>
      <c r="AX125" s="13" t="s">
        <v>84</v>
      </c>
      <c r="AY125" s="242" t="s">
        <v>121</v>
      </c>
    </row>
    <row r="126" s="2" customFormat="1" ht="16.5" customHeight="1">
      <c r="A126" s="36"/>
      <c r="B126" s="37"/>
      <c r="C126" s="217" t="s">
        <v>86</v>
      </c>
      <c r="D126" s="217" t="s">
        <v>125</v>
      </c>
      <c r="E126" s="218" t="s">
        <v>136</v>
      </c>
      <c r="F126" s="219" t="s">
        <v>137</v>
      </c>
      <c r="G126" s="220" t="s">
        <v>128</v>
      </c>
      <c r="H126" s="221">
        <v>319.30000000000001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41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129</v>
      </c>
      <c r="AT126" s="229" t="s">
        <v>125</v>
      </c>
      <c r="AU126" s="229" t="s">
        <v>86</v>
      </c>
      <c r="AY126" s="15" t="s">
        <v>121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84</v>
      </c>
      <c r="BK126" s="230">
        <f>ROUND(I126*H126,2)</f>
        <v>0</v>
      </c>
      <c r="BL126" s="15" t="s">
        <v>129</v>
      </c>
      <c r="BM126" s="229" t="s">
        <v>138</v>
      </c>
    </row>
    <row r="127" s="13" customFormat="1">
      <c r="A127" s="13"/>
      <c r="B127" s="231"/>
      <c r="C127" s="232"/>
      <c r="D127" s="233" t="s">
        <v>131</v>
      </c>
      <c r="E127" s="234" t="s">
        <v>1</v>
      </c>
      <c r="F127" s="235" t="s">
        <v>132</v>
      </c>
      <c r="G127" s="232"/>
      <c r="H127" s="236">
        <v>319.30000000000001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131</v>
      </c>
      <c r="AU127" s="242" t="s">
        <v>86</v>
      </c>
      <c r="AV127" s="13" t="s">
        <v>86</v>
      </c>
      <c r="AW127" s="13" t="s">
        <v>32</v>
      </c>
      <c r="AX127" s="13" t="s">
        <v>84</v>
      </c>
      <c r="AY127" s="242" t="s">
        <v>121</v>
      </c>
    </row>
    <row r="128" s="2" customFormat="1" ht="21.75" customHeight="1">
      <c r="A128" s="36"/>
      <c r="B128" s="37"/>
      <c r="C128" s="217" t="s">
        <v>139</v>
      </c>
      <c r="D128" s="217" t="s">
        <v>125</v>
      </c>
      <c r="E128" s="218" t="s">
        <v>140</v>
      </c>
      <c r="F128" s="219" t="s">
        <v>141</v>
      </c>
      <c r="G128" s="220" t="s">
        <v>142</v>
      </c>
      <c r="H128" s="221">
        <v>1</v>
      </c>
      <c r="I128" s="222"/>
      <c r="J128" s="223">
        <f>ROUND(I128*H128,2)</f>
        <v>0</v>
      </c>
      <c r="K128" s="224"/>
      <c r="L128" s="42"/>
      <c r="M128" s="225" t="s">
        <v>1</v>
      </c>
      <c r="N128" s="226" t="s">
        <v>41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129</v>
      </c>
      <c r="AT128" s="229" t="s">
        <v>125</v>
      </c>
      <c r="AU128" s="229" t="s">
        <v>86</v>
      </c>
      <c r="AY128" s="15" t="s">
        <v>121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84</v>
      </c>
      <c r="BK128" s="230">
        <f>ROUND(I128*H128,2)</f>
        <v>0</v>
      </c>
      <c r="BL128" s="15" t="s">
        <v>129</v>
      </c>
      <c r="BM128" s="229" t="s">
        <v>143</v>
      </c>
    </row>
    <row r="129" s="2" customFormat="1" ht="16.5" customHeight="1">
      <c r="A129" s="36"/>
      <c r="B129" s="37"/>
      <c r="C129" s="217" t="s">
        <v>144</v>
      </c>
      <c r="D129" s="217" t="s">
        <v>125</v>
      </c>
      <c r="E129" s="218" t="s">
        <v>145</v>
      </c>
      <c r="F129" s="219" t="s">
        <v>146</v>
      </c>
      <c r="G129" s="220" t="s">
        <v>142</v>
      </c>
      <c r="H129" s="221">
        <v>1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129</v>
      </c>
      <c r="AT129" s="229" t="s">
        <v>125</v>
      </c>
      <c r="AU129" s="229" t="s">
        <v>86</v>
      </c>
      <c r="AY129" s="15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129</v>
      </c>
      <c r="BM129" s="229" t="s">
        <v>147</v>
      </c>
    </row>
    <row r="130" s="2" customFormat="1" ht="21.75" customHeight="1">
      <c r="A130" s="36"/>
      <c r="B130" s="37"/>
      <c r="C130" s="217" t="s">
        <v>148</v>
      </c>
      <c r="D130" s="217" t="s">
        <v>125</v>
      </c>
      <c r="E130" s="218" t="s">
        <v>149</v>
      </c>
      <c r="F130" s="219" t="s">
        <v>150</v>
      </c>
      <c r="G130" s="220" t="s">
        <v>128</v>
      </c>
      <c r="H130" s="221">
        <v>320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41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129</v>
      </c>
      <c r="AT130" s="229" t="s">
        <v>125</v>
      </c>
      <c r="AU130" s="229" t="s">
        <v>86</v>
      </c>
      <c r="AY130" s="15" t="s">
        <v>121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84</v>
      </c>
      <c r="BK130" s="230">
        <f>ROUND(I130*H130,2)</f>
        <v>0</v>
      </c>
      <c r="BL130" s="15" t="s">
        <v>129</v>
      </c>
      <c r="BM130" s="229" t="s">
        <v>151</v>
      </c>
    </row>
    <row r="131" s="13" customFormat="1">
      <c r="A131" s="13"/>
      <c r="B131" s="231"/>
      <c r="C131" s="232"/>
      <c r="D131" s="233" t="s">
        <v>131</v>
      </c>
      <c r="E131" s="234" t="s">
        <v>1</v>
      </c>
      <c r="F131" s="235" t="s">
        <v>152</v>
      </c>
      <c r="G131" s="232"/>
      <c r="H131" s="236">
        <v>320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86</v>
      </c>
      <c r="AV131" s="13" t="s">
        <v>86</v>
      </c>
      <c r="AW131" s="13" t="s">
        <v>32</v>
      </c>
      <c r="AX131" s="13" t="s">
        <v>84</v>
      </c>
      <c r="AY131" s="242" t="s">
        <v>121</v>
      </c>
    </row>
    <row r="132" s="2" customFormat="1" ht="16.5" customHeight="1">
      <c r="A132" s="36"/>
      <c r="B132" s="37"/>
      <c r="C132" s="217" t="s">
        <v>153</v>
      </c>
      <c r="D132" s="217" t="s">
        <v>125</v>
      </c>
      <c r="E132" s="218" t="s">
        <v>154</v>
      </c>
      <c r="F132" s="219" t="s">
        <v>155</v>
      </c>
      <c r="G132" s="220" t="s">
        <v>128</v>
      </c>
      <c r="H132" s="221">
        <v>319.30000000000001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41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129</v>
      </c>
      <c r="AT132" s="229" t="s">
        <v>125</v>
      </c>
      <c r="AU132" s="229" t="s">
        <v>86</v>
      </c>
      <c r="AY132" s="15" t="s">
        <v>121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84</v>
      </c>
      <c r="BK132" s="230">
        <f>ROUND(I132*H132,2)</f>
        <v>0</v>
      </c>
      <c r="BL132" s="15" t="s">
        <v>129</v>
      </c>
      <c r="BM132" s="229" t="s">
        <v>156</v>
      </c>
    </row>
    <row r="133" s="13" customFormat="1">
      <c r="A133" s="13"/>
      <c r="B133" s="231"/>
      <c r="C133" s="232"/>
      <c r="D133" s="233" t="s">
        <v>131</v>
      </c>
      <c r="E133" s="234" t="s">
        <v>1</v>
      </c>
      <c r="F133" s="235" t="s">
        <v>132</v>
      </c>
      <c r="G133" s="232"/>
      <c r="H133" s="236">
        <v>319.30000000000001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131</v>
      </c>
      <c r="AU133" s="242" t="s">
        <v>86</v>
      </c>
      <c r="AV133" s="13" t="s">
        <v>86</v>
      </c>
      <c r="AW133" s="13" t="s">
        <v>32</v>
      </c>
      <c r="AX133" s="13" t="s">
        <v>84</v>
      </c>
      <c r="AY133" s="242" t="s">
        <v>121</v>
      </c>
    </row>
    <row r="134" s="2" customFormat="1" ht="16.5" customHeight="1">
      <c r="A134" s="36"/>
      <c r="B134" s="37"/>
      <c r="C134" s="217" t="s">
        <v>157</v>
      </c>
      <c r="D134" s="217" t="s">
        <v>125</v>
      </c>
      <c r="E134" s="218" t="s">
        <v>158</v>
      </c>
      <c r="F134" s="219" t="s">
        <v>159</v>
      </c>
      <c r="G134" s="220" t="s">
        <v>142</v>
      </c>
      <c r="H134" s="221">
        <v>1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41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129</v>
      </c>
      <c r="AT134" s="229" t="s">
        <v>125</v>
      </c>
      <c r="AU134" s="229" t="s">
        <v>86</v>
      </c>
      <c r="AY134" s="15" t="s">
        <v>121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84</v>
      </c>
      <c r="BK134" s="230">
        <f>ROUND(I134*H134,2)</f>
        <v>0</v>
      </c>
      <c r="BL134" s="15" t="s">
        <v>129</v>
      </c>
      <c r="BM134" s="229" t="s">
        <v>160</v>
      </c>
    </row>
    <row r="135" s="12" customFormat="1" ht="22.8" customHeight="1">
      <c r="A135" s="12"/>
      <c r="B135" s="201"/>
      <c r="C135" s="202"/>
      <c r="D135" s="203" t="s">
        <v>75</v>
      </c>
      <c r="E135" s="215" t="s">
        <v>161</v>
      </c>
      <c r="F135" s="215" t="s">
        <v>162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SUM(P136:P140)</f>
        <v>0</v>
      </c>
      <c r="Q135" s="209"/>
      <c r="R135" s="210">
        <f>SUM(R136:R140)</f>
        <v>0</v>
      </c>
      <c r="S135" s="209"/>
      <c r="T135" s="211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86</v>
      </c>
      <c r="AT135" s="213" t="s">
        <v>75</v>
      </c>
      <c r="AU135" s="213" t="s">
        <v>84</v>
      </c>
      <c r="AY135" s="212" t="s">
        <v>121</v>
      </c>
      <c r="BK135" s="214">
        <f>SUM(BK136:BK140)</f>
        <v>0</v>
      </c>
    </row>
    <row r="136" s="2" customFormat="1" ht="16.5" customHeight="1">
      <c r="A136" s="36"/>
      <c r="B136" s="37"/>
      <c r="C136" s="217" t="s">
        <v>163</v>
      </c>
      <c r="D136" s="217" t="s">
        <v>125</v>
      </c>
      <c r="E136" s="218" t="s">
        <v>164</v>
      </c>
      <c r="F136" s="219" t="s">
        <v>165</v>
      </c>
      <c r="G136" s="220" t="s">
        <v>166</v>
      </c>
      <c r="H136" s="221">
        <v>10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41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129</v>
      </c>
      <c r="AT136" s="229" t="s">
        <v>125</v>
      </c>
      <c r="AU136" s="229" t="s">
        <v>86</v>
      </c>
      <c r="AY136" s="15" t="s">
        <v>121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84</v>
      </c>
      <c r="BK136" s="230">
        <f>ROUND(I136*H136,2)</f>
        <v>0</v>
      </c>
      <c r="BL136" s="15" t="s">
        <v>129</v>
      </c>
      <c r="BM136" s="229" t="s">
        <v>167</v>
      </c>
    </row>
    <row r="137" s="2" customFormat="1" ht="16.5" customHeight="1">
      <c r="A137" s="36"/>
      <c r="B137" s="37"/>
      <c r="C137" s="217" t="s">
        <v>168</v>
      </c>
      <c r="D137" s="217" t="s">
        <v>125</v>
      </c>
      <c r="E137" s="218" t="s">
        <v>169</v>
      </c>
      <c r="F137" s="219" t="s">
        <v>170</v>
      </c>
      <c r="G137" s="220" t="s">
        <v>142</v>
      </c>
      <c r="H137" s="221">
        <v>1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41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129</v>
      </c>
      <c r="AT137" s="229" t="s">
        <v>125</v>
      </c>
      <c r="AU137" s="229" t="s">
        <v>86</v>
      </c>
      <c r="AY137" s="15" t="s">
        <v>121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84</v>
      </c>
      <c r="BK137" s="230">
        <f>ROUND(I137*H137,2)</f>
        <v>0</v>
      </c>
      <c r="BL137" s="15" t="s">
        <v>129</v>
      </c>
      <c r="BM137" s="229" t="s">
        <v>171</v>
      </c>
    </row>
    <row r="138" s="2" customFormat="1" ht="16.5" customHeight="1">
      <c r="A138" s="36"/>
      <c r="B138" s="37"/>
      <c r="C138" s="217" t="s">
        <v>172</v>
      </c>
      <c r="D138" s="217" t="s">
        <v>125</v>
      </c>
      <c r="E138" s="218" t="s">
        <v>173</v>
      </c>
      <c r="F138" s="219" t="s">
        <v>174</v>
      </c>
      <c r="G138" s="220" t="s">
        <v>142</v>
      </c>
      <c r="H138" s="221">
        <v>1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41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129</v>
      </c>
      <c r="AT138" s="229" t="s">
        <v>125</v>
      </c>
      <c r="AU138" s="229" t="s">
        <v>86</v>
      </c>
      <c r="AY138" s="15" t="s">
        <v>121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84</v>
      </c>
      <c r="BK138" s="230">
        <f>ROUND(I138*H138,2)</f>
        <v>0</v>
      </c>
      <c r="BL138" s="15" t="s">
        <v>129</v>
      </c>
      <c r="BM138" s="229" t="s">
        <v>175</v>
      </c>
    </row>
    <row r="139" s="2" customFormat="1" ht="16.5" customHeight="1">
      <c r="A139" s="36"/>
      <c r="B139" s="37"/>
      <c r="C139" s="217" t="s">
        <v>176</v>
      </c>
      <c r="D139" s="217" t="s">
        <v>125</v>
      </c>
      <c r="E139" s="218" t="s">
        <v>177</v>
      </c>
      <c r="F139" s="219" t="s">
        <v>178</v>
      </c>
      <c r="G139" s="220" t="s">
        <v>142</v>
      </c>
      <c r="H139" s="221">
        <v>1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41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129</v>
      </c>
      <c r="AT139" s="229" t="s">
        <v>125</v>
      </c>
      <c r="AU139" s="229" t="s">
        <v>86</v>
      </c>
      <c r="AY139" s="15" t="s">
        <v>121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84</v>
      </c>
      <c r="BK139" s="230">
        <f>ROUND(I139*H139,2)</f>
        <v>0</v>
      </c>
      <c r="BL139" s="15" t="s">
        <v>129</v>
      </c>
      <c r="BM139" s="229" t="s">
        <v>179</v>
      </c>
    </row>
    <row r="140" s="2" customFormat="1" ht="44.25" customHeight="1">
      <c r="A140" s="36"/>
      <c r="B140" s="37"/>
      <c r="C140" s="217" t="s">
        <v>180</v>
      </c>
      <c r="D140" s="217" t="s">
        <v>125</v>
      </c>
      <c r="E140" s="218" t="s">
        <v>181</v>
      </c>
      <c r="F140" s="219" t="s">
        <v>182</v>
      </c>
      <c r="G140" s="220" t="s">
        <v>142</v>
      </c>
      <c r="H140" s="221">
        <v>1</v>
      </c>
      <c r="I140" s="222"/>
      <c r="J140" s="223">
        <f>ROUND(I140*H140,2)</f>
        <v>0</v>
      </c>
      <c r="K140" s="224"/>
      <c r="L140" s="42"/>
      <c r="M140" s="243" t="s">
        <v>1</v>
      </c>
      <c r="N140" s="244" t="s">
        <v>41</v>
      </c>
      <c r="O140" s="245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129</v>
      </c>
      <c r="AT140" s="229" t="s">
        <v>125</v>
      </c>
      <c r="AU140" s="229" t="s">
        <v>86</v>
      </c>
      <c r="AY140" s="15" t="s">
        <v>121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84</v>
      </c>
      <c r="BK140" s="230">
        <f>ROUND(I140*H140,2)</f>
        <v>0</v>
      </c>
      <c r="BL140" s="15" t="s">
        <v>129</v>
      </c>
      <c r="BM140" s="229" t="s">
        <v>183</v>
      </c>
    </row>
    <row r="141" s="2" customFormat="1" ht="6.96" customHeight="1">
      <c r="A141" s="36"/>
      <c r="B141" s="64"/>
      <c r="C141" s="65"/>
      <c r="D141" s="65"/>
      <c r="E141" s="65"/>
      <c r="F141" s="65"/>
      <c r="G141" s="65"/>
      <c r="H141" s="65"/>
      <c r="I141" s="65"/>
      <c r="J141" s="65"/>
      <c r="K141" s="65"/>
      <c r="L141" s="42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sheetProtection sheet="1" autoFilter="0" formatColumns="0" formatRows="0" objects="1" scenarios="1" spinCount="100000" saltValue="82zxpBy/AvK7CC4TLobkNkEXTzLzuq3CHLMFjwJh83m99unQIIjzorq0gqjSYtNG4GL3SM7IYB6tHvSPMQS8Jg==" hashValue="wKfjjL9cCl5F1RskYwloijqXrpeSEc5+bQmruOdYystmRzs0eIsW/RkV2dIv9EqHBT1DGIdxDDD+pmbbb7mRlA==" algorithmName="SHA-512" password="CC35"/>
  <autoFilter ref="C118:K1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93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Základní technická vybavenost Loreta - vyhrazená část - plynovod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19. 11. 2020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96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97</v>
      </c>
      <c r="F24" s="36"/>
      <c r="G24" s="36"/>
      <c r="H24" s="36"/>
      <c r="I24" s="138" t="s">
        <v>27</v>
      </c>
      <c r="J24" s="141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ROUND((SUM(BE119:BE155)),  2)</f>
        <v>0</v>
      </c>
      <c r="G33" s="36"/>
      <c r="H33" s="36"/>
      <c r="I33" s="153">
        <v>0.20999999999999999</v>
      </c>
      <c r="J33" s="152">
        <f>ROUND(((SUM(BE119:BE155))*I33),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ROUND((SUM(BF119:BF155)),  2)</f>
        <v>0</v>
      </c>
      <c r="G34" s="36"/>
      <c r="H34" s="36"/>
      <c r="I34" s="153">
        <v>0.14999999999999999</v>
      </c>
      <c r="J34" s="152">
        <f>ROUND(((SUM(BF119:BF155))*I34),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ROUND((SUM(BG119:BG155)),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ROUND((SUM(BH119:BH155)),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ROUND((SUM(BI119:BI155)),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Základní technická vybavenost Loreta - vyhrazená část - plynovod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800-2 - Plynovodní přípojky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Horažďovice</v>
      </c>
      <c r="G89" s="38"/>
      <c r="H89" s="38"/>
      <c r="I89" s="30" t="s">
        <v>22</v>
      </c>
      <c r="J89" s="77" t="str">
        <f>IF(J12="","",J12)</f>
        <v>19. 11. 2020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Horažďovice, IČO 00255513, Mírové náměstí 1,</v>
      </c>
      <c r="G91" s="38"/>
      <c r="H91" s="38"/>
      <c r="I91" s="30" t="s">
        <v>30</v>
      </c>
      <c r="J91" s="34" t="str">
        <f>E21</f>
        <v>Ing. Jan Štětka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>Jan Štětka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99</v>
      </c>
      <c r="D94" s="174"/>
      <c r="E94" s="174"/>
      <c r="F94" s="174"/>
      <c r="G94" s="174"/>
      <c r="H94" s="174"/>
      <c r="I94" s="174"/>
      <c r="J94" s="175" t="s">
        <v>100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101</v>
      </c>
      <c r="D96" s="38"/>
      <c r="E96" s="38"/>
      <c r="F96" s="38"/>
      <c r="G96" s="38"/>
      <c r="H96" s="38"/>
      <c r="I96" s="38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102</v>
      </c>
    </row>
    <row r="97" s="9" customFormat="1" ht="24.96" customHeight="1">
      <c r="A97" s="9"/>
      <c r="B97" s="177"/>
      <c r="C97" s="178"/>
      <c r="D97" s="179" t="s">
        <v>103</v>
      </c>
      <c r="E97" s="180"/>
      <c r="F97" s="180"/>
      <c r="G97" s="180"/>
      <c r="H97" s="180"/>
      <c r="I97" s="180"/>
      <c r="J97" s="181">
        <f>J120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185</v>
      </c>
      <c r="E98" s="186"/>
      <c r="F98" s="186"/>
      <c r="G98" s="186"/>
      <c r="H98" s="186"/>
      <c r="I98" s="186"/>
      <c r="J98" s="187">
        <f>J121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105</v>
      </c>
      <c r="E99" s="186"/>
      <c r="F99" s="186"/>
      <c r="G99" s="186"/>
      <c r="H99" s="186"/>
      <c r="I99" s="186"/>
      <c r="J99" s="187">
        <f>J150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106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172" t="str">
        <f>E7</f>
        <v>Základní technická vybavenost Loreta - vyhrazená část - plynovod</v>
      </c>
      <c r="F109" s="30"/>
      <c r="G109" s="30"/>
      <c r="H109" s="30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94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800-2 - Plynovodní přípojky</v>
      </c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>Horažďovice</v>
      </c>
      <c r="G113" s="38"/>
      <c r="H113" s="38"/>
      <c r="I113" s="30" t="s">
        <v>22</v>
      </c>
      <c r="J113" s="77" t="str">
        <f>IF(J12="","",J12)</f>
        <v>19. 11. 2020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8"/>
      <c r="E115" s="38"/>
      <c r="F115" s="25" t="str">
        <f>E15</f>
        <v>Město Horažďovice, IČO 00255513, Mírové náměstí 1,</v>
      </c>
      <c r="G115" s="38"/>
      <c r="H115" s="38"/>
      <c r="I115" s="30" t="s">
        <v>30</v>
      </c>
      <c r="J115" s="34" t="str">
        <f>E21</f>
        <v>Ing. Jan Štětka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8"/>
      <c r="E116" s="38"/>
      <c r="F116" s="25" t="str">
        <f>IF(E18="","",E18)</f>
        <v>Vyplň údaj</v>
      </c>
      <c r="G116" s="38"/>
      <c r="H116" s="38"/>
      <c r="I116" s="30" t="s">
        <v>33</v>
      </c>
      <c r="J116" s="34" t="str">
        <f>E24</f>
        <v>Jan Štětka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89"/>
      <c r="B118" s="190"/>
      <c r="C118" s="191" t="s">
        <v>107</v>
      </c>
      <c r="D118" s="192" t="s">
        <v>61</v>
      </c>
      <c r="E118" s="192" t="s">
        <v>57</v>
      </c>
      <c r="F118" s="192" t="s">
        <v>58</v>
      </c>
      <c r="G118" s="192" t="s">
        <v>108</v>
      </c>
      <c r="H118" s="192" t="s">
        <v>109</v>
      </c>
      <c r="I118" s="192" t="s">
        <v>110</v>
      </c>
      <c r="J118" s="193" t="s">
        <v>100</v>
      </c>
      <c r="K118" s="194" t="s">
        <v>111</v>
      </c>
      <c r="L118" s="195"/>
      <c r="M118" s="98" t="s">
        <v>1</v>
      </c>
      <c r="N118" s="99" t="s">
        <v>40</v>
      </c>
      <c r="O118" s="99" t="s">
        <v>112</v>
      </c>
      <c r="P118" s="99" t="s">
        <v>113</v>
      </c>
      <c r="Q118" s="99" t="s">
        <v>114</v>
      </c>
      <c r="R118" s="99" t="s">
        <v>115</v>
      </c>
      <c r="S118" s="99" t="s">
        <v>116</v>
      </c>
      <c r="T118" s="100" t="s">
        <v>117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36"/>
      <c r="B119" s="37"/>
      <c r="C119" s="105" t="s">
        <v>118</v>
      </c>
      <c r="D119" s="38"/>
      <c r="E119" s="38"/>
      <c r="F119" s="38"/>
      <c r="G119" s="38"/>
      <c r="H119" s="38"/>
      <c r="I119" s="38"/>
      <c r="J119" s="196">
        <f>BK119</f>
        <v>0</v>
      </c>
      <c r="K119" s="38"/>
      <c r="L119" s="42"/>
      <c r="M119" s="101"/>
      <c r="N119" s="197"/>
      <c r="O119" s="102"/>
      <c r="P119" s="198">
        <f>P120</f>
        <v>0</v>
      </c>
      <c r="Q119" s="102"/>
      <c r="R119" s="198">
        <f>R120</f>
        <v>0.29489999999999994</v>
      </c>
      <c r="S119" s="102"/>
      <c r="T119" s="199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75</v>
      </c>
      <c r="AU119" s="15" t="s">
        <v>102</v>
      </c>
      <c r="BK119" s="200">
        <f>BK120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119</v>
      </c>
      <c r="F120" s="204" t="s">
        <v>120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P121+P150</f>
        <v>0</v>
      </c>
      <c r="Q120" s="209"/>
      <c r="R120" s="210">
        <f>R121+R150</f>
        <v>0.29489999999999994</v>
      </c>
      <c r="S120" s="209"/>
      <c r="T120" s="211">
        <f>T121+T150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86</v>
      </c>
      <c r="AT120" s="213" t="s">
        <v>75</v>
      </c>
      <c r="AU120" s="213" t="s">
        <v>76</v>
      </c>
      <c r="AY120" s="212" t="s">
        <v>121</v>
      </c>
      <c r="BK120" s="214">
        <f>BK121+BK150</f>
        <v>0</v>
      </c>
    </row>
    <row r="121" s="12" customFormat="1" ht="22.8" customHeight="1">
      <c r="A121" s="12"/>
      <c r="B121" s="201"/>
      <c r="C121" s="202"/>
      <c r="D121" s="203" t="s">
        <v>75</v>
      </c>
      <c r="E121" s="215" t="s">
        <v>122</v>
      </c>
      <c r="F121" s="215" t="s">
        <v>186</v>
      </c>
      <c r="G121" s="202"/>
      <c r="H121" s="202"/>
      <c r="I121" s="205"/>
      <c r="J121" s="216">
        <f>BK121</f>
        <v>0</v>
      </c>
      <c r="K121" s="202"/>
      <c r="L121" s="207"/>
      <c r="M121" s="208"/>
      <c r="N121" s="209"/>
      <c r="O121" s="209"/>
      <c r="P121" s="210">
        <f>SUM(P122:P149)</f>
        <v>0</v>
      </c>
      <c r="Q121" s="209"/>
      <c r="R121" s="210">
        <f>SUM(R122:R149)</f>
        <v>0.29489999999999994</v>
      </c>
      <c r="S121" s="209"/>
      <c r="T121" s="211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86</v>
      </c>
      <c r="AT121" s="213" t="s">
        <v>75</v>
      </c>
      <c r="AU121" s="213" t="s">
        <v>84</v>
      </c>
      <c r="AY121" s="212" t="s">
        <v>121</v>
      </c>
      <c r="BK121" s="214">
        <f>SUM(BK122:BK149)</f>
        <v>0</v>
      </c>
    </row>
    <row r="122" s="2" customFormat="1" ht="16.5" customHeight="1">
      <c r="A122" s="36"/>
      <c r="B122" s="37"/>
      <c r="C122" s="217" t="s">
        <v>8</v>
      </c>
      <c r="D122" s="217" t="s">
        <v>125</v>
      </c>
      <c r="E122" s="218" t="s">
        <v>187</v>
      </c>
      <c r="F122" s="219" t="s">
        <v>188</v>
      </c>
      <c r="G122" s="220" t="s">
        <v>142</v>
      </c>
      <c r="H122" s="221">
        <v>23</v>
      </c>
      <c r="I122" s="222"/>
      <c r="J122" s="223">
        <f>ROUND(I122*H122,2)</f>
        <v>0</v>
      </c>
      <c r="K122" s="224"/>
      <c r="L122" s="42"/>
      <c r="M122" s="225" t="s">
        <v>1</v>
      </c>
      <c r="N122" s="226" t="s">
        <v>41</v>
      </c>
      <c r="O122" s="89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9" t="s">
        <v>129</v>
      </c>
      <c r="AT122" s="229" t="s">
        <v>125</v>
      </c>
      <c r="AU122" s="229" t="s">
        <v>86</v>
      </c>
      <c r="AY122" s="15" t="s">
        <v>121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5" t="s">
        <v>84</v>
      </c>
      <c r="BK122" s="230">
        <f>ROUND(I122*H122,2)</f>
        <v>0</v>
      </c>
      <c r="BL122" s="15" t="s">
        <v>129</v>
      </c>
      <c r="BM122" s="229" t="s">
        <v>189</v>
      </c>
    </row>
    <row r="123" s="13" customFormat="1">
      <c r="A123" s="13"/>
      <c r="B123" s="231"/>
      <c r="C123" s="232"/>
      <c r="D123" s="233" t="s">
        <v>131</v>
      </c>
      <c r="E123" s="234" t="s">
        <v>1</v>
      </c>
      <c r="F123" s="235" t="s">
        <v>190</v>
      </c>
      <c r="G123" s="232"/>
      <c r="H123" s="236">
        <v>23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131</v>
      </c>
      <c r="AU123" s="242" t="s">
        <v>86</v>
      </c>
      <c r="AV123" s="13" t="s">
        <v>86</v>
      </c>
      <c r="AW123" s="13" t="s">
        <v>32</v>
      </c>
      <c r="AX123" s="13" t="s">
        <v>84</v>
      </c>
      <c r="AY123" s="242" t="s">
        <v>121</v>
      </c>
    </row>
    <row r="124" s="2" customFormat="1" ht="21.75" customHeight="1">
      <c r="A124" s="36"/>
      <c r="B124" s="37"/>
      <c r="C124" s="217" t="s">
        <v>7</v>
      </c>
      <c r="D124" s="217" t="s">
        <v>125</v>
      </c>
      <c r="E124" s="218" t="s">
        <v>191</v>
      </c>
      <c r="F124" s="219" t="s">
        <v>192</v>
      </c>
      <c r="G124" s="220" t="s">
        <v>193</v>
      </c>
      <c r="H124" s="221">
        <v>9.8399999999999999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41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129</v>
      </c>
      <c r="AT124" s="229" t="s">
        <v>125</v>
      </c>
      <c r="AU124" s="229" t="s">
        <v>86</v>
      </c>
      <c r="AY124" s="15" t="s">
        <v>121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84</v>
      </c>
      <c r="BK124" s="230">
        <f>ROUND(I124*H124,2)</f>
        <v>0</v>
      </c>
      <c r="BL124" s="15" t="s">
        <v>129</v>
      </c>
      <c r="BM124" s="229" t="s">
        <v>194</v>
      </c>
    </row>
    <row r="125" s="13" customFormat="1">
      <c r="A125" s="13"/>
      <c r="B125" s="231"/>
      <c r="C125" s="232"/>
      <c r="D125" s="233" t="s">
        <v>131</v>
      </c>
      <c r="E125" s="234" t="s">
        <v>1</v>
      </c>
      <c r="F125" s="235" t="s">
        <v>195</v>
      </c>
      <c r="G125" s="232"/>
      <c r="H125" s="236">
        <v>9.8399999999999999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131</v>
      </c>
      <c r="AU125" s="242" t="s">
        <v>86</v>
      </c>
      <c r="AV125" s="13" t="s">
        <v>86</v>
      </c>
      <c r="AW125" s="13" t="s">
        <v>32</v>
      </c>
      <c r="AX125" s="13" t="s">
        <v>84</v>
      </c>
      <c r="AY125" s="242" t="s">
        <v>121</v>
      </c>
    </row>
    <row r="126" s="2" customFormat="1" ht="33" customHeight="1">
      <c r="A126" s="36"/>
      <c r="B126" s="37"/>
      <c r="C126" s="217" t="s">
        <v>129</v>
      </c>
      <c r="D126" s="217" t="s">
        <v>125</v>
      </c>
      <c r="E126" s="218" t="s">
        <v>196</v>
      </c>
      <c r="F126" s="219" t="s">
        <v>197</v>
      </c>
      <c r="G126" s="220" t="s">
        <v>142</v>
      </c>
      <c r="H126" s="221">
        <v>23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41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129</v>
      </c>
      <c r="AT126" s="229" t="s">
        <v>125</v>
      </c>
      <c r="AU126" s="229" t="s">
        <v>86</v>
      </c>
      <c r="AY126" s="15" t="s">
        <v>121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84</v>
      </c>
      <c r="BK126" s="230">
        <f>ROUND(I126*H126,2)</f>
        <v>0</v>
      </c>
      <c r="BL126" s="15" t="s">
        <v>129</v>
      </c>
      <c r="BM126" s="229" t="s">
        <v>198</v>
      </c>
    </row>
    <row r="127" s="2" customFormat="1" ht="16.5" customHeight="1">
      <c r="A127" s="36"/>
      <c r="B127" s="37"/>
      <c r="C127" s="217" t="s">
        <v>86</v>
      </c>
      <c r="D127" s="217" t="s">
        <v>125</v>
      </c>
      <c r="E127" s="218" t="s">
        <v>133</v>
      </c>
      <c r="F127" s="219" t="s">
        <v>134</v>
      </c>
      <c r="G127" s="220" t="s">
        <v>128</v>
      </c>
      <c r="H127" s="221">
        <v>364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41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129</v>
      </c>
      <c r="AT127" s="229" t="s">
        <v>125</v>
      </c>
      <c r="AU127" s="229" t="s">
        <v>86</v>
      </c>
      <c r="AY127" s="15" t="s">
        <v>121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84</v>
      </c>
      <c r="BK127" s="230">
        <f>ROUND(I127*H127,2)</f>
        <v>0</v>
      </c>
      <c r="BL127" s="15" t="s">
        <v>129</v>
      </c>
      <c r="BM127" s="229" t="s">
        <v>199</v>
      </c>
    </row>
    <row r="128" s="13" customFormat="1">
      <c r="A128" s="13"/>
      <c r="B128" s="231"/>
      <c r="C128" s="232"/>
      <c r="D128" s="233" t="s">
        <v>131</v>
      </c>
      <c r="E128" s="234" t="s">
        <v>1</v>
      </c>
      <c r="F128" s="235" t="s">
        <v>200</v>
      </c>
      <c r="G128" s="232"/>
      <c r="H128" s="236">
        <v>364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131</v>
      </c>
      <c r="AU128" s="242" t="s">
        <v>86</v>
      </c>
      <c r="AV128" s="13" t="s">
        <v>86</v>
      </c>
      <c r="AW128" s="13" t="s">
        <v>32</v>
      </c>
      <c r="AX128" s="13" t="s">
        <v>84</v>
      </c>
      <c r="AY128" s="242" t="s">
        <v>121</v>
      </c>
    </row>
    <row r="129" s="2" customFormat="1" ht="16.5" customHeight="1">
      <c r="A129" s="36"/>
      <c r="B129" s="37"/>
      <c r="C129" s="217" t="s">
        <v>139</v>
      </c>
      <c r="D129" s="217" t="s">
        <v>125</v>
      </c>
      <c r="E129" s="218" t="s">
        <v>136</v>
      </c>
      <c r="F129" s="219" t="s">
        <v>137</v>
      </c>
      <c r="G129" s="220" t="s">
        <v>128</v>
      </c>
      <c r="H129" s="221">
        <v>410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41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129</v>
      </c>
      <c r="AT129" s="229" t="s">
        <v>125</v>
      </c>
      <c r="AU129" s="229" t="s">
        <v>86</v>
      </c>
      <c r="AY129" s="15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129</v>
      </c>
      <c r="BM129" s="229" t="s">
        <v>201</v>
      </c>
    </row>
    <row r="130" s="13" customFormat="1">
      <c r="A130" s="13"/>
      <c r="B130" s="231"/>
      <c r="C130" s="232"/>
      <c r="D130" s="233" t="s">
        <v>131</v>
      </c>
      <c r="E130" s="234" t="s">
        <v>1</v>
      </c>
      <c r="F130" s="235" t="s">
        <v>202</v>
      </c>
      <c r="G130" s="232"/>
      <c r="H130" s="236">
        <v>410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131</v>
      </c>
      <c r="AU130" s="242" t="s">
        <v>86</v>
      </c>
      <c r="AV130" s="13" t="s">
        <v>86</v>
      </c>
      <c r="AW130" s="13" t="s">
        <v>32</v>
      </c>
      <c r="AX130" s="13" t="s">
        <v>84</v>
      </c>
      <c r="AY130" s="242" t="s">
        <v>121</v>
      </c>
    </row>
    <row r="131" s="2" customFormat="1" ht="21.75" customHeight="1">
      <c r="A131" s="36"/>
      <c r="B131" s="37"/>
      <c r="C131" s="217" t="s">
        <v>203</v>
      </c>
      <c r="D131" s="217" t="s">
        <v>125</v>
      </c>
      <c r="E131" s="218" t="s">
        <v>140</v>
      </c>
      <c r="F131" s="219" t="s">
        <v>204</v>
      </c>
      <c r="G131" s="220" t="s">
        <v>142</v>
      </c>
      <c r="H131" s="221">
        <v>1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41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129</v>
      </c>
      <c r="AT131" s="229" t="s">
        <v>125</v>
      </c>
      <c r="AU131" s="229" t="s">
        <v>86</v>
      </c>
      <c r="AY131" s="15" t="s">
        <v>121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84</v>
      </c>
      <c r="BK131" s="230">
        <f>ROUND(I131*H131,2)</f>
        <v>0</v>
      </c>
      <c r="BL131" s="15" t="s">
        <v>129</v>
      </c>
      <c r="BM131" s="229" t="s">
        <v>205</v>
      </c>
    </row>
    <row r="132" s="2" customFormat="1">
      <c r="A132" s="36"/>
      <c r="B132" s="37"/>
      <c r="C132" s="38"/>
      <c r="D132" s="233" t="s">
        <v>206</v>
      </c>
      <c r="E132" s="38"/>
      <c r="F132" s="248" t="s">
        <v>207</v>
      </c>
      <c r="G132" s="38"/>
      <c r="H132" s="38"/>
      <c r="I132" s="249"/>
      <c r="J132" s="38"/>
      <c r="K132" s="38"/>
      <c r="L132" s="42"/>
      <c r="M132" s="250"/>
      <c r="N132" s="251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206</v>
      </c>
      <c r="AU132" s="15" t="s">
        <v>86</v>
      </c>
    </row>
    <row r="133" s="2" customFormat="1" ht="21.75" customHeight="1">
      <c r="A133" s="36"/>
      <c r="B133" s="37"/>
      <c r="C133" s="217" t="s">
        <v>124</v>
      </c>
      <c r="D133" s="217" t="s">
        <v>125</v>
      </c>
      <c r="E133" s="218" t="s">
        <v>145</v>
      </c>
      <c r="F133" s="219" t="s">
        <v>208</v>
      </c>
      <c r="G133" s="220" t="s">
        <v>142</v>
      </c>
      <c r="H133" s="221">
        <v>22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41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129</v>
      </c>
      <c r="AT133" s="229" t="s">
        <v>125</v>
      </c>
      <c r="AU133" s="229" t="s">
        <v>86</v>
      </c>
      <c r="AY133" s="15" t="s">
        <v>121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84</v>
      </c>
      <c r="BK133" s="230">
        <f>ROUND(I133*H133,2)</f>
        <v>0</v>
      </c>
      <c r="BL133" s="15" t="s">
        <v>129</v>
      </c>
      <c r="BM133" s="229" t="s">
        <v>209</v>
      </c>
    </row>
    <row r="134" s="2" customFormat="1">
      <c r="A134" s="36"/>
      <c r="B134" s="37"/>
      <c r="C134" s="38"/>
      <c r="D134" s="233" t="s">
        <v>206</v>
      </c>
      <c r="E134" s="38"/>
      <c r="F134" s="248" t="s">
        <v>210</v>
      </c>
      <c r="G134" s="38"/>
      <c r="H134" s="38"/>
      <c r="I134" s="249"/>
      <c r="J134" s="38"/>
      <c r="K134" s="38"/>
      <c r="L134" s="42"/>
      <c r="M134" s="250"/>
      <c r="N134" s="251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206</v>
      </c>
      <c r="AU134" s="15" t="s">
        <v>86</v>
      </c>
    </row>
    <row r="135" s="2" customFormat="1" ht="16.5" customHeight="1">
      <c r="A135" s="36"/>
      <c r="B135" s="37"/>
      <c r="C135" s="217" t="s">
        <v>211</v>
      </c>
      <c r="D135" s="217" t="s">
        <v>125</v>
      </c>
      <c r="E135" s="218" t="s">
        <v>212</v>
      </c>
      <c r="F135" s="219" t="s">
        <v>213</v>
      </c>
      <c r="G135" s="220" t="s">
        <v>142</v>
      </c>
      <c r="H135" s="221">
        <v>23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41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129</v>
      </c>
      <c r="AT135" s="229" t="s">
        <v>125</v>
      </c>
      <c r="AU135" s="229" t="s">
        <v>86</v>
      </c>
      <c r="AY135" s="15" t="s">
        <v>121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84</v>
      </c>
      <c r="BK135" s="230">
        <f>ROUND(I135*H135,2)</f>
        <v>0</v>
      </c>
      <c r="BL135" s="15" t="s">
        <v>129</v>
      </c>
      <c r="BM135" s="229" t="s">
        <v>214</v>
      </c>
    </row>
    <row r="136" s="13" customFormat="1">
      <c r="A136" s="13"/>
      <c r="B136" s="231"/>
      <c r="C136" s="232"/>
      <c r="D136" s="233" t="s">
        <v>131</v>
      </c>
      <c r="E136" s="234" t="s">
        <v>1</v>
      </c>
      <c r="F136" s="235" t="s">
        <v>215</v>
      </c>
      <c r="G136" s="232"/>
      <c r="H136" s="236">
        <v>23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86</v>
      </c>
      <c r="AV136" s="13" t="s">
        <v>86</v>
      </c>
      <c r="AW136" s="13" t="s">
        <v>32</v>
      </c>
      <c r="AX136" s="13" t="s">
        <v>84</v>
      </c>
      <c r="AY136" s="242" t="s">
        <v>121</v>
      </c>
    </row>
    <row r="137" s="2" customFormat="1" ht="21.75" customHeight="1">
      <c r="A137" s="36"/>
      <c r="B137" s="37"/>
      <c r="C137" s="217" t="s">
        <v>148</v>
      </c>
      <c r="D137" s="217" t="s">
        <v>125</v>
      </c>
      <c r="E137" s="218" t="s">
        <v>149</v>
      </c>
      <c r="F137" s="219" t="s">
        <v>150</v>
      </c>
      <c r="G137" s="220" t="s">
        <v>128</v>
      </c>
      <c r="H137" s="221">
        <v>364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41</v>
      </c>
      <c r="O137" s="89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129</v>
      </c>
      <c r="AT137" s="229" t="s">
        <v>125</v>
      </c>
      <c r="AU137" s="229" t="s">
        <v>86</v>
      </c>
      <c r="AY137" s="15" t="s">
        <v>121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84</v>
      </c>
      <c r="BK137" s="230">
        <f>ROUND(I137*H137,2)</f>
        <v>0</v>
      </c>
      <c r="BL137" s="15" t="s">
        <v>129</v>
      </c>
      <c r="BM137" s="229" t="s">
        <v>216</v>
      </c>
    </row>
    <row r="138" s="13" customFormat="1">
      <c r="A138" s="13"/>
      <c r="B138" s="231"/>
      <c r="C138" s="232"/>
      <c r="D138" s="233" t="s">
        <v>131</v>
      </c>
      <c r="E138" s="234" t="s">
        <v>1</v>
      </c>
      <c r="F138" s="235" t="s">
        <v>200</v>
      </c>
      <c r="G138" s="232"/>
      <c r="H138" s="236">
        <v>364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131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121</v>
      </c>
    </row>
    <row r="139" s="2" customFormat="1" ht="16.5" customHeight="1">
      <c r="A139" s="36"/>
      <c r="B139" s="37"/>
      <c r="C139" s="217" t="s">
        <v>153</v>
      </c>
      <c r="D139" s="217" t="s">
        <v>125</v>
      </c>
      <c r="E139" s="218" t="s">
        <v>154</v>
      </c>
      <c r="F139" s="219" t="s">
        <v>155</v>
      </c>
      <c r="G139" s="220" t="s">
        <v>128</v>
      </c>
      <c r="H139" s="221">
        <v>410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41</v>
      </c>
      <c r="O139" s="89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129</v>
      </c>
      <c r="AT139" s="229" t="s">
        <v>125</v>
      </c>
      <c r="AU139" s="229" t="s">
        <v>86</v>
      </c>
      <c r="AY139" s="15" t="s">
        <v>121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84</v>
      </c>
      <c r="BK139" s="230">
        <f>ROUND(I139*H139,2)</f>
        <v>0</v>
      </c>
      <c r="BL139" s="15" t="s">
        <v>129</v>
      </c>
      <c r="BM139" s="229" t="s">
        <v>217</v>
      </c>
    </row>
    <row r="140" s="13" customFormat="1">
      <c r="A140" s="13"/>
      <c r="B140" s="231"/>
      <c r="C140" s="232"/>
      <c r="D140" s="233" t="s">
        <v>131</v>
      </c>
      <c r="E140" s="234" t="s">
        <v>1</v>
      </c>
      <c r="F140" s="235" t="s">
        <v>202</v>
      </c>
      <c r="G140" s="232"/>
      <c r="H140" s="236">
        <v>410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131</v>
      </c>
      <c r="AU140" s="242" t="s">
        <v>86</v>
      </c>
      <c r="AV140" s="13" t="s">
        <v>86</v>
      </c>
      <c r="AW140" s="13" t="s">
        <v>32</v>
      </c>
      <c r="AX140" s="13" t="s">
        <v>84</v>
      </c>
      <c r="AY140" s="242" t="s">
        <v>121</v>
      </c>
    </row>
    <row r="141" s="2" customFormat="1" ht="16.5" customHeight="1">
      <c r="A141" s="36"/>
      <c r="B141" s="37"/>
      <c r="C141" s="217" t="s">
        <v>157</v>
      </c>
      <c r="D141" s="217" t="s">
        <v>125</v>
      </c>
      <c r="E141" s="218" t="s">
        <v>158</v>
      </c>
      <c r="F141" s="219" t="s">
        <v>159</v>
      </c>
      <c r="G141" s="220" t="s">
        <v>142</v>
      </c>
      <c r="H141" s="221">
        <v>23</v>
      </c>
      <c r="I141" s="222"/>
      <c r="J141" s="223">
        <f>ROUND(I141*H141,2)</f>
        <v>0</v>
      </c>
      <c r="K141" s="224"/>
      <c r="L141" s="42"/>
      <c r="M141" s="225" t="s">
        <v>1</v>
      </c>
      <c r="N141" s="226" t="s">
        <v>41</v>
      </c>
      <c r="O141" s="89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9" t="s">
        <v>129</v>
      </c>
      <c r="AT141" s="229" t="s">
        <v>125</v>
      </c>
      <c r="AU141" s="229" t="s">
        <v>86</v>
      </c>
      <c r="AY141" s="15" t="s">
        <v>121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84</v>
      </c>
      <c r="BK141" s="230">
        <f>ROUND(I141*H141,2)</f>
        <v>0</v>
      </c>
      <c r="BL141" s="15" t="s">
        <v>129</v>
      </c>
      <c r="BM141" s="229" t="s">
        <v>218</v>
      </c>
    </row>
    <row r="142" s="2" customFormat="1" ht="16.5" customHeight="1">
      <c r="A142" s="36"/>
      <c r="B142" s="37"/>
      <c r="C142" s="217" t="s">
        <v>219</v>
      </c>
      <c r="D142" s="217" t="s">
        <v>125</v>
      </c>
      <c r="E142" s="218" t="s">
        <v>220</v>
      </c>
      <c r="F142" s="219" t="s">
        <v>221</v>
      </c>
      <c r="G142" s="220" t="s">
        <v>222</v>
      </c>
      <c r="H142" s="221">
        <v>10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41</v>
      </c>
      <c r="O142" s="89"/>
      <c r="P142" s="227">
        <f>O142*H142</f>
        <v>0</v>
      </c>
      <c r="Q142" s="227">
        <v>0.0065300000000000002</v>
      </c>
      <c r="R142" s="227">
        <f>Q142*H142</f>
        <v>0.065299999999999997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129</v>
      </c>
      <c r="AT142" s="229" t="s">
        <v>125</v>
      </c>
      <c r="AU142" s="229" t="s">
        <v>86</v>
      </c>
      <c r="AY142" s="15" t="s">
        <v>121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84</v>
      </c>
      <c r="BK142" s="230">
        <f>ROUND(I142*H142,2)</f>
        <v>0</v>
      </c>
      <c r="BL142" s="15" t="s">
        <v>129</v>
      </c>
      <c r="BM142" s="229" t="s">
        <v>223</v>
      </c>
    </row>
    <row r="143" s="13" customFormat="1">
      <c r="A143" s="13"/>
      <c r="B143" s="231"/>
      <c r="C143" s="232"/>
      <c r="D143" s="233" t="s">
        <v>131</v>
      </c>
      <c r="E143" s="234" t="s">
        <v>1</v>
      </c>
      <c r="F143" s="235" t="s">
        <v>224</v>
      </c>
      <c r="G143" s="232"/>
      <c r="H143" s="236">
        <v>10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131</v>
      </c>
      <c r="AU143" s="242" t="s">
        <v>86</v>
      </c>
      <c r="AV143" s="13" t="s">
        <v>86</v>
      </c>
      <c r="AW143" s="13" t="s">
        <v>32</v>
      </c>
      <c r="AX143" s="13" t="s">
        <v>84</v>
      </c>
      <c r="AY143" s="242" t="s">
        <v>121</v>
      </c>
    </row>
    <row r="144" s="2" customFormat="1" ht="21.75" customHeight="1">
      <c r="A144" s="36"/>
      <c r="B144" s="37"/>
      <c r="C144" s="217" t="s">
        <v>225</v>
      </c>
      <c r="D144" s="217" t="s">
        <v>125</v>
      </c>
      <c r="E144" s="218" t="s">
        <v>226</v>
      </c>
      <c r="F144" s="219" t="s">
        <v>227</v>
      </c>
      <c r="G144" s="220" t="s">
        <v>142</v>
      </c>
      <c r="H144" s="221">
        <v>10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41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129</v>
      </c>
      <c r="AT144" s="229" t="s">
        <v>125</v>
      </c>
      <c r="AU144" s="229" t="s">
        <v>86</v>
      </c>
      <c r="AY144" s="15" t="s">
        <v>121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84</v>
      </c>
      <c r="BK144" s="230">
        <f>ROUND(I144*H144,2)</f>
        <v>0</v>
      </c>
      <c r="BL144" s="15" t="s">
        <v>129</v>
      </c>
      <c r="BM144" s="229" t="s">
        <v>228</v>
      </c>
    </row>
    <row r="145" s="13" customFormat="1">
      <c r="A145" s="13"/>
      <c r="B145" s="231"/>
      <c r="C145" s="232"/>
      <c r="D145" s="233" t="s">
        <v>131</v>
      </c>
      <c r="E145" s="234" t="s">
        <v>1</v>
      </c>
      <c r="F145" s="235" t="s">
        <v>224</v>
      </c>
      <c r="G145" s="232"/>
      <c r="H145" s="236">
        <v>10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131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121</v>
      </c>
    </row>
    <row r="146" s="2" customFormat="1" ht="21.75" customHeight="1">
      <c r="A146" s="36"/>
      <c r="B146" s="37"/>
      <c r="C146" s="217" t="s">
        <v>229</v>
      </c>
      <c r="D146" s="217" t="s">
        <v>125</v>
      </c>
      <c r="E146" s="218" t="s">
        <v>230</v>
      </c>
      <c r="F146" s="219" t="s">
        <v>231</v>
      </c>
      <c r="G146" s="220" t="s">
        <v>128</v>
      </c>
      <c r="H146" s="221">
        <v>46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41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129</v>
      </c>
      <c r="AT146" s="229" t="s">
        <v>125</v>
      </c>
      <c r="AU146" s="229" t="s">
        <v>86</v>
      </c>
      <c r="AY146" s="15" t="s">
        <v>121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84</v>
      </c>
      <c r="BK146" s="230">
        <f>ROUND(I146*H146,2)</f>
        <v>0</v>
      </c>
      <c r="BL146" s="15" t="s">
        <v>129</v>
      </c>
      <c r="BM146" s="229" t="s">
        <v>232</v>
      </c>
    </row>
    <row r="147" s="13" customFormat="1">
      <c r="A147" s="13"/>
      <c r="B147" s="231"/>
      <c r="C147" s="232"/>
      <c r="D147" s="233" t="s">
        <v>131</v>
      </c>
      <c r="E147" s="234" t="s">
        <v>1</v>
      </c>
      <c r="F147" s="235" t="s">
        <v>233</v>
      </c>
      <c r="G147" s="232"/>
      <c r="H147" s="236">
        <v>46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131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121</v>
      </c>
    </row>
    <row r="148" s="2" customFormat="1" ht="33" customHeight="1">
      <c r="A148" s="36"/>
      <c r="B148" s="37"/>
      <c r="C148" s="217" t="s">
        <v>144</v>
      </c>
      <c r="D148" s="217" t="s">
        <v>125</v>
      </c>
      <c r="E148" s="218" t="s">
        <v>234</v>
      </c>
      <c r="F148" s="219" t="s">
        <v>235</v>
      </c>
      <c r="G148" s="220" t="s">
        <v>128</v>
      </c>
      <c r="H148" s="221">
        <v>410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41</v>
      </c>
      <c r="O148" s="89"/>
      <c r="P148" s="227">
        <f>O148*H148</f>
        <v>0</v>
      </c>
      <c r="Q148" s="227">
        <v>0.00055999999999999995</v>
      </c>
      <c r="R148" s="227">
        <f>Q148*H148</f>
        <v>0.22959999999999997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129</v>
      </c>
      <c r="AT148" s="229" t="s">
        <v>125</v>
      </c>
      <c r="AU148" s="229" t="s">
        <v>86</v>
      </c>
      <c r="AY148" s="15" t="s">
        <v>121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84</v>
      </c>
      <c r="BK148" s="230">
        <f>ROUND(I148*H148,2)</f>
        <v>0</v>
      </c>
      <c r="BL148" s="15" t="s">
        <v>129</v>
      </c>
      <c r="BM148" s="229" t="s">
        <v>236</v>
      </c>
    </row>
    <row r="149" s="13" customFormat="1">
      <c r="A149" s="13"/>
      <c r="B149" s="231"/>
      <c r="C149" s="232"/>
      <c r="D149" s="233" t="s">
        <v>131</v>
      </c>
      <c r="E149" s="234" t="s">
        <v>1</v>
      </c>
      <c r="F149" s="235" t="s">
        <v>237</v>
      </c>
      <c r="G149" s="232"/>
      <c r="H149" s="236">
        <v>410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86</v>
      </c>
      <c r="AV149" s="13" t="s">
        <v>86</v>
      </c>
      <c r="AW149" s="13" t="s">
        <v>32</v>
      </c>
      <c r="AX149" s="13" t="s">
        <v>84</v>
      </c>
      <c r="AY149" s="242" t="s">
        <v>121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161</v>
      </c>
      <c r="F150" s="215" t="s">
        <v>162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SUM(P151:P155)</f>
        <v>0</v>
      </c>
      <c r="Q150" s="209"/>
      <c r="R150" s="210">
        <f>SUM(R151:R155)</f>
        <v>0</v>
      </c>
      <c r="S150" s="209"/>
      <c r="T150" s="211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86</v>
      </c>
      <c r="AT150" s="213" t="s">
        <v>75</v>
      </c>
      <c r="AU150" s="213" t="s">
        <v>84</v>
      </c>
      <c r="AY150" s="212" t="s">
        <v>121</v>
      </c>
      <c r="BK150" s="214">
        <f>SUM(BK151:BK155)</f>
        <v>0</v>
      </c>
    </row>
    <row r="151" s="2" customFormat="1" ht="16.5" customHeight="1">
      <c r="A151" s="36"/>
      <c r="B151" s="37"/>
      <c r="C151" s="217" t="s">
        <v>163</v>
      </c>
      <c r="D151" s="217" t="s">
        <v>125</v>
      </c>
      <c r="E151" s="218" t="s">
        <v>164</v>
      </c>
      <c r="F151" s="219" t="s">
        <v>165</v>
      </c>
      <c r="G151" s="220" t="s">
        <v>166</v>
      </c>
      <c r="H151" s="221">
        <v>50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41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129</v>
      </c>
      <c r="AT151" s="229" t="s">
        <v>125</v>
      </c>
      <c r="AU151" s="229" t="s">
        <v>86</v>
      </c>
      <c r="AY151" s="15" t="s">
        <v>121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84</v>
      </c>
      <c r="BK151" s="230">
        <f>ROUND(I151*H151,2)</f>
        <v>0</v>
      </c>
      <c r="BL151" s="15" t="s">
        <v>129</v>
      </c>
      <c r="BM151" s="229" t="s">
        <v>238</v>
      </c>
    </row>
    <row r="152" s="2" customFormat="1" ht="16.5" customHeight="1">
      <c r="A152" s="36"/>
      <c r="B152" s="37"/>
      <c r="C152" s="217" t="s">
        <v>168</v>
      </c>
      <c r="D152" s="217" t="s">
        <v>125</v>
      </c>
      <c r="E152" s="218" t="s">
        <v>169</v>
      </c>
      <c r="F152" s="219" t="s">
        <v>170</v>
      </c>
      <c r="G152" s="220" t="s">
        <v>142</v>
      </c>
      <c r="H152" s="221">
        <v>1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41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129</v>
      </c>
      <c r="AT152" s="229" t="s">
        <v>125</v>
      </c>
      <c r="AU152" s="229" t="s">
        <v>86</v>
      </c>
      <c r="AY152" s="15" t="s">
        <v>121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84</v>
      </c>
      <c r="BK152" s="230">
        <f>ROUND(I152*H152,2)</f>
        <v>0</v>
      </c>
      <c r="BL152" s="15" t="s">
        <v>129</v>
      </c>
      <c r="BM152" s="229" t="s">
        <v>239</v>
      </c>
    </row>
    <row r="153" s="2" customFormat="1" ht="16.5" customHeight="1">
      <c r="A153" s="36"/>
      <c r="B153" s="37"/>
      <c r="C153" s="217" t="s">
        <v>172</v>
      </c>
      <c r="D153" s="217" t="s">
        <v>125</v>
      </c>
      <c r="E153" s="218" t="s">
        <v>173</v>
      </c>
      <c r="F153" s="219" t="s">
        <v>174</v>
      </c>
      <c r="G153" s="220" t="s">
        <v>142</v>
      </c>
      <c r="H153" s="221">
        <v>1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41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129</v>
      </c>
      <c r="AT153" s="229" t="s">
        <v>125</v>
      </c>
      <c r="AU153" s="229" t="s">
        <v>86</v>
      </c>
      <c r="AY153" s="15" t="s">
        <v>121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84</v>
      </c>
      <c r="BK153" s="230">
        <f>ROUND(I153*H153,2)</f>
        <v>0</v>
      </c>
      <c r="BL153" s="15" t="s">
        <v>129</v>
      </c>
      <c r="BM153" s="229" t="s">
        <v>240</v>
      </c>
    </row>
    <row r="154" s="2" customFormat="1" ht="16.5" customHeight="1">
      <c r="A154" s="36"/>
      <c r="B154" s="37"/>
      <c r="C154" s="217" t="s">
        <v>176</v>
      </c>
      <c r="D154" s="217" t="s">
        <v>125</v>
      </c>
      <c r="E154" s="218" t="s">
        <v>177</v>
      </c>
      <c r="F154" s="219" t="s">
        <v>178</v>
      </c>
      <c r="G154" s="220" t="s">
        <v>142</v>
      </c>
      <c r="H154" s="221">
        <v>1</v>
      </c>
      <c r="I154" s="222"/>
      <c r="J154" s="223">
        <f>ROUND(I154*H154,2)</f>
        <v>0</v>
      </c>
      <c r="K154" s="224"/>
      <c r="L154" s="42"/>
      <c r="M154" s="225" t="s">
        <v>1</v>
      </c>
      <c r="N154" s="226" t="s">
        <v>41</v>
      </c>
      <c r="O154" s="89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9" t="s">
        <v>129</v>
      </c>
      <c r="AT154" s="229" t="s">
        <v>125</v>
      </c>
      <c r="AU154" s="229" t="s">
        <v>86</v>
      </c>
      <c r="AY154" s="15" t="s">
        <v>121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84</v>
      </c>
      <c r="BK154" s="230">
        <f>ROUND(I154*H154,2)</f>
        <v>0</v>
      </c>
      <c r="BL154" s="15" t="s">
        <v>129</v>
      </c>
      <c r="BM154" s="229" t="s">
        <v>241</v>
      </c>
    </row>
    <row r="155" s="2" customFormat="1" ht="44.25" customHeight="1">
      <c r="A155" s="36"/>
      <c r="B155" s="37"/>
      <c r="C155" s="217" t="s">
        <v>180</v>
      </c>
      <c r="D155" s="217" t="s">
        <v>125</v>
      </c>
      <c r="E155" s="218" t="s">
        <v>181</v>
      </c>
      <c r="F155" s="219" t="s">
        <v>182</v>
      </c>
      <c r="G155" s="220" t="s">
        <v>142</v>
      </c>
      <c r="H155" s="221">
        <v>1</v>
      </c>
      <c r="I155" s="222"/>
      <c r="J155" s="223">
        <f>ROUND(I155*H155,2)</f>
        <v>0</v>
      </c>
      <c r="K155" s="224"/>
      <c r="L155" s="42"/>
      <c r="M155" s="243" t="s">
        <v>1</v>
      </c>
      <c r="N155" s="244" t="s">
        <v>41</v>
      </c>
      <c r="O155" s="245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129</v>
      </c>
      <c r="AT155" s="229" t="s">
        <v>125</v>
      </c>
      <c r="AU155" s="229" t="s">
        <v>86</v>
      </c>
      <c r="AY155" s="15" t="s">
        <v>121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84</v>
      </c>
      <c r="BK155" s="230">
        <f>ROUND(I155*H155,2)</f>
        <v>0</v>
      </c>
      <c r="BL155" s="15" t="s">
        <v>129</v>
      </c>
      <c r="BM155" s="229" t="s">
        <v>242</v>
      </c>
    </row>
    <row r="156" s="2" customFormat="1" ht="6.96" customHeight="1">
      <c r="A156" s="36"/>
      <c r="B156" s="64"/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</sheetData>
  <sheetProtection sheet="1" autoFilter="0" formatColumns="0" formatRows="0" objects="1" scenarios="1" spinCount="100000" saltValue="kPuVn8rYnwoBCgOHBH5nyZAGNG56bcogIumGhhRTNiQRXtmQKhpvEmvOOTCcivr5LOJpRA9F9EAQW75k/UrE5w==" hashValue="3h3fHrTJSRQkqGUZBIrWUaRk5k2X48AK25tBXDb+zYK1uVY3Z3KrYwgnNXzCEvMhSgKlDV+Bj+71F1KsyjkNGg==" algorithmName="SHA-512" password="CC35"/>
  <autoFilter ref="C118:K15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93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Základní technická vybavenost Loreta - vyhrazená část - plynovod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243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19. 11. 2020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26</v>
      </c>
      <c r="F15" s="36"/>
      <c r="G15" s="36"/>
      <c r="H15" s="36"/>
      <c r="I15" s="138" t="s">
        <v>27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27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33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34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ROUND((SUM(BE118:BE129)),  2)</f>
        <v>0</v>
      </c>
      <c r="G33" s="36"/>
      <c r="H33" s="36"/>
      <c r="I33" s="153">
        <v>0.20999999999999999</v>
      </c>
      <c r="J33" s="152">
        <f>ROUND(((SUM(BE118:BE129))*I33),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ROUND((SUM(BF118:BF129)),  2)</f>
        <v>0</v>
      </c>
      <c r="G34" s="36"/>
      <c r="H34" s="36"/>
      <c r="I34" s="153">
        <v>0.14999999999999999</v>
      </c>
      <c r="J34" s="152">
        <f>ROUND(((SUM(BF118:BF129))*I34),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ROUND((SUM(BG118:BG129)),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ROUND((SUM(BH118:BH129)),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ROUND((SUM(BI118:BI129)),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Základní technická vybavenost Loreta - vyhrazená část - plynovod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901 - VRN - plynovod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Horažďovice</v>
      </c>
      <c r="G89" s="38"/>
      <c r="H89" s="38"/>
      <c r="I89" s="30" t="s">
        <v>22</v>
      </c>
      <c r="J89" s="77" t="str">
        <f>IF(J12="","",J12)</f>
        <v>19. 11. 2020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Horažďovice, IČO 00255513, Mírové náměstí 1,</v>
      </c>
      <c r="G91" s="38"/>
      <c r="H91" s="38"/>
      <c r="I91" s="30" t="s">
        <v>30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33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99</v>
      </c>
      <c r="D94" s="174"/>
      <c r="E94" s="174"/>
      <c r="F94" s="174"/>
      <c r="G94" s="174"/>
      <c r="H94" s="174"/>
      <c r="I94" s="174"/>
      <c r="J94" s="175" t="s">
        <v>100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101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102</v>
      </c>
    </row>
    <row r="97" s="9" customFormat="1" ht="24.96" customHeight="1">
      <c r="A97" s="9"/>
      <c r="B97" s="177"/>
      <c r="C97" s="178"/>
      <c r="D97" s="179" t="s">
        <v>244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245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106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2" t="str">
        <f>E7</f>
        <v>Základní technická vybavenost Loreta - vyhrazená část - plynovod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94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901 - VRN - plynovod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>Horažďovice</v>
      </c>
      <c r="G112" s="38"/>
      <c r="H112" s="38"/>
      <c r="I112" s="30" t="s">
        <v>22</v>
      </c>
      <c r="J112" s="77" t="str">
        <f>IF(J12="","",J12)</f>
        <v>19. 11. 2020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>Město Horažďovice, IČO 00255513, Mírové náměstí 1,</v>
      </c>
      <c r="G114" s="38"/>
      <c r="H114" s="38"/>
      <c r="I114" s="30" t="s">
        <v>30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8"/>
      <c r="E115" s="38"/>
      <c r="F115" s="25" t="str">
        <f>IF(E18="","",E18)</f>
        <v>Vyplň údaj</v>
      </c>
      <c r="G115" s="38"/>
      <c r="H115" s="38"/>
      <c r="I115" s="30" t="s">
        <v>33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107</v>
      </c>
      <c r="D117" s="192" t="s">
        <v>61</v>
      </c>
      <c r="E117" s="192" t="s">
        <v>57</v>
      </c>
      <c r="F117" s="192" t="s">
        <v>58</v>
      </c>
      <c r="G117" s="192" t="s">
        <v>108</v>
      </c>
      <c r="H117" s="192" t="s">
        <v>109</v>
      </c>
      <c r="I117" s="192" t="s">
        <v>110</v>
      </c>
      <c r="J117" s="193" t="s">
        <v>100</v>
      </c>
      <c r="K117" s="194" t="s">
        <v>111</v>
      </c>
      <c r="L117" s="195"/>
      <c r="M117" s="98" t="s">
        <v>1</v>
      </c>
      <c r="N117" s="99" t="s">
        <v>40</v>
      </c>
      <c r="O117" s="99" t="s">
        <v>112</v>
      </c>
      <c r="P117" s="99" t="s">
        <v>113</v>
      </c>
      <c r="Q117" s="99" t="s">
        <v>114</v>
      </c>
      <c r="R117" s="99" t="s">
        <v>115</v>
      </c>
      <c r="S117" s="99" t="s">
        <v>116</v>
      </c>
      <c r="T117" s="100" t="s">
        <v>117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118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75</v>
      </c>
      <c r="AU118" s="15" t="s">
        <v>102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75</v>
      </c>
      <c r="E119" s="204" t="s">
        <v>246</v>
      </c>
      <c r="F119" s="204" t="s">
        <v>247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148</v>
      </c>
      <c r="AT119" s="213" t="s">
        <v>75</v>
      </c>
      <c r="AU119" s="213" t="s">
        <v>76</v>
      </c>
      <c r="AY119" s="212" t="s">
        <v>121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75</v>
      </c>
      <c r="E120" s="215" t="s">
        <v>248</v>
      </c>
      <c r="F120" s="215" t="s">
        <v>249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SUM(P121:P129)</f>
        <v>0</v>
      </c>
      <c r="Q120" s="209"/>
      <c r="R120" s="210">
        <f>SUM(R121:R129)</f>
        <v>0</v>
      </c>
      <c r="S120" s="209"/>
      <c r="T120" s="211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148</v>
      </c>
      <c r="AT120" s="213" t="s">
        <v>75</v>
      </c>
      <c r="AU120" s="213" t="s">
        <v>84</v>
      </c>
      <c r="AY120" s="212" t="s">
        <v>121</v>
      </c>
      <c r="BK120" s="214">
        <f>SUM(BK121:BK129)</f>
        <v>0</v>
      </c>
    </row>
    <row r="121" s="2" customFormat="1" ht="55.5" customHeight="1">
      <c r="A121" s="36"/>
      <c r="B121" s="37"/>
      <c r="C121" s="217" t="s">
        <v>84</v>
      </c>
      <c r="D121" s="217" t="s">
        <v>125</v>
      </c>
      <c r="E121" s="218" t="s">
        <v>250</v>
      </c>
      <c r="F121" s="219" t="s">
        <v>251</v>
      </c>
      <c r="G121" s="220" t="s">
        <v>252</v>
      </c>
      <c r="H121" s="221">
        <v>1</v>
      </c>
      <c r="I121" s="222"/>
      <c r="J121" s="223">
        <f>ROUND(I121*H121,2)</f>
        <v>0</v>
      </c>
      <c r="K121" s="224"/>
      <c r="L121" s="42"/>
      <c r="M121" s="225" t="s">
        <v>1</v>
      </c>
      <c r="N121" s="226" t="s">
        <v>41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253</v>
      </c>
      <c r="AT121" s="229" t="s">
        <v>125</v>
      </c>
      <c r="AU121" s="229" t="s">
        <v>86</v>
      </c>
      <c r="AY121" s="15" t="s">
        <v>121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84</v>
      </c>
      <c r="BK121" s="230">
        <f>ROUND(I121*H121,2)</f>
        <v>0</v>
      </c>
      <c r="BL121" s="15" t="s">
        <v>253</v>
      </c>
      <c r="BM121" s="229" t="s">
        <v>254</v>
      </c>
    </row>
    <row r="122" s="2" customFormat="1" ht="44.25" customHeight="1">
      <c r="A122" s="36"/>
      <c r="B122" s="37"/>
      <c r="C122" s="217" t="s">
        <v>86</v>
      </c>
      <c r="D122" s="217" t="s">
        <v>125</v>
      </c>
      <c r="E122" s="218" t="s">
        <v>255</v>
      </c>
      <c r="F122" s="219" t="s">
        <v>256</v>
      </c>
      <c r="G122" s="220" t="s">
        <v>252</v>
      </c>
      <c r="H122" s="221">
        <v>1</v>
      </c>
      <c r="I122" s="222"/>
      <c r="J122" s="223">
        <f>ROUND(I122*H122,2)</f>
        <v>0</v>
      </c>
      <c r="K122" s="224"/>
      <c r="L122" s="42"/>
      <c r="M122" s="225" t="s">
        <v>1</v>
      </c>
      <c r="N122" s="226" t="s">
        <v>41</v>
      </c>
      <c r="O122" s="89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9" t="s">
        <v>253</v>
      </c>
      <c r="AT122" s="229" t="s">
        <v>125</v>
      </c>
      <c r="AU122" s="229" t="s">
        <v>86</v>
      </c>
      <c r="AY122" s="15" t="s">
        <v>121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5" t="s">
        <v>84</v>
      </c>
      <c r="BK122" s="230">
        <f>ROUND(I122*H122,2)</f>
        <v>0</v>
      </c>
      <c r="BL122" s="15" t="s">
        <v>253</v>
      </c>
      <c r="BM122" s="229" t="s">
        <v>257</v>
      </c>
    </row>
    <row r="123" s="2" customFormat="1" ht="21.75" customHeight="1">
      <c r="A123" s="36"/>
      <c r="B123" s="37"/>
      <c r="C123" s="217" t="s">
        <v>139</v>
      </c>
      <c r="D123" s="217" t="s">
        <v>125</v>
      </c>
      <c r="E123" s="218" t="s">
        <v>258</v>
      </c>
      <c r="F123" s="219" t="s">
        <v>259</v>
      </c>
      <c r="G123" s="220" t="s">
        <v>252</v>
      </c>
      <c r="H123" s="221">
        <v>1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41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253</v>
      </c>
      <c r="AT123" s="229" t="s">
        <v>125</v>
      </c>
      <c r="AU123" s="229" t="s">
        <v>86</v>
      </c>
      <c r="AY123" s="15" t="s">
        <v>121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84</v>
      </c>
      <c r="BK123" s="230">
        <f>ROUND(I123*H123,2)</f>
        <v>0</v>
      </c>
      <c r="BL123" s="15" t="s">
        <v>253</v>
      </c>
      <c r="BM123" s="229" t="s">
        <v>260</v>
      </c>
    </row>
    <row r="124" s="2" customFormat="1" ht="33" customHeight="1">
      <c r="A124" s="36"/>
      <c r="B124" s="37"/>
      <c r="C124" s="217" t="s">
        <v>203</v>
      </c>
      <c r="D124" s="217" t="s">
        <v>125</v>
      </c>
      <c r="E124" s="218" t="s">
        <v>261</v>
      </c>
      <c r="F124" s="219" t="s">
        <v>262</v>
      </c>
      <c r="G124" s="220" t="s">
        <v>252</v>
      </c>
      <c r="H124" s="221">
        <v>1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41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253</v>
      </c>
      <c r="AT124" s="229" t="s">
        <v>125</v>
      </c>
      <c r="AU124" s="229" t="s">
        <v>86</v>
      </c>
      <c r="AY124" s="15" t="s">
        <v>121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84</v>
      </c>
      <c r="BK124" s="230">
        <f>ROUND(I124*H124,2)</f>
        <v>0</v>
      </c>
      <c r="BL124" s="15" t="s">
        <v>253</v>
      </c>
      <c r="BM124" s="229" t="s">
        <v>263</v>
      </c>
    </row>
    <row r="125" s="2" customFormat="1" ht="55.5" customHeight="1">
      <c r="A125" s="36"/>
      <c r="B125" s="37"/>
      <c r="C125" s="217" t="s">
        <v>148</v>
      </c>
      <c r="D125" s="217" t="s">
        <v>125</v>
      </c>
      <c r="E125" s="218" t="s">
        <v>264</v>
      </c>
      <c r="F125" s="219" t="s">
        <v>265</v>
      </c>
      <c r="G125" s="220" t="s">
        <v>252</v>
      </c>
      <c r="H125" s="221">
        <v>1</v>
      </c>
      <c r="I125" s="222"/>
      <c r="J125" s="223">
        <f>ROUND(I125*H125,2)</f>
        <v>0</v>
      </c>
      <c r="K125" s="224"/>
      <c r="L125" s="42"/>
      <c r="M125" s="225" t="s">
        <v>1</v>
      </c>
      <c r="N125" s="226" t="s">
        <v>41</v>
      </c>
      <c r="O125" s="89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253</v>
      </c>
      <c r="AT125" s="229" t="s">
        <v>125</v>
      </c>
      <c r="AU125" s="229" t="s">
        <v>86</v>
      </c>
      <c r="AY125" s="15" t="s">
        <v>121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84</v>
      </c>
      <c r="BK125" s="230">
        <f>ROUND(I125*H125,2)</f>
        <v>0</v>
      </c>
      <c r="BL125" s="15" t="s">
        <v>253</v>
      </c>
      <c r="BM125" s="229" t="s">
        <v>266</v>
      </c>
    </row>
    <row r="126" s="2" customFormat="1" ht="33" customHeight="1">
      <c r="A126" s="36"/>
      <c r="B126" s="37"/>
      <c r="C126" s="217" t="s">
        <v>153</v>
      </c>
      <c r="D126" s="217" t="s">
        <v>125</v>
      </c>
      <c r="E126" s="218" t="s">
        <v>267</v>
      </c>
      <c r="F126" s="219" t="s">
        <v>268</v>
      </c>
      <c r="G126" s="220" t="s">
        <v>252</v>
      </c>
      <c r="H126" s="221">
        <v>1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41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253</v>
      </c>
      <c r="AT126" s="229" t="s">
        <v>125</v>
      </c>
      <c r="AU126" s="229" t="s">
        <v>86</v>
      </c>
      <c r="AY126" s="15" t="s">
        <v>121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84</v>
      </c>
      <c r="BK126" s="230">
        <f>ROUND(I126*H126,2)</f>
        <v>0</v>
      </c>
      <c r="BL126" s="15" t="s">
        <v>253</v>
      </c>
      <c r="BM126" s="229" t="s">
        <v>269</v>
      </c>
    </row>
    <row r="127" s="2" customFormat="1" ht="33" customHeight="1">
      <c r="A127" s="36"/>
      <c r="B127" s="37"/>
      <c r="C127" s="217" t="s">
        <v>157</v>
      </c>
      <c r="D127" s="217" t="s">
        <v>125</v>
      </c>
      <c r="E127" s="218" t="s">
        <v>270</v>
      </c>
      <c r="F127" s="219" t="s">
        <v>271</v>
      </c>
      <c r="G127" s="220" t="s">
        <v>252</v>
      </c>
      <c r="H127" s="221">
        <v>1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41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253</v>
      </c>
      <c r="AT127" s="229" t="s">
        <v>125</v>
      </c>
      <c r="AU127" s="229" t="s">
        <v>86</v>
      </c>
      <c r="AY127" s="15" t="s">
        <v>121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84</v>
      </c>
      <c r="BK127" s="230">
        <f>ROUND(I127*H127,2)</f>
        <v>0</v>
      </c>
      <c r="BL127" s="15" t="s">
        <v>253</v>
      </c>
      <c r="BM127" s="229" t="s">
        <v>272</v>
      </c>
    </row>
    <row r="128" s="2" customFormat="1" ht="21.75" customHeight="1">
      <c r="A128" s="36"/>
      <c r="B128" s="37"/>
      <c r="C128" s="217" t="s">
        <v>163</v>
      </c>
      <c r="D128" s="217" t="s">
        <v>125</v>
      </c>
      <c r="E128" s="218" t="s">
        <v>273</v>
      </c>
      <c r="F128" s="219" t="s">
        <v>274</v>
      </c>
      <c r="G128" s="220" t="s">
        <v>252</v>
      </c>
      <c r="H128" s="221">
        <v>1</v>
      </c>
      <c r="I128" s="222"/>
      <c r="J128" s="223">
        <f>ROUND(I128*H128,2)</f>
        <v>0</v>
      </c>
      <c r="K128" s="224"/>
      <c r="L128" s="42"/>
      <c r="M128" s="225" t="s">
        <v>1</v>
      </c>
      <c r="N128" s="226" t="s">
        <v>41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253</v>
      </c>
      <c r="AT128" s="229" t="s">
        <v>125</v>
      </c>
      <c r="AU128" s="229" t="s">
        <v>86</v>
      </c>
      <c r="AY128" s="15" t="s">
        <v>121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84</v>
      </c>
      <c r="BK128" s="230">
        <f>ROUND(I128*H128,2)</f>
        <v>0</v>
      </c>
      <c r="BL128" s="15" t="s">
        <v>253</v>
      </c>
      <c r="BM128" s="229" t="s">
        <v>275</v>
      </c>
    </row>
    <row r="129" s="2" customFormat="1" ht="21.75" customHeight="1">
      <c r="A129" s="36"/>
      <c r="B129" s="37"/>
      <c r="C129" s="217" t="s">
        <v>168</v>
      </c>
      <c r="D129" s="217" t="s">
        <v>125</v>
      </c>
      <c r="E129" s="218" t="s">
        <v>276</v>
      </c>
      <c r="F129" s="219" t="s">
        <v>277</v>
      </c>
      <c r="G129" s="220" t="s">
        <v>252</v>
      </c>
      <c r="H129" s="221">
        <v>1</v>
      </c>
      <c r="I129" s="222"/>
      <c r="J129" s="223">
        <f>ROUND(I129*H129,2)</f>
        <v>0</v>
      </c>
      <c r="K129" s="224"/>
      <c r="L129" s="42"/>
      <c r="M129" s="243" t="s">
        <v>1</v>
      </c>
      <c r="N129" s="244" t="s">
        <v>41</v>
      </c>
      <c r="O129" s="245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253</v>
      </c>
      <c r="AT129" s="229" t="s">
        <v>125</v>
      </c>
      <c r="AU129" s="229" t="s">
        <v>86</v>
      </c>
      <c r="AY129" s="15" t="s">
        <v>121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84</v>
      </c>
      <c r="BK129" s="230">
        <f>ROUND(I129*H129,2)</f>
        <v>0</v>
      </c>
      <c r="BL129" s="15" t="s">
        <v>253</v>
      </c>
      <c r="BM129" s="229" t="s">
        <v>278</v>
      </c>
    </row>
    <row r="130" s="2" customFormat="1" ht="6.96" customHeight="1">
      <c r="A130" s="36"/>
      <c r="B130" s="64"/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sheet="1" autoFilter="0" formatColumns="0" formatRows="0" objects="1" scenarios="1" spinCount="100000" saltValue="tRgPCi+wTvT0f4r9E9S96cGQICZYIWdrN2hbfknocHriBk+1NLhx4BFF6Xf3Z1ecae2MFX453xEWFNIoKmWrUw==" hashValue="aVlo5FrexWCCXueZLt4Dat3/UD0jHxtptNlkqzrJ9rHx4W0ZSD5BhVvWwQnPU/tOucIOQoPazcWoXj0ydXSBHw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2021-03-10T15:00:39Z</dcterms:created>
  <dcterms:modified xsi:type="dcterms:W3CDTF">2021-03-10T15:00:43Z</dcterms:modified>
</cp:coreProperties>
</file>