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1005a - Revitalizace šk..." sheetId="2" r:id="rId2"/>
  </sheets>
  <definedNames>
    <definedName name="_xlnm.Print_Area" localSheetId="0">'Rekapitulace stavby'!$D$4:$AO$76,'Rekapitulace stavby'!$C$82:$AQ$96</definedName>
    <definedName name="_xlnm._FilterDatabase" localSheetId="1" hidden="1">'211005a - Revitalizace šk...'!$C$111:$K$222</definedName>
    <definedName name="_xlnm.Print_Area" localSheetId="1">'211005a - Revitalizace šk...'!$C$101:$J$222</definedName>
    <definedName name="_xlnm.Print_Titles" localSheetId="0">'Rekapitulace stavby'!$92:$92</definedName>
    <definedName name="_xlnm.Print_Titles" localSheetId="1">'211005a - Revitalizace šk...'!$111:$111</definedName>
  </definedNames>
  <calcPr fullCalcOnLoad="1"/>
</workbook>
</file>

<file path=xl/sharedStrings.xml><?xml version="1.0" encoding="utf-8"?>
<sst xmlns="http://schemas.openxmlformats.org/spreadsheetml/2006/main" count="1773" uniqueCount="546">
  <si>
    <t>Export Komplet</t>
  </si>
  <si>
    <t/>
  </si>
  <si>
    <t>2.0</t>
  </si>
  <si>
    <t>ZAMOK</t>
  </si>
  <si>
    <t>False</t>
  </si>
  <si>
    <t>{fcbca870-bb55-4d5c-ad86-18681dd97179}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</si>
  <si>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</si>
  <si>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</si>
  <si>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</si>
  <si>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</si>
  <si>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</si>
  <si>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</si>
  <si>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</si>
  <si>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</si>
  <si>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211005a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</si>
  <si>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</si>
  <si>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</si>
  <si>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školního areálu ZŠ Blatenská, HD - SO 01 Sportoviště - P2 - EI</t>
  </si>
  <si>
    <t>KSO:</t>
  </si>
  <si>
    <t>CC-CZ:</t>
  </si>
  <si>
    <t>Místo:</t>
  </si>
  <si>
    <t xml:space="preserve"> </t>
  </si>
  <si>
    <t>Datum:</t>
  </si>
  <si>
    <t>22. 6. 2022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</si>
  <si>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</si>
  <si>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</si>
  <si>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</si>
  <si>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</si>
  <si>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</si>
  <si>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</si>
  <si>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</si>
  <si>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</si>
  <si>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</si>
  <si>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</si>
  <si>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</si>
  <si>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</si>
  <si>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</si>
  <si>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</si>
  <si>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</si>
  <si>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</si>
  <si>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</si>
  <si>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</si>
  <si>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</si>
  <si>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</si>
  <si>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</si>
  <si>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</si>
  <si>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</si>
  <si>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</si>
  <si>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</si>
  <si>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</si>
  <si>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</si>
  <si>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</si>
  <si>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</si>
  <si>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</si>
  <si>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</si>
  <si>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</si>
  <si>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</si>
  <si>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</si>
  <si>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</si>
  <si>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</si>
  <si>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</si>
  <si>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</si>
  <si>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</si>
  <si>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</si>
  <si>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</si>
  <si>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</si>
  <si>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</si>
  <si>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</si>
  <si>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</si>
  <si>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</si>
  <si>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</si>
  <si>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</si>
  <si>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</si>
  <si>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</si>
  <si>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</si>
  <si>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</si>
  <si>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</si>
  <si>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</si>
  <si>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</si>
  <si>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</si>
  <si>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</si>
  <si>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</si>
  <si>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</si>
  <si>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</si>
  <si>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</si>
  <si>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</si>
  <si>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</si>
  <si>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</si>
  <si>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</si>
  <si>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</si>
  <si>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</si>
  <si>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</si>
  <si>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</si>
  <si>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</si>
  <si>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</si>
  <si>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</si>
  <si>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</si>
  <si>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</si>
  <si>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</si>
  <si>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</si>
  <si>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108</t>
  </si>
  <si>
    <t>K</t>
  </si>
  <si>
    <t>005231010R</t>
  </si>
  <si>
    <t>Revize</t>
  </si>
  <si>
    <t>Soubor</t>
  </si>
  <si>
    <t>4</t>
  </si>
  <si>
    <t>ROZPOCET</t>
  </si>
  <si>
    <t>23142030</t>
  </si>
  <si>
    <t>109</t>
  </si>
  <si>
    <t>005241010R</t>
  </si>
  <si>
    <t>Dokumentace skutečného provedení</t>
  </si>
  <si>
    <t>-1106652727</t>
  </si>
  <si>
    <t>6</t>
  </si>
  <si>
    <t>11163111R</t>
  </si>
  <si>
    <t>Lak asfaltový izolační ALP/9 PENETRAL</t>
  </si>
  <si>
    <t>kg</t>
  </si>
  <si>
    <t>-80927560</t>
  </si>
  <si>
    <t>15615235R</t>
  </si>
  <si>
    <t>Drát FeZn 10/13 PVC, Tremis Z217</t>
  </si>
  <si>
    <t>-1712629978</t>
  </si>
  <si>
    <t>84</t>
  </si>
  <si>
    <t>210010003R00</t>
  </si>
  <si>
    <t>Trubka ohebná pod omítku, vnější průměr 25 mm</t>
  </si>
  <si>
    <t>m</t>
  </si>
  <si>
    <t>-796838430</t>
  </si>
  <si>
    <t>88</t>
  </si>
  <si>
    <t>210010092R00</t>
  </si>
  <si>
    <t>Lišta hranatá bezhalogenová do šířky 80 mm</t>
  </si>
  <si>
    <t>-1071839853</t>
  </si>
  <si>
    <t>83</t>
  </si>
  <si>
    <t>210010344R00</t>
  </si>
  <si>
    <t>Krabice přístrojová KT250/KO250 pod omítku</t>
  </si>
  <si>
    <t>kus</t>
  </si>
  <si>
    <t>-54753236</t>
  </si>
  <si>
    <t>99</t>
  </si>
  <si>
    <t>210110021R00</t>
  </si>
  <si>
    <t>Spínač nástěnný jednopól.- řaz. 1, venkovní</t>
  </si>
  <si>
    <t>-1089893750</t>
  </si>
  <si>
    <t>100</t>
  </si>
  <si>
    <t>210111031R00</t>
  </si>
  <si>
    <t>Zásuvka domovní v krabici - 2P+PE, venkovní</t>
  </si>
  <si>
    <t>-897496877</t>
  </si>
  <si>
    <t>101</t>
  </si>
  <si>
    <t>210111116R00</t>
  </si>
  <si>
    <t>Zásuvka průmyslová IP 67  3P+N+PE  16 A</t>
  </si>
  <si>
    <t>1420046437</t>
  </si>
  <si>
    <t>97</t>
  </si>
  <si>
    <t>210201517R00</t>
  </si>
  <si>
    <t>Svítidlo LED pro osvětlení hřiště/parkové/tribuny, typ: E+F+G</t>
  </si>
  <si>
    <t>1890690969</t>
  </si>
  <si>
    <t>62</t>
  </si>
  <si>
    <t>210220002R00</t>
  </si>
  <si>
    <t>Vedení uzemňovací na povrchu FeZn D 10 mm</t>
  </si>
  <si>
    <t>312557160</t>
  </si>
  <si>
    <t>66</t>
  </si>
  <si>
    <t>210220010R00</t>
  </si>
  <si>
    <t>Nátěr zemnicího pásku do 120 mm2</t>
  </si>
  <si>
    <t>-1084806252</t>
  </si>
  <si>
    <t>61</t>
  </si>
  <si>
    <t>210220021R00</t>
  </si>
  <si>
    <t>Vedení uzemňovací v zemi FeZn do 120 mm2 vč.svorek</t>
  </si>
  <si>
    <t>-602995611</t>
  </si>
  <si>
    <t>63</t>
  </si>
  <si>
    <t>210220022R00</t>
  </si>
  <si>
    <t>Vedení uzemňovací v zemi FeZn, D 8 - 10 mm</t>
  </si>
  <si>
    <t>-441477846</t>
  </si>
  <si>
    <t>64</t>
  </si>
  <si>
    <t>210220301R00</t>
  </si>
  <si>
    <t>Svorka hromosvodová do 2 šroubů /SS, SZ, SO/</t>
  </si>
  <si>
    <t>1389498012</t>
  </si>
  <si>
    <t>65</t>
  </si>
  <si>
    <t>210220302R00</t>
  </si>
  <si>
    <t>Svorka hromosvodová nad 2 šrouby /ST, SJ, SR, atd/</t>
  </si>
  <si>
    <t>-661582439</t>
  </si>
  <si>
    <t>82</t>
  </si>
  <si>
    <t>210220321R00</t>
  </si>
  <si>
    <t>Svorka na potrubí Bernard, včetně Cu pásku</t>
  </si>
  <si>
    <t>-538879735</t>
  </si>
  <si>
    <t>91</t>
  </si>
  <si>
    <t>210500010RAC</t>
  </si>
  <si>
    <t>Venkovní osvětlení, stožár parkový, stožár ocelový výška 5 m</t>
  </si>
  <si>
    <t>-1325947346</t>
  </si>
  <si>
    <t>90</t>
  </si>
  <si>
    <t>210500020RAB</t>
  </si>
  <si>
    <t>Venkovní osvětlení, stožár uliční, stožár ocelový výška 10 m</t>
  </si>
  <si>
    <t>-206421437</t>
  </si>
  <si>
    <t>75</t>
  </si>
  <si>
    <t>210800105R00</t>
  </si>
  <si>
    <t>Kabel CYKY 750 V 3x1,5 mm2 uložený pod omítkou, /pevně</t>
  </si>
  <si>
    <t>252122078</t>
  </si>
  <si>
    <t>74</t>
  </si>
  <si>
    <t>210800106R00</t>
  </si>
  <si>
    <t>Kabel CYKY 750 V 3x2,5 mm2 uložený pod omítkou, /pevně</t>
  </si>
  <si>
    <t>1375010205</t>
  </si>
  <si>
    <t>72</t>
  </si>
  <si>
    <t>210800115R00</t>
  </si>
  <si>
    <t>Kabel CYKY 750 V 5x1,5 mm2 uložený pod omítkou, /pevně</t>
  </si>
  <si>
    <t>-283775463</t>
  </si>
  <si>
    <t>71</t>
  </si>
  <si>
    <t>210800116R00</t>
  </si>
  <si>
    <t>Kabel CYKY 750 V 5x2,5 mm2 uložený pod omítkou, /pevně</t>
  </si>
  <si>
    <t>198322679</t>
  </si>
  <si>
    <t>76</t>
  </si>
  <si>
    <t>210800648R00</t>
  </si>
  <si>
    <t>Vodič H07V-K (CYA) 16 mm2 uložený pevně</t>
  </si>
  <si>
    <t>324523379</t>
  </si>
  <si>
    <t>67</t>
  </si>
  <si>
    <t>210810017R00</t>
  </si>
  <si>
    <t>Kabel CYKY-m 750 V 5 žil,4 až 25 mm2,volně uložený</t>
  </si>
  <si>
    <t>-877774609</t>
  </si>
  <si>
    <t>73</t>
  </si>
  <si>
    <t>210810047R00</t>
  </si>
  <si>
    <t>Kabel CYKY-m 750 V 3 x 4 mm2 pevně uložený</t>
  </si>
  <si>
    <t>1660736322</t>
  </si>
  <si>
    <t>68</t>
  </si>
  <si>
    <t>210810057R00</t>
  </si>
  <si>
    <t>Kabel CYKY-m 750 V 5 žil 4 až 25 mm pevně uložený</t>
  </si>
  <si>
    <t>-1140681735</t>
  </si>
  <si>
    <t>69</t>
  </si>
  <si>
    <t>210810057R00.1</t>
  </si>
  <si>
    <t>Kabel CYKY-m 750 V 5 žil 4 až 16 mm pevně uložený</t>
  </si>
  <si>
    <t>1103875902</t>
  </si>
  <si>
    <t>81</t>
  </si>
  <si>
    <t>211010002R00</t>
  </si>
  <si>
    <t>Osazení hmoždinky do cihlového zdiva, HM 8</t>
  </si>
  <si>
    <t>-307417682</t>
  </si>
  <si>
    <t>78</t>
  </si>
  <si>
    <t>220260020R00</t>
  </si>
  <si>
    <t>Krabice KU 68 ve zdi včetně vysekání lůžka</t>
  </si>
  <si>
    <t>1937366174</t>
  </si>
  <si>
    <t>70</t>
  </si>
  <si>
    <t>220280222R00</t>
  </si>
  <si>
    <t>Zatažení kabelu 2-20 žil do trubek/lišt</t>
  </si>
  <si>
    <t>-559975047</t>
  </si>
  <si>
    <t>89</t>
  </si>
  <si>
    <t>222080101R00</t>
  </si>
  <si>
    <t>Optický kabel v trubce HDPE</t>
  </si>
  <si>
    <t>-667823324</t>
  </si>
  <si>
    <t>77</t>
  </si>
  <si>
    <t>222280214R00</t>
  </si>
  <si>
    <t>Kabel UTP/FTP/reproduktorový/optika v trubkách</t>
  </si>
  <si>
    <t>2000609111</t>
  </si>
  <si>
    <t>102</t>
  </si>
  <si>
    <t>222290001R00</t>
  </si>
  <si>
    <t>Zásuvka 1xRJ45 FTP kat.6e pod omítku</t>
  </si>
  <si>
    <t>750994972</t>
  </si>
  <si>
    <t>92</t>
  </si>
  <si>
    <t>222301441R00</t>
  </si>
  <si>
    <t>Svodič přepětí na konektor</t>
  </si>
  <si>
    <t>276540266</t>
  </si>
  <si>
    <t>25</t>
  </si>
  <si>
    <t>23170105R</t>
  </si>
  <si>
    <t>Maxi nízkoexpanzní trubičková PU pěna 500 ml</t>
  </si>
  <si>
    <t>2022049291</t>
  </si>
  <si>
    <t>26</t>
  </si>
  <si>
    <t>23170126R</t>
  </si>
  <si>
    <t>Soudal studnařská montážní pěna 750 ml</t>
  </si>
  <si>
    <t>-729797367</t>
  </si>
  <si>
    <t>38</t>
  </si>
  <si>
    <t>31141996R</t>
  </si>
  <si>
    <t>Vrut zápustný 021814   5   x  40 mm, se závitem k hlavě, drážka pozidriv</t>
  </si>
  <si>
    <t>1000 k</t>
  </si>
  <si>
    <t>-273529766</t>
  </si>
  <si>
    <t>14</t>
  </si>
  <si>
    <t>34111032R</t>
  </si>
  <si>
    <t>Kabel silový s Cu jádrem 750 V CYKY 3 C x 1,5 mm2</t>
  </si>
  <si>
    <t>-1576290445</t>
  </si>
  <si>
    <t>11</t>
  </si>
  <si>
    <t>34111036R</t>
  </si>
  <si>
    <t>Kabel silový s Cu jádrem 750 V CYKY 3 x 2,5 mm2</t>
  </si>
  <si>
    <t>-155210023</t>
  </si>
  <si>
    <t>12</t>
  </si>
  <si>
    <t>34111044R</t>
  </si>
  <si>
    <t>Kabel silový s Cu jádrem 750 V CYKY 3 C x 4 mm2</t>
  </si>
  <si>
    <t>-1486623995</t>
  </si>
  <si>
    <t>13</t>
  </si>
  <si>
    <t>34111090R</t>
  </si>
  <si>
    <t>Kabel silový s Cu jádrem 750 V CYKY 5 x 1,5 mm2</t>
  </si>
  <si>
    <t>-1982169787</t>
  </si>
  <si>
    <t>10</t>
  </si>
  <si>
    <t>34111094R</t>
  </si>
  <si>
    <t>Kabel silový s Cu jádrem 750 V CYKY 5 x 2,5 mm2</t>
  </si>
  <si>
    <t>-1148393838</t>
  </si>
  <si>
    <t>9</t>
  </si>
  <si>
    <t>34111101R</t>
  </si>
  <si>
    <t>Kabel silový s Cu jádrem 750 V CYKY 5 x 10 mm2</t>
  </si>
  <si>
    <t>-1333312161</t>
  </si>
  <si>
    <t>7</t>
  </si>
  <si>
    <t>341116250R</t>
  </si>
  <si>
    <t>Kabel silový s Cu jádrem 1 kV PraFlasafe 5 x 25, mm2</t>
  </si>
  <si>
    <t>759088203</t>
  </si>
  <si>
    <t>8</t>
  </si>
  <si>
    <t>341116250R.1</t>
  </si>
  <si>
    <t>Kabel silový s Cu jádrem 1 kV 1-CYKY 5 x 25 mm2</t>
  </si>
  <si>
    <t>-677594347</t>
  </si>
  <si>
    <t>22</t>
  </si>
  <si>
    <t>341333021R</t>
  </si>
  <si>
    <t>Kabel optický 62,5/125 OKAKDPA-DQ(BN)2Y24G6N,venk.</t>
  </si>
  <si>
    <t>-1938346330</t>
  </si>
  <si>
    <t>23</t>
  </si>
  <si>
    <t>341333021R.1</t>
  </si>
  <si>
    <t>Svazek mikrotrubiček HDPE 4 x 12/8 mm</t>
  </si>
  <si>
    <t>-991222978</t>
  </si>
  <si>
    <t>34142159R</t>
  </si>
  <si>
    <t>Vodič silový pevné uložení CYA 16 mm2</t>
  </si>
  <si>
    <t>1940232309</t>
  </si>
  <si>
    <t>52</t>
  </si>
  <si>
    <t>34561401R</t>
  </si>
  <si>
    <t>Svorka WAGO 273-101 5x1,5</t>
  </si>
  <si>
    <t>1790081917</t>
  </si>
  <si>
    <t>53</t>
  </si>
  <si>
    <t>34561406R</t>
  </si>
  <si>
    <t>Svorka WAGO 273-105 5x2,5</t>
  </si>
  <si>
    <t>-1014196573</t>
  </si>
  <si>
    <t>24</t>
  </si>
  <si>
    <t>34571051R</t>
  </si>
  <si>
    <t>Trubka elektroinstal. ohebná 2323/LPE-1 d 22,9 mm</t>
  </si>
  <si>
    <t>2079406403</t>
  </si>
  <si>
    <t>20</t>
  </si>
  <si>
    <t>3457114700R</t>
  </si>
  <si>
    <t>Trubka kabelová chránička KOPOFLEX KF 09040</t>
  </si>
  <si>
    <t>-2036023770</t>
  </si>
  <si>
    <t>19</t>
  </si>
  <si>
    <t>3457114702R</t>
  </si>
  <si>
    <t>Trubka kabelová chránička KOPOFLEX KF 09063</t>
  </si>
  <si>
    <t>197011483</t>
  </si>
  <si>
    <t>18</t>
  </si>
  <si>
    <t>3457114704R</t>
  </si>
  <si>
    <t>Trubka kabelová chránička KOPOFLEX KF 09090</t>
  </si>
  <si>
    <t>-1416772860</t>
  </si>
  <si>
    <t>31</t>
  </si>
  <si>
    <t>34571518R</t>
  </si>
  <si>
    <t>Krabice univerzální z PH  KU 68- 1901</t>
  </si>
  <si>
    <t>1940938715</t>
  </si>
  <si>
    <t>17</t>
  </si>
  <si>
    <t>34572203R</t>
  </si>
  <si>
    <t>Lišta hranatá bezhalogenová LHD 40 x 20 HF, délka 2 m</t>
  </si>
  <si>
    <t>-2051003319</t>
  </si>
  <si>
    <t>34572204R</t>
  </si>
  <si>
    <t>Reproduktorový kabel 2x 2, ,5 mm</t>
  </si>
  <si>
    <t>-1343054804</t>
  </si>
  <si>
    <t>16</t>
  </si>
  <si>
    <t>34572204R.1</t>
  </si>
  <si>
    <t>Lišta hranatá bezhalogenová LHD 60 x 40 HF, délka 2 m</t>
  </si>
  <si>
    <t>-963961802</t>
  </si>
  <si>
    <t>35441120R</t>
  </si>
  <si>
    <t>Pásek uzemňovací pozinkovaný 30 x 4 mm</t>
  </si>
  <si>
    <t>-1227931051</t>
  </si>
  <si>
    <t>5</t>
  </si>
  <si>
    <t>35441885R</t>
  </si>
  <si>
    <t>Svorka spojovací SS pro lano d 8-10 mm</t>
  </si>
  <si>
    <t>774814412</t>
  </si>
  <si>
    <t>3</t>
  </si>
  <si>
    <t>35441986R</t>
  </si>
  <si>
    <t>Svorka SR 2b pro pásek 30 x 4 mm</t>
  </si>
  <si>
    <t>1664929181</t>
  </si>
  <si>
    <t>35441997R</t>
  </si>
  <si>
    <t>Svorka SR 3b</t>
  </si>
  <si>
    <t>-2067768529</t>
  </si>
  <si>
    <t>35</t>
  </si>
  <si>
    <t>35442150R</t>
  </si>
  <si>
    <t>Svorka uzemňovací ZSA16 32 x 29 x 2 mm</t>
  </si>
  <si>
    <t>62070761</t>
  </si>
  <si>
    <t>36</t>
  </si>
  <si>
    <t>35443118R</t>
  </si>
  <si>
    <t>Pásek měděný   páska Cu</t>
  </si>
  <si>
    <t>-1259505827</t>
  </si>
  <si>
    <t>51</t>
  </si>
  <si>
    <t>358112503R</t>
  </si>
  <si>
    <t>Zásuvka nástěnná IZN 1653 16A 400V</t>
  </si>
  <si>
    <t>-1305833299</t>
  </si>
  <si>
    <t>105</t>
  </si>
  <si>
    <t>460200164RT1</t>
  </si>
  <si>
    <t>Výkop kabelové rýhy 35/80 cm  hor.4, strojní výkop rýhy</t>
  </si>
  <si>
    <t>-914956660</t>
  </si>
  <si>
    <t>107</t>
  </si>
  <si>
    <t>460420014RT3</t>
  </si>
  <si>
    <t>Zřízení kabelového lože v rýze š.do 25 cm z písku, tloušťka vrstvy 20 cm</t>
  </si>
  <si>
    <t>1902841080</t>
  </si>
  <si>
    <t>106</t>
  </si>
  <si>
    <t>460570164R00</t>
  </si>
  <si>
    <t>Zához rýhy 35/80 cm, hornina třídy 4, se zhutněním</t>
  </si>
  <si>
    <t>760300547</t>
  </si>
  <si>
    <t>37</t>
  </si>
  <si>
    <t>56284127R</t>
  </si>
  <si>
    <t>Hmoždinka 8 PA HM 8/1 8/1x40 mm</t>
  </si>
  <si>
    <t>628263800</t>
  </si>
  <si>
    <t>39</t>
  </si>
  <si>
    <t>58541233R</t>
  </si>
  <si>
    <t>Sádra stavební šedá G - 2 - BII    bal. 30 kg</t>
  </si>
  <si>
    <t>t</t>
  </si>
  <si>
    <t>-1343781093</t>
  </si>
  <si>
    <t>59</t>
  </si>
  <si>
    <t>612403380R00</t>
  </si>
  <si>
    <t>Hrubá výplň rýh ve stěnách do 3x3 cm maltou ze SMS</t>
  </si>
  <si>
    <t>-307636803</t>
  </si>
  <si>
    <t>96</t>
  </si>
  <si>
    <t>650101521R00</t>
  </si>
  <si>
    <t>Montáž LED svítidla stropního přisazeného, typ: A</t>
  </si>
  <si>
    <t>1730683010</t>
  </si>
  <si>
    <t>87</t>
  </si>
  <si>
    <t>650125145R00</t>
  </si>
  <si>
    <t>Uložení kabelu Cu 3 x 4 mm2 do trubky</t>
  </si>
  <si>
    <t>-964369634</t>
  </si>
  <si>
    <t>86</t>
  </si>
  <si>
    <t>650125219R00</t>
  </si>
  <si>
    <t>Uložení kabelu Cu 5 x 10 mm2 do trubky</t>
  </si>
  <si>
    <t>-2044591405</t>
  </si>
  <si>
    <t>85</t>
  </si>
  <si>
    <t>650125223R00</t>
  </si>
  <si>
    <t>Uložení kabelu Cu 5 x 25 mm2 do trubky</t>
  </si>
  <si>
    <t>770122812</t>
  </si>
  <si>
    <t>60</t>
  </si>
  <si>
    <t>974032121R00</t>
  </si>
  <si>
    <t>Vysekání rýh zeď z dutých cihel 3 x 3 cm</t>
  </si>
  <si>
    <t>-1548450575</t>
  </si>
  <si>
    <t>27</t>
  </si>
  <si>
    <t>pol_200</t>
  </si>
  <si>
    <t>Osvětlovací stožár bezpaticový třístupňový sadový, výška 5m</t>
  </si>
  <si>
    <t>1723597556</t>
  </si>
  <si>
    <t>28</t>
  </si>
  <si>
    <t>pol_200.1</t>
  </si>
  <si>
    <t>Osvětlovací stožár bezpaticový třístupňový, výška 10m</t>
  </si>
  <si>
    <t>1326382971</t>
  </si>
  <si>
    <t>29</t>
  </si>
  <si>
    <t>pol_200.2</t>
  </si>
  <si>
    <t>Kabel FTP 4x2x0,57, CAT.6e, zemní</t>
  </si>
  <si>
    <t>-532954773</t>
  </si>
  <si>
    <t>79</t>
  </si>
  <si>
    <t>pol_2001</t>
  </si>
  <si>
    <t>Krabice KU 68 hluboká ve zdi včetně vysekání lůžka</t>
  </si>
  <si>
    <t>1131017354</t>
  </si>
  <si>
    <t>80</t>
  </si>
  <si>
    <t>pol_2002</t>
  </si>
  <si>
    <t>Osazení a zapojení HOP/POP</t>
  </si>
  <si>
    <t>2092343651</t>
  </si>
  <si>
    <t>32</t>
  </si>
  <si>
    <t>pol_260</t>
  </si>
  <si>
    <t>Krabice univerzální z PH KPR68 hluboká</t>
  </si>
  <si>
    <t>-1640326251</t>
  </si>
  <si>
    <t>30</t>
  </si>
  <si>
    <t>pol_261</t>
  </si>
  <si>
    <t>Rozbočovací krabice - A-box 100</t>
  </si>
  <si>
    <t>599889897</t>
  </si>
  <si>
    <t>33</t>
  </si>
  <si>
    <t>pol_262</t>
  </si>
  <si>
    <t>Kopos KO 250 HA krabice odbočná 250x250, HOP</t>
  </si>
  <si>
    <t>-526487057</t>
  </si>
  <si>
    <t>34</t>
  </si>
  <si>
    <t>pol_263</t>
  </si>
  <si>
    <t>Svorkovnice hlavního pospojení</t>
  </si>
  <si>
    <t>-124174891</t>
  </si>
  <si>
    <t>40</t>
  </si>
  <si>
    <t>pol_300</t>
  </si>
  <si>
    <t>Dozbrojení rozváděče RH1</t>
  </si>
  <si>
    <t>kpl</t>
  </si>
  <si>
    <t>56052466</t>
  </si>
  <si>
    <t>41</t>
  </si>
  <si>
    <t>pol_300.1</t>
  </si>
  <si>
    <t>Rozváděč RP1, viz. výkres 3.1</t>
  </si>
  <si>
    <t>-598358586</t>
  </si>
  <si>
    <t>93</t>
  </si>
  <si>
    <t>pol_3001</t>
  </si>
  <si>
    <t>Zapojení, oživení, popis RP1</t>
  </si>
  <si>
    <t>-168619949</t>
  </si>
  <si>
    <t>94</t>
  </si>
  <si>
    <t>pol_3002</t>
  </si>
  <si>
    <t>Zapojení, oživení, popis RP2</t>
  </si>
  <si>
    <t>-1989763113</t>
  </si>
  <si>
    <t>95</t>
  </si>
  <si>
    <t>pol_3003</t>
  </si>
  <si>
    <t>Dozbrojení rozváděče RH1 (jistič pro odjištění, RP1)</t>
  </si>
  <si>
    <t>480421107</t>
  </si>
  <si>
    <t>42</t>
  </si>
  <si>
    <t>pol_301</t>
  </si>
  <si>
    <t>Rozváděč RP2, viz. výkres 3.2</t>
  </si>
  <si>
    <t>1752149054</t>
  </si>
  <si>
    <t>57</t>
  </si>
  <si>
    <t>pol_320</t>
  </si>
  <si>
    <t>BXT ML2 BD180, 920 247</t>
  </si>
  <si>
    <t>-1382733555</t>
  </si>
  <si>
    <t>58</t>
  </si>
  <si>
    <t>pol_321</t>
  </si>
  <si>
    <t>Reproduktor</t>
  </si>
  <si>
    <t>2019590310</t>
  </si>
  <si>
    <t>43</t>
  </si>
  <si>
    <t>pol_400</t>
  </si>
  <si>
    <t>Přisazené LED svítidlo, typ:A</t>
  </si>
  <si>
    <t>-985178593</t>
  </si>
  <si>
    <t>44</t>
  </si>
  <si>
    <t>pol_401</t>
  </si>
  <si>
    <t>LED svítidlo,  pro osvětlení hřiště, hlubokozářič, typ:E</t>
  </si>
  <si>
    <t>-725765090</t>
  </si>
  <si>
    <t>45</t>
  </si>
  <si>
    <t>pol_402</t>
  </si>
  <si>
    <t>LED svítidlo,  parkové, typ:F</t>
  </si>
  <si>
    <t>-1169836095</t>
  </si>
  <si>
    <t>46</t>
  </si>
  <si>
    <t>pol_403</t>
  </si>
  <si>
    <t>LED svítidlo pro osvětlení tribuny, IP65, typ:G - výběr dle investora</t>
  </si>
  <si>
    <t>-1700218293</t>
  </si>
  <si>
    <t>47</t>
  </si>
  <si>
    <t>pol_500</t>
  </si>
  <si>
    <t>Venkovní vypínač IP44 č.1 TANGO 3558A-06940 B bílý, kompletní</t>
  </si>
  <si>
    <t>-820580461</t>
  </si>
  <si>
    <t>98</t>
  </si>
  <si>
    <t>pol_5000</t>
  </si>
  <si>
    <t>Krabice podlahová</t>
  </si>
  <si>
    <t>822134034</t>
  </si>
  <si>
    <t>103</t>
  </si>
  <si>
    <t>pol_5007</t>
  </si>
  <si>
    <t>Připojení a oživení, rack,  DAT rozvody</t>
  </si>
  <si>
    <t>-407473050</t>
  </si>
  <si>
    <t>104</t>
  </si>
  <si>
    <t>pol_5007.1</t>
  </si>
  <si>
    <t>Montáž reproduktoru</t>
  </si>
  <si>
    <t>-1558049479</t>
  </si>
  <si>
    <t>48</t>
  </si>
  <si>
    <t>pol_511</t>
  </si>
  <si>
    <t>Zásuvka jednonásobná IP44 s víčkem 5518A-2999 B</t>
  </si>
  <si>
    <t>-212465647</t>
  </si>
  <si>
    <t>49</t>
  </si>
  <si>
    <t>pol_520</t>
  </si>
  <si>
    <t>Zásuvka datová RJ45, CAT.6 - kompletní</t>
  </si>
  <si>
    <t>602719789</t>
  </si>
  <si>
    <t>56</t>
  </si>
  <si>
    <t>pol_550</t>
  </si>
  <si>
    <t>Optická vana, vč. příslušenství</t>
  </si>
  <si>
    <t>-1914880288</t>
  </si>
  <si>
    <t>55</t>
  </si>
  <si>
    <t>pol_551</t>
  </si>
  <si>
    <t>Datový rozbočovač</t>
  </si>
  <si>
    <t>-1172685612</t>
  </si>
  <si>
    <t>54</t>
  </si>
  <si>
    <t>pol_552</t>
  </si>
  <si>
    <t>Rozváděč slaboproudu</t>
  </si>
  <si>
    <t>1682020680</t>
  </si>
  <si>
    <t>50</t>
  </si>
  <si>
    <t>pol_553</t>
  </si>
  <si>
    <t>Zásuvková krabice podlahová (2x zásuvka 230V/16A, 2x DAT zásuvka)</t>
  </si>
  <si>
    <t>2041648973</t>
  </si>
  <si>
    <t>110</t>
  </si>
  <si>
    <t>pol_6001</t>
  </si>
  <si>
    <t>Plošina</t>
  </si>
  <si>
    <t>hod</t>
  </si>
  <si>
    <t>681815588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</si>
</sst>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2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14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left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7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4" fontId="27" fillId="0" borderId="0" xfId="0" applyNumberFormat="1" applyFont="1" applyAlignment="1">
      <alignment vertical="center"/>
    </xf>
    <xf numFmtId="0" fontId="17" fillId="0" borderId="22" xfId="0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167" fontId="17" fillId="0" borderId="22" xfId="0" applyNumberFormat="1" applyFont="1" applyBorder="1" applyAlignment="1" applyProtection="1">
      <alignment vertical="center"/>
      <protection/>
    </xf>
    <xf numFmtId="4" fontId="17" fillId="2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8" fillId="2" borderId="14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166" fontId="18" fillId="0" borderId="1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2" borderId="19" xfId="0" applyFont="1" applyFill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18" fillId="0" borderId="20" xfId="0" applyNumberFormat="1" applyFont="1" applyBorder="1" applyAlignment="1" applyProtection="1">
      <alignment vertical="center"/>
      <protection/>
    </xf>
    <xf numFmtId="166" fontId="18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1" t="s">
        <v>6</v>
      </c>
      <c r="BT2" s="11" t="s">
        <v>7</v>
      </c>
    </row>
    <row r="3" spans="2:72" s="1" customFormat="1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2:71" s="1" customFormat="1" ht="24.95" customHeight="1">
      <c r="B4" s="15"/>
      <c r="C4" s="16"/>
      <c r="D4" s="17" t="s">
        <v>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10</v>
      </c>
      <c r="BE4" s="19" t="s">
        <v>11</v>
      </c>
      <c r="BS4" s="11" t="s">
        <v>12</v>
      </c>
    </row>
    <row r="5" spans="2:71" s="1" customFormat="1" ht="12" customHeight="1">
      <c r="B5" s="15"/>
      <c r="C5" s="16"/>
      <c r="D5" s="20" t="s">
        <v>13</v>
      </c>
      <c r="E5" s="16"/>
      <c r="F5" s="16"/>
      <c r="G5" s="16"/>
      <c r="H5" s="16"/>
      <c r="I5" s="16"/>
      <c r="J5" s="16"/>
      <c r="K5" s="21" t="s">
        <v>14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4"/>
      <c r="BE5" s="22" t="s">
        <v>15</v>
      </c>
      <c r="BS5" s="11" t="s">
        <v>6</v>
      </c>
    </row>
    <row r="6" spans="2:71" s="1" customFormat="1" ht="36.95" customHeight="1">
      <c r="B6" s="15"/>
      <c r="C6" s="16"/>
      <c r="D6" s="23" t="s">
        <v>16</v>
      </c>
      <c r="E6" s="16"/>
      <c r="F6" s="16"/>
      <c r="G6" s="16"/>
      <c r="H6" s="16"/>
      <c r="I6" s="16"/>
      <c r="J6" s="16"/>
      <c r="K6" s="24" t="s">
        <v>17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4"/>
      <c r="BE6" s="25"/>
      <c r="BS6" s="11" t="s">
        <v>6</v>
      </c>
    </row>
    <row r="7" spans="2:71" s="1" customFormat="1" ht="12" customHeight="1">
      <c r="B7" s="15"/>
      <c r="C7" s="16"/>
      <c r="D7" s="26" t="s">
        <v>18</v>
      </c>
      <c r="E7" s="16"/>
      <c r="F7" s="16"/>
      <c r="G7" s="16"/>
      <c r="H7" s="16"/>
      <c r="I7" s="16"/>
      <c r="J7" s="16"/>
      <c r="K7" s="21" t="s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19</v>
      </c>
      <c r="AL7" s="16"/>
      <c r="AM7" s="16"/>
      <c r="AN7" s="21" t="s">
        <v>1</v>
      </c>
      <c r="AO7" s="16"/>
      <c r="AP7" s="16"/>
      <c r="AQ7" s="16"/>
      <c r="AR7" s="14"/>
      <c r="BE7" s="25"/>
      <c r="BS7" s="11" t="s">
        <v>6</v>
      </c>
    </row>
    <row r="8" spans="2:71" s="1" customFormat="1" ht="12" customHeight="1">
      <c r="B8" s="15"/>
      <c r="C8" s="16"/>
      <c r="D8" s="26" t="s">
        <v>20</v>
      </c>
      <c r="E8" s="16"/>
      <c r="F8" s="16"/>
      <c r="G8" s="16"/>
      <c r="H8" s="16"/>
      <c r="I8" s="16"/>
      <c r="J8" s="16"/>
      <c r="K8" s="21" t="s">
        <v>21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22</v>
      </c>
      <c r="AL8" s="16"/>
      <c r="AM8" s="16"/>
      <c r="AN8" s="27" t="s">
        <v>23</v>
      </c>
      <c r="AO8" s="16"/>
      <c r="AP8" s="16"/>
      <c r="AQ8" s="16"/>
      <c r="AR8" s="14"/>
      <c r="BE8" s="25"/>
      <c r="BS8" s="11" t="s">
        <v>6</v>
      </c>
    </row>
    <row r="9" spans="2:71" s="1" customFormat="1" ht="14.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4"/>
      <c r="BE9" s="25"/>
      <c r="BS9" s="11" t="s">
        <v>6</v>
      </c>
    </row>
    <row r="10" spans="2:71" s="1" customFormat="1" ht="12" customHeight="1">
      <c r="B10" s="15"/>
      <c r="C10" s="16"/>
      <c r="D10" s="26" t="s">
        <v>24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25</v>
      </c>
      <c r="AL10" s="16"/>
      <c r="AM10" s="16"/>
      <c r="AN10" s="21" t="s">
        <v>1</v>
      </c>
      <c r="AO10" s="16"/>
      <c r="AP10" s="16"/>
      <c r="AQ10" s="16"/>
      <c r="AR10" s="14"/>
      <c r="BE10" s="25"/>
      <c r="BS10" s="11" t="s">
        <v>6</v>
      </c>
    </row>
    <row r="11" spans="2:71" s="1" customFormat="1" ht="18.45" customHeight="1">
      <c r="B11" s="15"/>
      <c r="C11" s="16"/>
      <c r="D11" s="16"/>
      <c r="E11" s="21" t="s">
        <v>21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26</v>
      </c>
      <c r="AL11" s="16"/>
      <c r="AM11" s="16"/>
      <c r="AN11" s="21" t="s">
        <v>1</v>
      </c>
      <c r="AO11" s="16"/>
      <c r="AP11" s="16"/>
      <c r="AQ11" s="16"/>
      <c r="AR11" s="14"/>
      <c r="BE11" s="25"/>
      <c r="BS11" s="11" t="s">
        <v>6</v>
      </c>
    </row>
    <row r="12" spans="2:71" s="1" customFormat="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25"/>
      <c r="BS12" s="11" t="s">
        <v>6</v>
      </c>
    </row>
    <row r="13" spans="2:71" s="1" customFormat="1" ht="12" customHeight="1">
      <c r="B13" s="15"/>
      <c r="C13" s="16"/>
      <c r="D13" s="26" t="s">
        <v>27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25</v>
      </c>
      <c r="AL13" s="16"/>
      <c r="AM13" s="16"/>
      <c r="AN13" s="28" t="s">
        <v>28</v>
      </c>
      <c r="AO13" s="16"/>
      <c r="AP13" s="16"/>
      <c r="AQ13" s="16"/>
      <c r="AR13" s="14"/>
      <c r="BE13" s="25"/>
      <c r="BS13" s="11" t="s">
        <v>6</v>
      </c>
    </row>
    <row r="14" spans="2:71" ht="12">
      <c r="B14" s="15"/>
      <c r="C14" s="16"/>
      <c r="D14" s="16"/>
      <c r="E14" s="28" t="s">
        <v>28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 t="s">
        <v>26</v>
      </c>
      <c r="AL14" s="16"/>
      <c r="AM14" s="16"/>
      <c r="AN14" s="28" t="s">
        <v>28</v>
      </c>
      <c r="AO14" s="16"/>
      <c r="AP14" s="16"/>
      <c r="AQ14" s="16"/>
      <c r="AR14" s="14"/>
      <c r="BE14" s="25"/>
      <c r="BS14" s="11" t="s">
        <v>6</v>
      </c>
    </row>
    <row r="15" spans="2:71" s="1" customFormat="1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25"/>
      <c r="BS15" s="11" t="s">
        <v>4</v>
      </c>
    </row>
    <row r="16" spans="2:71" s="1" customFormat="1" ht="12" customHeight="1">
      <c r="B16" s="15"/>
      <c r="C16" s="16"/>
      <c r="D16" s="26" t="s">
        <v>29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25</v>
      </c>
      <c r="AL16" s="16"/>
      <c r="AM16" s="16"/>
      <c r="AN16" s="21" t="s">
        <v>1</v>
      </c>
      <c r="AO16" s="16"/>
      <c r="AP16" s="16"/>
      <c r="AQ16" s="16"/>
      <c r="AR16" s="14"/>
      <c r="BE16" s="25"/>
      <c r="BS16" s="11" t="s">
        <v>4</v>
      </c>
    </row>
    <row r="17" spans="2:71" s="1" customFormat="1" ht="18.45" customHeight="1">
      <c r="B17" s="15"/>
      <c r="C17" s="16"/>
      <c r="D17" s="16"/>
      <c r="E17" s="21" t="s">
        <v>21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26</v>
      </c>
      <c r="AL17" s="16"/>
      <c r="AM17" s="16"/>
      <c r="AN17" s="21" t="s">
        <v>1</v>
      </c>
      <c r="AO17" s="16"/>
      <c r="AP17" s="16"/>
      <c r="AQ17" s="16"/>
      <c r="AR17" s="14"/>
      <c r="BE17" s="25"/>
      <c r="BS17" s="11" t="s">
        <v>30</v>
      </c>
    </row>
    <row r="18" spans="2:71" s="1" customFormat="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25"/>
      <c r="BS18" s="11" t="s">
        <v>6</v>
      </c>
    </row>
    <row r="19" spans="2:71" s="1" customFormat="1" ht="12" customHeight="1">
      <c r="B19" s="15"/>
      <c r="C19" s="16"/>
      <c r="D19" s="26" t="s">
        <v>31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6" t="s">
        <v>25</v>
      </c>
      <c r="AL19" s="16"/>
      <c r="AM19" s="16"/>
      <c r="AN19" s="21" t="s">
        <v>1</v>
      </c>
      <c r="AO19" s="16"/>
      <c r="AP19" s="16"/>
      <c r="AQ19" s="16"/>
      <c r="AR19" s="14"/>
      <c r="BE19" s="25"/>
      <c r="BS19" s="11" t="s">
        <v>6</v>
      </c>
    </row>
    <row r="20" spans="2:71" s="1" customFormat="1" ht="18.45" customHeight="1">
      <c r="B20" s="15"/>
      <c r="C20" s="16"/>
      <c r="D20" s="16"/>
      <c r="E20" s="21" t="s">
        <v>21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6" t="s">
        <v>26</v>
      </c>
      <c r="AL20" s="16"/>
      <c r="AM20" s="16"/>
      <c r="AN20" s="21" t="s">
        <v>1</v>
      </c>
      <c r="AO20" s="16"/>
      <c r="AP20" s="16"/>
      <c r="AQ20" s="16"/>
      <c r="AR20" s="14"/>
      <c r="BE20" s="25"/>
      <c r="BS20" s="11" t="s">
        <v>4</v>
      </c>
    </row>
    <row r="21" spans="2:57" s="1" customFormat="1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25"/>
    </row>
    <row r="22" spans="2:57" s="1" customFormat="1" ht="12" customHeight="1">
      <c r="B22" s="15"/>
      <c r="C22" s="16"/>
      <c r="D22" s="26" t="s">
        <v>32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25"/>
    </row>
    <row r="23" spans="2:57" s="1" customFormat="1" ht="16.5" customHeight="1">
      <c r="B23" s="15"/>
      <c r="C23" s="16"/>
      <c r="D23" s="16"/>
      <c r="E23" s="30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6"/>
      <c r="AP23" s="16"/>
      <c r="AQ23" s="16"/>
      <c r="AR23" s="14"/>
      <c r="BE23" s="25"/>
    </row>
    <row r="24" spans="2:57" s="1" customFormat="1" ht="6.9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25"/>
    </row>
    <row r="25" spans="2:57" s="1" customFormat="1" ht="6.95" customHeight="1">
      <c r="B25" s="15"/>
      <c r="C25" s="1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16"/>
      <c r="AQ25" s="16"/>
      <c r="AR25" s="14"/>
      <c r="BE25" s="25"/>
    </row>
    <row r="26" spans="1:57" s="2" customFormat="1" ht="25.9" customHeight="1">
      <c r="A26" s="32"/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ROUND(AG94,2)</f>
        <v>0</v>
      </c>
      <c r="AL26" s="36"/>
      <c r="AM26" s="36"/>
      <c r="AN26" s="36"/>
      <c r="AO26" s="36"/>
      <c r="AP26" s="34"/>
      <c r="AQ26" s="34"/>
      <c r="AR26" s="38"/>
      <c r="BE26" s="25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5"/>
    </row>
    <row r="28" spans="1:57" s="2" customFormat="1" ht="1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8"/>
      <c r="BE28" s="25"/>
    </row>
    <row r="29" spans="1:57" s="3" customFormat="1" ht="14.4" customHeight="1">
      <c r="A29" s="3"/>
      <c r="B29" s="40"/>
      <c r="C29" s="41"/>
      <c r="D29" s="26" t="s">
        <v>37</v>
      </c>
      <c r="E29" s="41"/>
      <c r="F29" s="26" t="s">
        <v>38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ROUND(AZ94,2)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ROUND(AV94,2)</f>
        <v>0</v>
      </c>
      <c r="AL29" s="41"/>
      <c r="AM29" s="41"/>
      <c r="AN29" s="41"/>
      <c r="AO29" s="41"/>
      <c r="AP29" s="41"/>
      <c r="AQ29" s="41"/>
      <c r="AR29" s="44"/>
      <c r="BE29" s="45"/>
    </row>
    <row r="30" spans="1:57" s="3" customFormat="1" ht="14.4" customHeight="1">
      <c r="A30" s="3"/>
      <c r="B30" s="40"/>
      <c r="C30" s="41"/>
      <c r="D30" s="41"/>
      <c r="E30" s="41"/>
      <c r="F30" s="26" t="s">
        <v>39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ROUND(BA94,2)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ROUND(AW94,2)</f>
        <v>0</v>
      </c>
      <c r="AL30" s="41"/>
      <c r="AM30" s="41"/>
      <c r="AN30" s="41"/>
      <c r="AO30" s="41"/>
      <c r="AP30" s="41"/>
      <c r="AQ30" s="41"/>
      <c r="AR30" s="44"/>
      <c r="BE30" s="45"/>
    </row>
    <row r="31" spans="1:57" s="3" customFormat="1" ht="14.4" customHeight="1" hidden="1">
      <c r="A31" s="3"/>
      <c r="B31" s="40"/>
      <c r="C31" s="41"/>
      <c r="D31" s="41"/>
      <c r="E31" s="41"/>
      <c r="F31" s="26" t="s">
        <v>40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ROUND(BB94,2)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45"/>
    </row>
    <row r="32" spans="1:57" s="3" customFormat="1" ht="14.4" customHeight="1" hidden="1">
      <c r="A32" s="3"/>
      <c r="B32" s="40"/>
      <c r="C32" s="41"/>
      <c r="D32" s="41"/>
      <c r="E32" s="41"/>
      <c r="F32" s="26" t="s">
        <v>41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ROUND(BC94,2)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45"/>
    </row>
    <row r="33" spans="1:57" s="3" customFormat="1" ht="14.4" customHeight="1" hidden="1">
      <c r="A33" s="3"/>
      <c r="B33" s="40"/>
      <c r="C33" s="41"/>
      <c r="D33" s="41"/>
      <c r="E33" s="41"/>
      <c r="F33" s="26" t="s">
        <v>42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ROUND(BD94,2)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45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5"/>
    </row>
    <row r="35" spans="1:57" s="2" customFormat="1" ht="25.9" customHeight="1">
      <c r="A35" s="32"/>
      <c r="B35" s="33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50" t="s">
        <v>45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8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8"/>
      <c r="BE37" s="32"/>
    </row>
    <row r="38" spans="2:44" s="1" customFormat="1" ht="14.4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4"/>
    </row>
    <row r="39" spans="2:44" s="1" customFormat="1" ht="14.4" customHeight="1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4"/>
    </row>
    <row r="40" spans="2:44" s="1" customFormat="1" ht="14.4" customHeigh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4"/>
    </row>
    <row r="41" spans="2:44" s="1" customFormat="1" ht="14.4" customHeight="1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4"/>
    </row>
    <row r="42" spans="2:44" s="1" customFormat="1" ht="14.4" customHeight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4"/>
    </row>
    <row r="43" spans="2:44" s="1" customFormat="1" ht="14.4" customHeight="1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4"/>
    </row>
    <row r="44" spans="2:44" s="1" customFormat="1" ht="14.4" customHeigh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4"/>
    </row>
    <row r="45" spans="2:44" s="1" customFormat="1" ht="14.4" customHeight="1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4"/>
    </row>
    <row r="46" spans="2:44" s="1" customFormat="1" ht="14.4" customHeight="1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4"/>
    </row>
    <row r="47" spans="2:44" s="1" customFormat="1" ht="14.4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4"/>
    </row>
    <row r="48" spans="2:44" s="1" customFormat="1" ht="14.4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4"/>
    </row>
    <row r="49" spans="2:44" s="2" customFormat="1" ht="14.4" customHeight="1">
      <c r="B49" s="53"/>
      <c r="C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P49" s="54"/>
      <c r="AQ49" s="54"/>
      <c r="AR49" s="57"/>
    </row>
    <row r="50" spans="2:44" ht="12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4"/>
    </row>
    <row r="51" spans="2:44" ht="12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4"/>
    </row>
    <row r="52" spans="2:44" ht="12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4"/>
    </row>
    <row r="53" spans="2:44" ht="12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4"/>
    </row>
    <row r="54" spans="2:44" ht="12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4"/>
    </row>
    <row r="55" spans="2:44" ht="12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4"/>
    </row>
    <row r="56" spans="2:44" ht="12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4"/>
    </row>
    <row r="57" spans="2:44" ht="12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4"/>
    </row>
    <row r="58" spans="2:44" ht="12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4"/>
    </row>
    <row r="59" spans="2:44" ht="12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4"/>
    </row>
    <row r="60" spans="1:57" s="2" customFormat="1" ht="12">
      <c r="A60" s="32"/>
      <c r="B60" s="33"/>
      <c r="C60" s="34"/>
      <c r="D60" s="58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8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8" t="s">
        <v>48</v>
      </c>
      <c r="AI60" s="36"/>
      <c r="AJ60" s="36"/>
      <c r="AK60" s="36"/>
      <c r="AL60" s="36"/>
      <c r="AM60" s="58" t="s">
        <v>49</v>
      </c>
      <c r="AN60" s="36"/>
      <c r="AO60" s="36"/>
      <c r="AP60" s="34"/>
      <c r="AQ60" s="34"/>
      <c r="AR60" s="38"/>
      <c r="BE60" s="32"/>
    </row>
    <row r="61" spans="2:44" ht="12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4"/>
    </row>
    <row r="62" spans="2:44" ht="12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4"/>
    </row>
    <row r="63" spans="2:44" ht="12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4"/>
    </row>
    <row r="64" spans="1:57" s="2" customFormat="1" ht="12">
      <c r="A64" s="32"/>
      <c r="B64" s="33"/>
      <c r="C64" s="34"/>
      <c r="D64" s="55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5" t="s">
        <v>51</v>
      </c>
      <c r="AI64" s="59"/>
      <c r="AJ64" s="59"/>
      <c r="AK64" s="59"/>
      <c r="AL64" s="59"/>
      <c r="AM64" s="59"/>
      <c r="AN64" s="59"/>
      <c r="AO64" s="59"/>
      <c r="AP64" s="34"/>
      <c r="AQ64" s="34"/>
      <c r="AR64" s="38"/>
      <c r="BE64" s="32"/>
    </row>
    <row r="65" spans="2:44" ht="12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4"/>
    </row>
    <row r="66" spans="2:44" ht="12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4"/>
    </row>
    <row r="67" spans="2:44" ht="12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4"/>
    </row>
    <row r="68" spans="2:44" ht="12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4"/>
    </row>
    <row r="69" spans="2:44" ht="12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4"/>
    </row>
    <row r="70" spans="2:44" ht="12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4"/>
    </row>
    <row r="71" spans="2:44" ht="12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4"/>
    </row>
    <row r="72" spans="2:44" ht="12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4"/>
    </row>
    <row r="73" spans="2:44" ht="12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4"/>
    </row>
    <row r="74" spans="2:44" ht="12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4"/>
    </row>
    <row r="75" spans="1:57" s="2" customFormat="1" ht="12">
      <c r="A75" s="32"/>
      <c r="B75" s="33"/>
      <c r="C75" s="34"/>
      <c r="D75" s="58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8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8" t="s">
        <v>48</v>
      </c>
      <c r="AI75" s="36"/>
      <c r="AJ75" s="36"/>
      <c r="AK75" s="36"/>
      <c r="AL75" s="36"/>
      <c r="AM75" s="58" t="s">
        <v>49</v>
      </c>
      <c r="AN75" s="36"/>
      <c r="AO75" s="36"/>
      <c r="AP75" s="34"/>
      <c r="AQ75" s="34"/>
      <c r="AR75" s="38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8"/>
      <c r="BE76" s="32"/>
    </row>
    <row r="77" spans="1:57" s="2" customFormat="1" ht="6.95" customHeight="1">
      <c r="A77" s="32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8"/>
      <c r="BE77" s="32"/>
    </row>
    <row r="81" spans="1:57" s="2" customFormat="1" ht="6.95" customHeight="1">
      <c r="A81" s="32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8"/>
      <c r="BE81" s="32"/>
    </row>
    <row r="82" spans="1:57" s="2" customFormat="1" ht="24.95" customHeight="1">
      <c r="A82" s="32"/>
      <c r="B82" s="33"/>
      <c r="C82" s="17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8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8"/>
      <c r="BE83" s="32"/>
    </row>
    <row r="84" spans="1:57" s="4" customFormat="1" ht="12" customHeight="1">
      <c r="A84" s="4"/>
      <c r="B84" s="64"/>
      <c r="C84" s="26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211005a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  <c r="BE84" s="4"/>
    </row>
    <row r="85" spans="1:57" s="5" customFormat="1" ht="36.95" customHeight="1">
      <c r="A85" s="5"/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Revitalizace školního areálu ZŠ Blatenská, HD - SO 01 Sportoviště - P2 - EI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  <c r="BE85" s="5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8"/>
      <c r="BE86" s="32"/>
    </row>
    <row r="87" spans="1:57" s="2" customFormat="1" ht="12" customHeight="1">
      <c r="A87" s="32"/>
      <c r="B87" s="33"/>
      <c r="C87" s="26" t="s">
        <v>20</v>
      </c>
      <c r="D87" s="34"/>
      <c r="E87" s="34"/>
      <c r="F87" s="34"/>
      <c r="G87" s="34"/>
      <c r="H87" s="34"/>
      <c r="I87" s="34"/>
      <c r="J87" s="34"/>
      <c r="K87" s="34"/>
      <c r="L87" s="72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6" t="s">
        <v>22</v>
      </c>
      <c r="AJ87" s="34"/>
      <c r="AK87" s="34"/>
      <c r="AL87" s="34"/>
      <c r="AM87" s="73" t="str">
        <f>IF(AN8="","",AN8)</f>
        <v>22. 6. 2022</v>
      </c>
      <c r="AN87" s="73"/>
      <c r="AO87" s="34"/>
      <c r="AP87" s="34"/>
      <c r="AQ87" s="34"/>
      <c r="AR87" s="38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8"/>
      <c r="BE88" s="32"/>
    </row>
    <row r="89" spans="1:57" s="2" customFormat="1" ht="15.15" customHeight="1">
      <c r="A89" s="32"/>
      <c r="B89" s="33"/>
      <c r="C89" s="26" t="s">
        <v>24</v>
      </c>
      <c r="D89" s="34"/>
      <c r="E89" s="34"/>
      <c r="F89" s="34"/>
      <c r="G89" s="34"/>
      <c r="H89" s="34"/>
      <c r="I89" s="34"/>
      <c r="J89" s="34"/>
      <c r="K89" s="34"/>
      <c r="L89" s="65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6" t="s">
        <v>29</v>
      </c>
      <c r="AJ89" s="34"/>
      <c r="AK89" s="34"/>
      <c r="AL89" s="34"/>
      <c r="AM89" s="74" t="str">
        <f>IF(E17="","",E17)</f>
        <v xml:space="preserve"> </v>
      </c>
      <c r="AN89" s="65"/>
      <c r="AO89" s="65"/>
      <c r="AP89" s="65"/>
      <c r="AQ89" s="34"/>
      <c r="AR89" s="38"/>
      <c r="AS89" s="75" t="s">
        <v>53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2"/>
    </row>
    <row r="90" spans="1:57" s="2" customFormat="1" ht="15.15" customHeight="1">
      <c r="A90" s="32"/>
      <c r="B90" s="33"/>
      <c r="C90" s="26" t="s">
        <v>27</v>
      </c>
      <c r="D90" s="34"/>
      <c r="E90" s="34"/>
      <c r="F90" s="34"/>
      <c r="G90" s="34"/>
      <c r="H90" s="34"/>
      <c r="I90" s="34"/>
      <c r="J90" s="34"/>
      <c r="K90" s="34"/>
      <c r="L90" s="65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6" t="s">
        <v>31</v>
      </c>
      <c r="AJ90" s="34"/>
      <c r="AK90" s="34"/>
      <c r="AL90" s="34"/>
      <c r="AM90" s="74" t="str">
        <f>IF(E20="","",E20)</f>
        <v xml:space="preserve"> </v>
      </c>
      <c r="AN90" s="65"/>
      <c r="AO90" s="65"/>
      <c r="AP90" s="65"/>
      <c r="AQ90" s="34"/>
      <c r="AR90" s="38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2"/>
    </row>
    <row r="91" spans="1:57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8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  <c r="BE91" s="32"/>
    </row>
    <row r="92" spans="1:57" s="2" customFormat="1" ht="29.25" customHeight="1">
      <c r="A92" s="32"/>
      <c r="B92" s="33"/>
      <c r="C92" s="87" t="s">
        <v>54</v>
      </c>
      <c r="D92" s="88"/>
      <c r="E92" s="88"/>
      <c r="F92" s="88"/>
      <c r="G92" s="88"/>
      <c r="H92" s="89"/>
      <c r="I92" s="90" t="s">
        <v>55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56</v>
      </c>
      <c r="AH92" s="88"/>
      <c r="AI92" s="88"/>
      <c r="AJ92" s="88"/>
      <c r="AK92" s="88"/>
      <c r="AL92" s="88"/>
      <c r="AM92" s="88"/>
      <c r="AN92" s="90" t="s">
        <v>57</v>
      </c>
      <c r="AO92" s="88"/>
      <c r="AP92" s="92"/>
      <c r="AQ92" s="93" t="s">
        <v>58</v>
      </c>
      <c r="AR92" s="38"/>
      <c r="AS92" s="94" t="s">
        <v>59</v>
      </c>
      <c r="AT92" s="95" t="s">
        <v>60</v>
      </c>
      <c r="AU92" s="95" t="s">
        <v>61</v>
      </c>
      <c r="AV92" s="95" t="s">
        <v>62</v>
      </c>
      <c r="AW92" s="95" t="s">
        <v>63</v>
      </c>
      <c r="AX92" s="95" t="s">
        <v>64</v>
      </c>
      <c r="AY92" s="95" t="s">
        <v>65</v>
      </c>
      <c r="AZ92" s="95" t="s">
        <v>66</v>
      </c>
      <c r="BA92" s="95" t="s">
        <v>67</v>
      </c>
      <c r="BB92" s="95" t="s">
        <v>68</v>
      </c>
      <c r="BC92" s="95" t="s">
        <v>69</v>
      </c>
      <c r="BD92" s="96" t="s">
        <v>70</v>
      </c>
      <c r="BE92" s="32"/>
    </row>
    <row r="93" spans="1:57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8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  <c r="BE93" s="32"/>
    </row>
    <row r="94" spans="1:90" s="6" customFormat="1" ht="32.4" customHeight="1">
      <c r="A94" s="6"/>
      <c r="B94" s="100"/>
      <c r="C94" s="101" t="s">
        <v>71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E94" s="6"/>
      <c r="BS94" s="111" t="s">
        <v>72</v>
      </c>
      <c r="BT94" s="111" t="s">
        <v>73</v>
      </c>
      <c r="BV94" s="111" t="s">
        <v>74</v>
      </c>
      <c r="BW94" s="111" t="s">
        <v>5</v>
      </c>
      <c r="BX94" s="111" t="s">
        <v>75</v>
      </c>
      <c r="CL94" s="111" t="s">
        <v>1</v>
      </c>
    </row>
    <row r="95" spans="1:90" s="7" customFormat="1" ht="37.5" customHeight="1">
      <c r="A95" s="112" t="s">
        <v>76</v>
      </c>
      <c r="B95" s="113"/>
      <c r="C95" s="114"/>
      <c r="D95" s="115" t="s">
        <v>14</v>
      </c>
      <c r="E95" s="115"/>
      <c r="F95" s="115"/>
      <c r="G95" s="115"/>
      <c r="H95" s="115"/>
      <c r="I95" s="116"/>
      <c r="J95" s="115" t="s">
        <v>17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'211005a - Revitalizace šk...'!J28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77</v>
      </c>
      <c r="AR95" s="119"/>
      <c r="AS95" s="120">
        <v>0</v>
      </c>
      <c r="AT95" s="121">
        <f>ROUND(SUM(AV95:AW95),2)</f>
        <v>0</v>
      </c>
      <c r="AU95" s="122">
        <f>'211005a - Revitalizace šk...'!P112</f>
        <v>0</v>
      </c>
      <c r="AV95" s="121">
        <f>'211005a - Revitalizace šk...'!J31</f>
        <v>0</v>
      </c>
      <c r="AW95" s="121">
        <f>'211005a - Revitalizace šk...'!J32</f>
        <v>0</v>
      </c>
      <c r="AX95" s="121">
        <f>'211005a - Revitalizace šk...'!J33</f>
        <v>0</v>
      </c>
      <c r="AY95" s="121">
        <f>'211005a - Revitalizace šk...'!J34</f>
        <v>0</v>
      </c>
      <c r="AZ95" s="121">
        <f>'211005a - Revitalizace šk...'!F31</f>
        <v>0</v>
      </c>
      <c r="BA95" s="121">
        <f>'211005a - Revitalizace šk...'!F32</f>
        <v>0</v>
      </c>
      <c r="BB95" s="121">
        <f>'211005a - Revitalizace šk...'!F33</f>
        <v>0</v>
      </c>
      <c r="BC95" s="121">
        <f>'211005a - Revitalizace šk...'!F34</f>
        <v>0</v>
      </c>
      <c r="BD95" s="123">
        <f>'211005a - Revitalizace šk...'!F35</f>
        <v>0</v>
      </c>
      <c r="BE95" s="7"/>
      <c r="BT95" s="124" t="s">
        <v>78</v>
      </c>
      <c r="BU95" s="124" t="s">
        <v>79</v>
      </c>
      <c r="BV95" s="124" t="s">
        <v>74</v>
      </c>
      <c r="BW95" s="124" t="s">
        <v>5</v>
      </c>
      <c r="BX95" s="124" t="s">
        <v>75</v>
      </c>
      <c r="CL95" s="124" t="s">
        <v>1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8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38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11005a - Revitalizace š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5</v>
      </c>
    </row>
    <row r="3" spans="2:46" s="1" customFormat="1" ht="6.95" customHeight="1" hidden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4"/>
      <c r="AT3" s="11" t="s">
        <v>80</v>
      </c>
    </row>
    <row r="4" spans="2:46" s="1" customFormat="1" ht="24.95" customHeight="1" hidden="1">
      <c r="B4" s="14"/>
      <c r="D4" s="127" t="s">
        <v>81</v>
      </c>
      <c r="L4" s="14"/>
      <c r="M4" s="128" t="s">
        <v>10</v>
      </c>
      <c r="AT4" s="11" t="s">
        <v>4</v>
      </c>
    </row>
    <row r="5" spans="2:12" s="1" customFormat="1" ht="6.95" customHeight="1" hidden="1">
      <c r="B5" s="14"/>
      <c r="L5" s="14"/>
    </row>
    <row r="6" spans="1:31" s="2" customFormat="1" ht="12" customHeight="1" hidden="1">
      <c r="A6" s="32"/>
      <c r="B6" s="38"/>
      <c r="C6" s="32"/>
      <c r="D6" s="129" t="s">
        <v>16</v>
      </c>
      <c r="E6" s="32"/>
      <c r="F6" s="32"/>
      <c r="G6" s="32"/>
      <c r="H6" s="32"/>
      <c r="I6" s="32"/>
      <c r="J6" s="32"/>
      <c r="K6" s="32"/>
      <c r="L6" s="57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30" customHeight="1" hidden="1">
      <c r="A7" s="32"/>
      <c r="B7" s="38"/>
      <c r="C7" s="32"/>
      <c r="D7" s="32"/>
      <c r="E7" s="130" t="s">
        <v>17</v>
      </c>
      <c r="F7" s="32"/>
      <c r="G7" s="32"/>
      <c r="H7" s="32"/>
      <c r="I7" s="32"/>
      <c r="J7" s="32"/>
      <c r="K7" s="32"/>
      <c r="L7" s="57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2" hidden="1">
      <c r="A8" s="32"/>
      <c r="B8" s="38"/>
      <c r="C8" s="32"/>
      <c r="D8" s="32"/>
      <c r="E8" s="32"/>
      <c r="F8" s="32"/>
      <c r="G8" s="32"/>
      <c r="H8" s="32"/>
      <c r="I8" s="32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 hidden="1">
      <c r="A9" s="32"/>
      <c r="B9" s="38"/>
      <c r="C9" s="32"/>
      <c r="D9" s="129" t="s">
        <v>18</v>
      </c>
      <c r="E9" s="32"/>
      <c r="F9" s="131" t="s">
        <v>1</v>
      </c>
      <c r="G9" s="32"/>
      <c r="H9" s="32"/>
      <c r="I9" s="129" t="s">
        <v>19</v>
      </c>
      <c r="J9" s="131" t="s">
        <v>1</v>
      </c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8"/>
      <c r="C10" s="32"/>
      <c r="D10" s="129" t="s">
        <v>20</v>
      </c>
      <c r="E10" s="32"/>
      <c r="F10" s="131" t="s">
        <v>21</v>
      </c>
      <c r="G10" s="32"/>
      <c r="H10" s="32"/>
      <c r="I10" s="129" t="s">
        <v>22</v>
      </c>
      <c r="J10" s="132" t="str">
        <f>'Rekapitulace stavby'!AN8</f>
        <v>22. 6. 2022</v>
      </c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8" customHeight="1" hidden="1">
      <c r="A11" s="32"/>
      <c r="B11" s="38"/>
      <c r="C11" s="32"/>
      <c r="D11" s="32"/>
      <c r="E11" s="32"/>
      <c r="F11" s="32"/>
      <c r="G11" s="32"/>
      <c r="H11" s="32"/>
      <c r="I11" s="32"/>
      <c r="J11" s="32"/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8"/>
      <c r="C12" s="32"/>
      <c r="D12" s="129" t="s">
        <v>24</v>
      </c>
      <c r="E12" s="32"/>
      <c r="F12" s="32"/>
      <c r="G12" s="32"/>
      <c r="H12" s="32"/>
      <c r="I12" s="129" t="s">
        <v>25</v>
      </c>
      <c r="J12" s="131" t="str">
        <f>IF('Rekapitulace stavby'!AN10="","",'Rekapitulace stavby'!AN10)</f>
        <v/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 hidden="1">
      <c r="A13" s="32"/>
      <c r="B13" s="38"/>
      <c r="C13" s="32"/>
      <c r="D13" s="32"/>
      <c r="E13" s="131" t="str">
        <f>IF('Rekapitulace stavby'!E11="","",'Rekapitulace stavby'!E11)</f>
        <v xml:space="preserve"> </v>
      </c>
      <c r="F13" s="32"/>
      <c r="G13" s="32"/>
      <c r="H13" s="32"/>
      <c r="I13" s="129" t="s">
        <v>26</v>
      </c>
      <c r="J13" s="131" t="str">
        <f>IF('Rekapitulace stavby'!AN11="","",'Rekapitulace stavby'!AN11)</f>
        <v/>
      </c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 hidden="1">
      <c r="A14" s="32"/>
      <c r="B14" s="38"/>
      <c r="C14" s="32"/>
      <c r="D14" s="32"/>
      <c r="E14" s="32"/>
      <c r="F14" s="32"/>
      <c r="G14" s="32"/>
      <c r="H14" s="32"/>
      <c r="I14" s="32"/>
      <c r="J14" s="32"/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 hidden="1">
      <c r="A15" s="32"/>
      <c r="B15" s="38"/>
      <c r="C15" s="32"/>
      <c r="D15" s="129" t="s">
        <v>27</v>
      </c>
      <c r="E15" s="32"/>
      <c r="F15" s="32"/>
      <c r="G15" s="32"/>
      <c r="H15" s="32"/>
      <c r="I15" s="129" t="s">
        <v>25</v>
      </c>
      <c r="J15" s="27" t="str">
        <f>'Rekapitulace stavby'!AN13</f>
        <v>Vyplň údaj</v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 hidden="1">
      <c r="A16" s="32"/>
      <c r="B16" s="38"/>
      <c r="C16" s="32"/>
      <c r="D16" s="32"/>
      <c r="E16" s="27" t="str">
        <f>'Rekapitulace stavby'!E14</f>
        <v>Vyplň údaj</v>
      </c>
      <c r="F16" s="131"/>
      <c r="G16" s="131"/>
      <c r="H16" s="131"/>
      <c r="I16" s="129" t="s">
        <v>26</v>
      </c>
      <c r="J16" s="27" t="str">
        <f>'Rekapitulace stavby'!AN14</f>
        <v>Vyplň údaj</v>
      </c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 hidden="1">
      <c r="A17" s="32"/>
      <c r="B17" s="38"/>
      <c r="C17" s="32"/>
      <c r="D17" s="32"/>
      <c r="E17" s="32"/>
      <c r="F17" s="32"/>
      <c r="G17" s="32"/>
      <c r="H17" s="32"/>
      <c r="I17" s="32"/>
      <c r="J17" s="32"/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 hidden="1">
      <c r="A18" s="32"/>
      <c r="B18" s="38"/>
      <c r="C18" s="32"/>
      <c r="D18" s="129" t="s">
        <v>29</v>
      </c>
      <c r="E18" s="32"/>
      <c r="F18" s="32"/>
      <c r="G18" s="32"/>
      <c r="H18" s="32"/>
      <c r="I18" s="129" t="s">
        <v>25</v>
      </c>
      <c r="J18" s="131" t="str">
        <f>IF('Rekapitulace stavby'!AN16="","",'Rekapitulace stavby'!AN16)</f>
        <v/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 hidden="1">
      <c r="A19" s="32"/>
      <c r="B19" s="38"/>
      <c r="C19" s="32"/>
      <c r="D19" s="32"/>
      <c r="E19" s="131" t="str">
        <f>IF('Rekapitulace stavby'!E17="","",'Rekapitulace stavby'!E17)</f>
        <v xml:space="preserve"> </v>
      </c>
      <c r="F19" s="32"/>
      <c r="G19" s="32"/>
      <c r="H19" s="32"/>
      <c r="I19" s="129" t="s">
        <v>26</v>
      </c>
      <c r="J19" s="131" t="str">
        <f>IF('Rekapitulace stavby'!AN17="","",'Rekapitulace stavby'!AN17)</f>
        <v/>
      </c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 hidden="1">
      <c r="A20" s="32"/>
      <c r="B20" s="38"/>
      <c r="C20" s="32"/>
      <c r="D20" s="32"/>
      <c r="E20" s="32"/>
      <c r="F20" s="32"/>
      <c r="G20" s="32"/>
      <c r="H20" s="32"/>
      <c r="I20" s="32"/>
      <c r="J20" s="32"/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 hidden="1">
      <c r="A21" s="32"/>
      <c r="B21" s="38"/>
      <c r="C21" s="32"/>
      <c r="D21" s="129" t="s">
        <v>31</v>
      </c>
      <c r="E21" s="32"/>
      <c r="F21" s="32"/>
      <c r="G21" s="32"/>
      <c r="H21" s="32"/>
      <c r="I21" s="129" t="s">
        <v>25</v>
      </c>
      <c r="J21" s="131" t="str">
        <f>IF('Rekapitulace stavby'!AN19="","",'Rekapitulace stavby'!AN19)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 hidden="1">
      <c r="A22" s="32"/>
      <c r="B22" s="38"/>
      <c r="C22" s="32"/>
      <c r="D22" s="32"/>
      <c r="E22" s="131" t="str">
        <f>IF('Rekapitulace stavby'!E20="","",'Rekapitulace stavby'!E20)</f>
        <v xml:space="preserve"> </v>
      </c>
      <c r="F22" s="32"/>
      <c r="G22" s="32"/>
      <c r="H22" s="32"/>
      <c r="I22" s="129" t="s">
        <v>26</v>
      </c>
      <c r="J22" s="131" t="str">
        <f>IF('Rekapitulace stavby'!AN20="","",'Rekapitulace stavby'!AN20)</f>
        <v/>
      </c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 hidden="1">
      <c r="A23" s="32"/>
      <c r="B23" s="38"/>
      <c r="C23" s="32"/>
      <c r="D23" s="32"/>
      <c r="E23" s="32"/>
      <c r="F23" s="32"/>
      <c r="G23" s="32"/>
      <c r="H23" s="32"/>
      <c r="I23" s="32"/>
      <c r="J23" s="32"/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 hidden="1">
      <c r="A24" s="32"/>
      <c r="B24" s="38"/>
      <c r="C24" s="32"/>
      <c r="D24" s="129" t="s">
        <v>32</v>
      </c>
      <c r="E24" s="32"/>
      <c r="F24" s="32"/>
      <c r="G24" s="32"/>
      <c r="H24" s="32"/>
      <c r="I24" s="32"/>
      <c r="J24" s="32"/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 hidden="1">
      <c r="A25" s="133"/>
      <c r="B25" s="134"/>
      <c r="C25" s="133"/>
      <c r="D25" s="133"/>
      <c r="E25" s="135" t="s">
        <v>1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 hidden="1">
      <c r="A26" s="32"/>
      <c r="B26" s="38"/>
      <c r="C26" s="32"/>
      <c r="D26" s="32"/>
      <c r="E26" s="32"/>
      <c r="F26" s="32"/>
      <c r="G26" s="32"/>
      <c r="H26" s="32"/>
      <c r="I26" s="32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8"/>
      <c r="C27" s="32"/>
      <c r="D27" s="137"/>
      <c r="E27" s="137"/>
      <c r="F27" s="137"/>
      <c r="G27" s="137"/>
      <c r="H27" s="137"/>
      <c r="I27" s="137"/>
      <c r="J27" s="137"/>
      <c r="K27" s="137"/>
      <c r="L27" s="5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4" customHeight="1" hidden="1">
      <c r="A28" s="32"/>
      <c r="B28" s="38"/>
      <c r="C28" s="32"/>
      <c r="D28" s="138" t="s">
        <v>33</v>
      </c>
      <c r="E28" s="32"/>
      <c r="F28" s="32"/>
      <c r="G28" s="32"/>
      <c r="H28" s="32"/>
      <c r="I28" s="32"/>
      <c r="J28" s="139">
        <f>ROUND(J112,2)</f>
        <v>0</v>
      </c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8"/>
      <c r="C29" s="32"/>
      <c r="D29" s="137"/>
      <c r="E29" s="137"/>
      <c r="F29" s="137"/>
      <c r="G29" s="137"/>
      <c r="H29" s="137"/>
      <c r="I29" s="137"/>
      <c r="J29" s="137"/>
      <c r="K29" s="137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" customHeight="1" hidden="1">
      <c r="A30" s="32"/>
      <c r="B30" s="38"/>
      <c r="C30" s="32"/>
      <c r="D30" s="32"/>
      <c r="E30" s="32"/>
      <c r="F30" s="140" t="s">
        <v>35</v>
      </c>
      <c r="G30" s="32"/>
      <c r="H30" s="32"/>
      <c r="I30" s="140" t="s">
        <v>34</v>
      </c>
      <c r="J30" s="140" t="s">
        <v>36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" customHeight="1" hidden="1">
      <c r="A31" s="32"/>
      <c r="B31" s="38"/>
      <c r="C31" s="32"/>
      <c r="D31" s="141" t="s">
        <v>37</v>
      </c>
      <c r="E31" s="129" t="s">
        <v>38</v>
      </c>
      <c r="F31" s="142">
        <f>ROUND((SUM(BE112:BE222)),2)</f>
        <v>0</v>
      </c>
      <c r="G31" s="32"/>
      <c r="H31" s="32"/>
      <c r="I31" s="143">
        <v>0.21</v>
      </c>
      <c r="J31" s="142">
        <f>ROUND(((SUM(BE112:BE222))*I31),2)</f>
        <v>0</v>
      </c>
      <c r="K31" s="32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8"/>
      <c r="C32" s="32"/>
      <c r="D32" s="32"/>
      <c r="E32" s="129" t="s">
        <v>39</v>
      </c>
      <c r="F32" s="142">
        <f>ROUND((SUM(BF112:BF222)),2)</f>
        <v>0</v>
      </c>
      <c r="G32" s="32"/>
      <c r="H32" s="32"/>
      <c r="I32" s="143">
        <v>0.15</v>
      </c>
      <c r="J32" s="142">
        <f>ROUND(((SUM(BF112:BF222))*I32),2)</f>
        <v>0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8"/>
      <c r="C33" s="32"/>
      <c r="D33" s="32"/>
      <c r="E33" s="129" t="s">
        <v>40</v>
      </c>
      <c r="F33" s="142">
        <f>ROUND((SUM(BG112:BG222)),2)</f>
        <v>0</v>
      </c>
      <c r="G33" s="32"/>
      <c r="H33" s="32"/>
      <c r="I33" s="143">
        <v>0.21</v>
      </c>
      <c r="J33" s="142">
        <f>0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8"/>
      <c r="C34" s="32"/>
      <c r="D34" s="32"/>
      <c r="E34" s="129" t="s">
        <v>41</v>
      </c>
      <c r="F34" s="142">
        <f>ROUND((SUM(BH112:BH222)),2)</f>
        <v>0</v>
      </c>
      <c r="G34" s="32"/>
      <c r="H34" s="32"/>
      <c r="I34" s="143">
        <v>0.15</v>
      </c>
      <c r="J34" s="142">
        <f>0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29" t="s">
        <v>42</v>
      </c>
      <c r="F35" s="142">
        <f>ROUND((SUM(BI112:BI222)),2)</f>
        <v>0</v>
      </c>
      <c r="G35" s="32"/>
      <c r="H35" s="32"/>
      <c r="I35" s="143">
        <v>0</v>
      </c>
      <c r="J35" s="142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 hidden="1">
      <c r="A36" s="32"/>
      <c r="B36" s="38"/>
      <c r="C36" s="32"/>
      <c r="D36" s="32"/>
      <c r="E36" s="32"/>
      <c r="F36" s="32"/>
      <c r="G36" s="32"/>
      <c r="H36" s="32"/>
      <c r="I36" s="32"/>
      <c r="J36" s="32"/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4" customHeight="1" hidden="1">
      <c r="A37" s="32"/>
      <c r="B37" s="38"/>
      <c r="C37" s="144"/>
      <c r="D37" s="145" t="s">
        <v>43</v>
      </c>
      <c r="E37" s="146"/>
      <c r="F37" s="146"/>
      <c r="G37" s="147" t="s">
        <v>44</v>
      </c>
      <c r="H37" s="148" t="s">
        <v>45</v>
      </c>
      <c r="I37" s="146"/>
      <c r="J37" s="149">
        <f>SUM(J28:J35)</f>
        <v>0</v>
      </c>
      <c r="K37" s="150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12" s="1" customFormat="1" ht="14.4" customHeight="1" hidden="1">
      <c r="B39" s="14"/>
      <c r="L39" s="14"/>
    </row>
    <row r="40" spans="2:12" s="1" customFormat="1" ht="14.4" customHeight="1" hidden="1">
      <c r="B40" s="14"/>
      <c r="L40" s="14"/>
    </row>
    <row r="41" spans="2:12" s="1" customFormat="1" ht="14.4" customHeight="1" hidden="1">
      <c r="B41" s="14"/>
      <c r="L41" s="14"/>
    </row>
    <row r="42" spans="2:12" s="1" customFormat="1" ht="14.4" customHeight="1" hidden="1">
      <c r="B42" s="14"/>
      <c r="L42" s="14"/>
    </row>
    <row r="43" spans="2:12" s="1" customFormat="1" ht="14.4" customHeight="1" hidden="1">
      <c r="B43" s="14"/>
      <c r="L43" s="14"/>
    </row>
    <row r="44" spans="2:12" s="1" customFormat="1" ht="14.4" customHeight="1" hidden="1">
      <c r="B44" s="14"/>
      <c r="L44" s="14"/>
    </row>
    <row r="45" spans="2:12" s="1" customFormat="1" ht="14.4" customHeight="1" hidden="1">
      <c r="B45" s="14"/>
      <c r="L45" s="14"/>
    </row>
    <row r="46" spans="2:12" s="1" customFormat="1" ht="14.4" customHeight="1" hidden="1">
      <c r="B46" s="14"/>
      <c r="L46" s="14"/>
    </row>
    <row r="47" spans="2:12" s="1" customFormat="1" ht="14.4" customHeight="1" hidden="1">
      <c r="B47" s="14"/>
      <c r="L47" s="14"/>
    </row>
    <row r="48" spans="2:12" s="1" customFormat="1" ht="14.4" customHeight="1" hidden="1">
      <c r="B48" s="14"/>
      <c r="L48" s="14"/>
    </row>
    <row r="49" spans="2:12" s="1" customFormat="1" ht="14.4" customHeight="1" hidden="1">
      <c r="B49" s="14"/>
      <c r="L49" s="14"/>
    </row>
    <row r="50" spans="2:12" s="2" customFormat="1" ht="14.4" customHeight="1" hidden="1">
      <c r="B50" s="57"/>
      <c r="D50" s="151" t="s">
        <v>46</v>
      </c>
      <c r="E50" s="152"/>
      <c r="F50" s="152"/>
      <c r="G50" s="151" t="s">
        <v>47</v>
      </c>
      <c r="H50" s="152"/>
      <c r="I50" s="152"/>
      <c r="J50" s="152"/>
      <c r="K50" s="152"/>
      <c r="L50" s="57"/>
    </row>
    <row r="51" spans="2:12" ht="12" hidden="1">
      <c r="B51" s="14"/>
      <c r="L51" s="14"/>
    </row>
    <row r="52" spans="2:12" ht="12" hidden="1">
      <c r="B52" s="14"/>
      <c r="L52" s="14"/>
    </row>
    <row r="53" spans="2:12" ht="12" hidden="1">
      <c r="B53" s="14"/>
      <c r="L53" s="14"/>
    </row>
    <row r="54" spans="2:12" ht="12" hidden="1">
      <c r="B54" s="14"/>
      <c r="L54" s="14"/>
    </row>
    <row r="55" spans="2:12" ht="12" hidden="1">
      <c r="B55" s="14"/>
      <c r="L55" s="14"/>
    </row>
    <row r="56" spans="2:12" ht="12" hidden="1">
      <c r="B56" s="14"/>
      <c r="L56" s="14"/>
    </row>
    <row r="57" spans="2:12" ht="12" hidden="1">
      <c r="B57" s="14"/>
      <c r="L57" s="14"/>
    </row>
    <row r="58" spans="2:12" ht="12" hidden="1">
      <c r="B58" s="14"/>
      <c r="L58" s="14"/>
    </row>
    <row r="59" spans="2:12" ht="12" hidden="1">
      <c r="B59" s="14"/>
      <c r="L59" s="14"/>
    </row>
    <row r="60" spans="2:12" ht="12" hidden="1">
      <c r="B60" s="14"/>
      <c r="L60" s="14"/>
    </row>
    <row r="61" spans="1:31" s="2" customFormat="1" ht="12" hidden="1">
      <c r="A61" s="32"/>
      <c r="B61" s="38"/>
      <c r="C61" s="32"/>
      <c r="D61" s="153" t="s">
        <v>48</v>
      </c>
      <c r="E61" s="154"/>
      <c r="F61" s="155" t="s">
        <v>49</v>
      </c>
      <c r="G61" s="153" t="s">
        <v>48</v>
      </c>
      <c r="H61" s="154"/>
      <c r="I61" s="154"/>
      <c r="J61" s="156" t="s">
        <v>49</v>
      </c>
      <c r="K61" s="154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 hidden="1">
      <c r="B62" s="14"/>
      <c r="L62" s="14"/>
    </row>
    <row r="63" spans="2:12" ht="12" hidden="1">
      <c r="B63" s="14"/>
      <c r="L63" s="14"/>
    </row>
    <row r="64" spans="2:12" ht="12" hidden="1">
      <c r="B64" s="14"/>
      <c r="L64" s="14"/>
    </row>
    <row r="65" spans="1:31" s="2" customFormat="1" ht="12" hidden="1">
      <c r="A65" s="32"/>
      <c r="B65" s="38"/>
      <c r="C65" s="32"/>
      <c r="D65" s="151" t="s">
        <v>50</v>
      </c>
      <c r="E65" s="157"/>
      <c r="F65" s="157"/>
      <c r="G65" s="151" t="s">
        <v>51</v>
      </c>
      <c r="H65" s="157"/>
      <c r="I65" s="157"/>
      <c r="J65" s="157"/>
      <c r="K65" s="157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 hidden="1">
      <c r="B66" s="14"/>
      <c r="L66" s="14"/>
    </row>
    <row r="67" spans="2:12" ht="12" hidden="1">
      <c r="B67" s="14"/>
      <c r="L67" s="14"/>
    </row>
    <row r="68" spans="2:12" ht="12" hidden="1">
      <c r="B68" s="14"/>
      <c r="L68" s="14"/>
    </row>
    <row r="69" spans="2:12" ht="12" hidden="1">
      <c r="B69" s="14"/>
      <c r="L69" s="14"/>
    </row>
    <row r="70" spans="2:12" ht="12" hidden="1">
      <c r="B70" s="14"/>
      <c r="L70" s="14"/>
    </row>
    <row r="71" spans="2:12" ht="12" hidden="1">
      <c r="B71" s="14"/>
      <c r="L71" s="14"/>
    </row>
    <row r="72" spans="2:12" ht="12" hidden="1">
      <c r="B72" s="14"/>
      <c r="L72" s="14"/>
    </row>
    <row r="73" spans="2:12" ht="12" hidden="1">
      <c r="B73" s="14"/>
      <c r="L73" s="14"/>
    </row>
    <row r="74" spans="2:12" ht="12" hidden="1">
      <c r="B74" s="14"/>
      <c r="L74" s="14"/>
    </row>
    <row r="75" spans="2:12" ht="12" hidden="1">
      <c r="B75" s="14"/>
      <c r="L75" s="14"/>
    </row>
    <row r="76" spans="1:31" s="2" customFormat="1" ht="12" hidden="1">
      <c r="A76" s="32"/>
      <c r="B76" s="38"/>
      <c r="C76" s="32"/>
      <c r="D76" s="153" t="s">
        <v>48</v>
      </c>
      <c r="E76" s="154"/>
      <c r="F76" s="155" t="s">
        <v>49</v>
      </c>
      <c r="G76" s="153" t="s">
        <v>48</v>
      </c>
      <c r="H76" s="154"/>
      <c r="I76" s="154"/>
      <c r="J76" s="156" t="s">
        <v>49</v>
      </c>
      <c r="K76" s="154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 hidden="1">
      <c r="A77" s="32"/>
      <c r="B77" s="158"/>
      <c r="C77" s="159"/>
      <c r="D77" s="159"/>
      <c r="E77" s="159"/>
      <c r="F77" s="159"/>
      <c r="G77" s="159"/>
      <c r="H77" s="159"/>
      <c r="I77" s="159"/>
      <c r="J77" s="159"/>
      <c r="K77" s="159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ht="12" hidden="1"/>
    <row r="79" ht="12" hidden="1"/>
    <row r="80" ht="12" hidden="1"/>
    <row r="81" spans="1:31" s="2" customFormat="1" ht="6.95" customHeight="1" hidden="1">
      <c r="A81" s="32"/>
      <c r="B81" s="160"/>
      <c r="C81" s="161"/>
      <c r="D81" s="161"/>
      <c r="E81" s="161"/>
      <c r="F81" s="161"/>
      <c r="G81" s="161"/>
      <c r="H81" s="161"/>
      <c r="I81" s="161"/>
      <c r="J81" s="161"/>
      <c r="K81" s="161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 hidden="1">
      <c r="A82" s="32"/>
      <c r="B82" s="33"/>
      <c r="C82" s="17" t="s">
        <v>82</v>
      </c>
      <c r="D82" s="34"/>
      <c r="E82" s="34"/>
      <c r="F82" s="34"/>
      <c r="G82" s="34"/>
      <c r="H82" s="34"/>
      <c r="I82" s="34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 hidden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6" t="s">
        <v>16</v>
      </c>
      <c r="D84" s="34"/>
      <c r="E84" s="34"/>
      <c r="F84" s="34"/>
      <c r="G84" s="34"/>
      <c r="H84" s="34"/>
      <c r="I84" s="34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30" customHeight="1" hidden="1">
      <c r="A85" s="32"/>
      <c r="B85" s="33"/>
      <c r="C85" s="34"/>
      <c r="D85" s="34"/>
      <c r="E85" s="70" t="str">
        <f>E7</f>
        <v>Revitalizace školního areálu ZŠ Blatenská, HD - SO 01 Sportoviště - P2 - EI</v>
      </c>
      <c r="F85" s="34"/>
      <c r="G85" s="34"/>
      <c r="H85" s="34"/>
      <c r="I85" s="34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 hidden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 hidden="1">
      <c r="A87" s="32"/>
      <c r="B87" s="33"/>
      <c r="C87" s="26" t="s">
        <v>20</v>
      </c>
      <c r="D87" s="34"/>
      <c r="E87" s="34"/>
      <c r="F87" s="21" t="str">
        <f>F10</f>
        <v xml:space="preserve"> </v>
      </c>
      <c r="G87" s="34"/>
      <c r="H87" s="34"/>
      <c r="I87" s="26" t="s">
        <v>22</v>
      </c>
      <c r="J87" s="73" t="str">
        <f>IF(J10="","",J10)</f>
        <v>22. 6. 2022</v>
      </c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 hidden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15" customHeight="1" hidden="1">
      <c r="A89" s="32"/>
      <c r="B89" s="33"/>
      <c r="C89" s="26" t="s">
        <v>24</v>
      </c>
      <c r="D89" s="34"/>
      <c r="E89" s="34"/>
      <c r="F89" s="21" t="str">
        <f>E13</f>
        <v xml:space="preserve"> </v>
      </c>
      <c r="G89" s="34"/>
      <c r="H89" s="34"/>
      <c r="I89" s="26" t="s">
        <v>29</v>
      </c>
      <c r="J89" s="30" t="str">
        <f>E19</f>
        <v xml:space="preserve"> 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15" customHeight="1" hidden="1">
      <c r="A90" s="32"/>
      <c r="B90" s="33"/>
      <c r="C90" s="26" t="s">
        <v>27</v>
      </c>
      <c r="D90" s="34"/>
      <c r="E90" s="34"/>
      <c r="F90" s="21" t="str">
        <f>IF(E16="","",E16)</f>
        <v>Vyplň údaj</v>
      </c>
      <c r="G90" s="34"/>
      <c r="H90" s="34"/>
      <c r="I90" s="26" t="s">
        <v>31</v>
      </c>
      <c r="J90" s="30" t="str">
        <f>E22</f>
        <v xml:space="preserve"> </v>
      </c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" customHeight="1" hidden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 hidden="1">
      <c r="A92" s="32"/>
      <c r="B92" s="33"/>
      <c r="C92" s="162" t="s">
        <v>83</v>
      </c>
      <c r="D92" s="163"/>
      <c r="E92" s="163"/>
      <c r="F92" s="163"/>
      <c r="G92" s="163"/>
      <c r="H92" s="163"/>
      <c r="I92" s="163"/>
      <c r="J92" s="164" t="s">
        <v>84</v>
      </c>
      <c r="K92" s="163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 hidden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8" customHeight="1" hidden="1">
      <c r="A94" s="32"/>
      <c r="B94" s="33"/>
      <c r="C94" s="165" t="s">
        <v>85</v>
      </c>
      <c r="D94" s="34"/>
      <c r="E94" s="34"/>
      <c r="F94" s="34"/>
      <c r="G94" s="34"/>
      <c r="H94" s="34"/>
      <c r="I94" s="34"/>
      <c r="J94" s="104">
        <f>J112</f>
        <v>0</v>
      </c>
      <c r="K94" s="34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1" t="s">
        <v>86</v>
      </c>
    </row>
    <row r="95" spans="1:31" s="2" customFormat="1" ht="21.8" customHeight="1" hidden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6.95" customHeight="1" hidden="1">
      <c r="A96" s="32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ht="12" hidden="1"/>
    <row r="98" ht="12" hidden="1"/>
    <row r="99" ht="12" hidden="1"/>
    <row r="100" spans="1:31" s="2" customFormat="1" ht="6.95" customHeight="1">
      <c r="A100" s="32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57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24.95" customHeight="1">
      <c r="A101" s="32"/>
      <c r="B101" s="33"/>
      <c r="C101" s="17" t="s">
        <v>87</v>
      </c>
      <c r="D101" s="34"/>
      <c r="E101" s="34"/>
      <c r="F101" s="34"/>
      <c r="G101" s="34"/>
      <c r="H101" s="34"/>
      <c r="I101" s="34"/>
      <c r="J101" s="34"/>
      <c r="K101" s="34"/>
      <c r="L101" s="57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12" customHeight="1">
      <c r="A103" s="32"/>
      <c r="B103" s="33"/>
      <c r="C103" s="26" t="s">
        <v>16</v>
      </c>
      <c r="D103" s="34"/>
      <c r="E103" s="34"/>
      <c r="F103" s="34"/>
      <c r="G103" s="34"/>
      <c r="H103" s="34"/>
      <c r="I103" s="34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30" customHeight="1">
      <c r="A104" s="32"/>
      <c r="B104" s="33"/>
      <c r="C104" s="34"/>
      <c r="D104" s="34"/>
      <c r="E104" s="70" t="str">
        <f>E7</f>
        <v>Revitalizace školního areálu ZŠ Blatenská, HD - SO 01 Sportoviště - P2 - EI</v>
      </c>
      <c r="F104" s="34"/>
      <c r="G104" s="34"/>
      <c r="H104" s="34"/>
      <c r="I104" s="34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6" t="s">
        <v>20</v>
      </c>
      <c r="D106" s="34"/>
      <c r="E106" s="34"/>
      <c r="F106" s="21" t="str">
        <f>F10</f>
        <v xml:space="preserve"> </v>
      </c>
      <c r="G106" s="34"/>
      <c r="H106" s="34"/>
      <c r="I106" s="26" t="s">
        <v>22</v>
      </c>
      <c r="J106" s="73" t="str">
        <f>IF(J10="","",J10)</f>
        <v>22. 6. 2022</v>
      </c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5.15" customHeight="1">
      <c r="A108" s="32"/>
      <c r="B108" s="33"/>
      <c r="C108" s="26" t="s">
        <v>24</v>
      </c>
      <c r="D108" s="34"/>
      <c r="E108" s="34"/>
      <c r="F108" s="21" t="str">
        <f>E13</f>
        <v xml:space="preserve"> </v>
      </c>
      <c r="G108" s="34"/>
      <c r="H108" s="34"/>
      <c r="I108" s="26" t="s">
        <v>29</v>
      </c>
      <c r="J108" s="30" t="str">
        <f>E19</f>
        <v xml:space="preserve"> </v>
      </c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5.15" customHeight="1">
      <c r="A109" s="32"/>
      <c r="B109" s="33"/>
      <c r="C109" s="26" t="s">
        <v>27</v>
      </c>
      <c r="D109" s="34"/>
      <c r="E109" s="34"/>
      <c r="F109" s="21" t="str">
        <f>IF(E16="","",E16)</f>
        <v>Vyplň údaj</v>
      </c>
      <c r="G109" s="34"/>
      <c r="H109" s="34"/>
      <c r="I109" s="26" t="s">
        <v>31</v>
      </c>
      <c r="J109" s="30" t="str">
        <f>E22</f>
        <v xml:space="preserve"> </v>
      </c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0.3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9" customFormat="1" ht="29.25" customHeight="1">
      <c r="A111" s="166"/>
      <c r="B111" s="167"/>
      <c r="C111" s="168" t="s">
        <v>88</v>
      </c>
      <c r="D111" s="169" t="s">
        <v>58</v>
      </c>
      <c r="E111" s="169" t="s">
        <v>54</v>
      </c>
      <c r="F111" s="169" t="s">
        <v>55</v>
      </c>
      <c r="G111" s="169" t="s">
        <v>89</v>
      </c>
      <c r="H111" s="169" t="s">
        <v>90</v>
      </c>
      <c r="I111" s="169" t="s">
        <v>91</v>
      </c>
      <c r="J111" s="170" t="s">
        <v>84</v>
      </c>
      <c r="K111" s="171" t="s">
        <v>92</v>
      </c>
      <c r="L111" s="172"/>
      <c r="M111" s="94" t="s">
        <v>1</v>
      </c>
      <c r="N111" s="95" t="s">
        <v>37</v>
      </c>
      <c r="O111" s="95" t="s">
        <v>93</v>
      </c>
      <c r="P111" s="95" t="s">
        <v>94</v>
      </c>
      <c r="Q111" s="95" t="s">
        <v>95</v>
      </c>
      <c r="R111" s="95" t="s">
        <v>96</v>
      </c>
      <c r="S111" s="95" t="s">
        <v>97</v>
      </c>
      <c r="T111" s="96" t="s">
        <v>98</v>
      </c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</row>
    <row r="112" spans="1:63" s="2" customFormat="1" ht="22.8" customHeight="1">
      <c r="A112" s="32"/>
      <c r="B112" s="33"/>
      <c r="C112" s="101" t="s">
        <v>99</v>
      </c>
      <c r="D112" s="34"/>
      <c r="E112" s="34"/>
      <c r="F112" s="34"/>
      <c r="G112" s="34"/>
      <c r="H112" s="34"/>
      <c r="I112" s="34"/>
      <c r="J112" s="173">
        <f>BK112</f>
        <v>0</v>
      </c>
      <c r="K112" s="34"/>
      <c r="L112" s="38"/>
      <c r="M112" s="97"/>
      <c r="N112" s="174"/>
      <c r="O112" s="98"/>
      <c r="P112" s="175">
        <f>SUM(P113:P222)</f>
        <v>0</v>
      </c>
      <c r="Q112" s="98"/>
      <c r="R112" s="175">
        <f>SUM(R113:R222)</f>
        <v>0</v>
      </c>
      <c r="S112" s="98"/>
      <c r="T112" s="176">
        <f>SUM(T113:T222)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1" t="s">
        <v>72</v>
      </c>
      <c r="AU112" s="11" t="s">
        <v>86</v>
      </c>
      <c r="BK112" s="177">
        <f>SUM(BK113:BK222)</f>
        <v>0</v>
      </c>
    </row>
    <row r="113" spans="1:65" s="2" customFormat="1" ht="16.5" customHeight="1">
      <c r="A113" s="32"/>
      <c r="B113" s="33"/>
      <c r="C113" s="178" t="s">
        <v>100</v>
      </c>
      <c r="D113" s="178" t="s">
        <v>101</v>
      </c>
      <c r="E113" s="179" t="s">
        <v>102</v>
      </c>
      <c r="F113" s="180" t="s">
        <v>103</v>
      </c>
      <c r="G113" s="181" t="s">
        <v>104</v>
      </c>
      <c r="H113" s="182">
        <v>1</v>
      </c>
      <c r="I113" s="183"/>
      <c r="J113" s="184">
        <f>ROUND(I113*H113,2)</f>
        <v>0</v>
      </c>
      <c r="K113" s="185"/>
      <c r="L113" s="38"/>
      <c r="M113" s="186" t="s">
        <v>1</v>
      </c>
      <c r="N113" s="187" t="s">
        <v>38</v>
      </c>
      <c r="O113" s="85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90" t="s">
        <v>105</v>
      </c>
      <c r="AT113" s="190" t="s">
        <v>101</v>
      </c>
      <c r="AU113" s="190" t="s">
        <v>73</v>
      </c>
      <c r="AY113" s="11" t="s">
        <v>106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1" t="s">
        <v>78</v>
      </c>
      <c r="BK113" s="191">
        <f>ROUND(I113*H113,2)</f>
        <v>0</v>
      </c>
      <c r="BL113" s="11" t="s">
        <v>105</v>
      </c>
      <c r="BM113" s="190" t="s">
        <v>107</v>
      </c>
    </row>
    <row r="114" spans="1:65" s="2" customFormat="1" ht="16.5" customHeight="1">
      <c r="A114" s="32"/>
      <c r="B114" s="33"/>
      <c r="C114" s="178" t="s">
        <v>108</v>
      </c>
      <c r="D114" s="178" t="s">
        <v>101</v>
      </c>
      <c r="E114" s="179" t="s">
        <v>109</v>
      </c>
      <c r="F114" s="180" t="s">
        <v>110</v>
      </c>
      <c r="G114" s="181" t="s">
        <v>104</v>
      </c>
      <c r="H114" s="182">
        <v>1</v>
      </c>
      <c r="I114" s="183"/>
      <c r="J114" s="184">
        <f>ROUND(I114*H114,2)</f>
        <v>0</v>
      </c>
      <c r="K114" s="185"/>
      <c r="L114" s="38"/>
      <c r="M114" s="186" t="s">
        <v>1</v>
      </c>
      <c r="N114" s="187" t="s">
        <v>38</v>
      </c>
      <c r="O114" s="8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90" t="s">
        <v>105</v>
      </c>
      <c r="AT114" s="190" t="s">
        <v>101</v>
      </c>
      <c r="AU114" s="190" t="s">
        <v>73</v>
      </c>
      <c r="AY114" s="11" t="s">
        <v>106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1" t="s">
        <v>78</v>
      </c>
      <c r="BK114" s="191">
        <f>ROUND(I114*H114,2)</f>
        <v>0</v>
      </c>
      <c r="BL114" s="11" t="s">
        <v>105</v>
      </c>
      <c r="BM114" s="190" t="s">
        <v>111</v>
      </c>
    </row>
    <row r="115" spans="1:65" s="2" customFormat="1" ht="16.5" customHeight="1">
      <c r="A115" s="32"/>
      <c r="B115" s="33"/>
      <c r="C115" s="178" t="s">
        <v>112</v>
      </c>
      <c r="D115" s="178" t="s">
        <v>101</v>
      </c>
      <c r="E115" s="179" t="s">
        <v>113</v>
      </c>
      <c r="F115" s="180" t="s">
        <v>114</v>
      </c>
      <c r="G115" s="181" t="s">
        <v>115</v>
      </c>
      <c r="H115" s="182">
        <v>2</v>
      </c>
      <c r="I115" s="183"/>
      <c r="J115" s="184">
        <f>ROUND(I115*H115,2)</f>
        <v>0</v>
      </c>
      <c r="K115" s="185"/>
      <c r="L115" s="38"/>
      <c r="M115" s="186" t="s">
        <v>1</v>
      </c>
      <c r="N115" s="187" t="s">
        <v>38</v>
      </c>
      <c r="O115" s="85"/>
      <c r="P115" s="188">
        <f>O115*H115</f>
        <v>0</v>
      </c>
      <c r="Q115" s="188">
        <v>0</v>
      </c>
      <c r="R115" s="188">
        <f>Q115*H115</f>
        <v>0</v>
      </c>
      <c r="S115" s="188">
        <v>0</v>
      </c>
      <c r="T115" s="189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90" t="s">
        <v>105</v>
      </c>
      <c r="AT115" s="190" t="s">
        <v>101</v>
      </c>
      <c r="AU115" s="190" t="s">
        <v>73</v>
      </c>
      <c r="AY115" s="11" t="s">
        <v>106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1" t="s">
        <v>78</v>
      </c>
      <c r="BK115" s="191">
        <f>ROUND(I115*H115,2)</f>
        <v>0</v>
      </c>
      <c r="BL115" s="11" t="s">
        <v>105</v>
      </c>
      <c r="BM115" s="190" t="s">
        <v>116</v>
      </c>
    </row>
    <row r="116" spans="1:65" s="2" customFormat="1" ht="16.5" customHeight="1">
      <c r="A116" s="32"/>
      <c r="B116" s="33"/>
      <c r="C116" s="178" t="s">
        <v>80</v>
      </c>
      <c r="D116" s="178" t="s">
        <v>101</v>
      </c>
      <c r="E116" s="179" t="s">
        <v>117</v>
      </c>
      <c r="F116" s="180" t="s">
        <v>118</v>
      </c>
      <c r="G116" s="181" t="s">
        <v>115</v>
      </c>
      <c r="H116" s="182">
        <v>20</v>
      </c>
      <c r="I116" s="183"/>
      <c r="J116" s="184">
        <f>ROUND(I116*H116,2)</f>
        <v>0</v>
      </c>
      <c r="K116" s="185"/>
      <c r="L116" s="38"/>
      <c r="M116" s="186" t="s">
        <v>1</v>
      </c>
      <c r="N116" s="187" t="s">
        <v>38</v>
      </c>
      <c r="O116" s="8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90" t="s">
        <v>105</v>
      </c>
      <c r="AT116" s="190" t="s">
        <v>101</v>
      </c>
      <c r="AU116" s="190" t="s">
        <v>73</v>
      </c>
      <c r="AY116" s="11" t="s">
        <v>106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1" t="s">
        <v>78</v>
      </c>
      <c r="BK116" s="191">
        <f>ROUND(I116*H116,2)</f>
        <v>0</v>
      </c>
      <c r="BL116" s="11" t="s">
        <v>105</v>
      </c>
      <c r="BM116" s="190" t="s">
        <v>119</v>
      </c>
    </row>
    <row r="117" spans="1:65" s="2" customFormat="1" ht="21.75" customHeight="1">
      <c r="A117" s="32"/>
      <c r="B117" s="33"/>
      <c r="C117" s="178" t="s">
        <v>120</v>
      </c>
      <c r="D117" s="178" t="s">
        <v>101</v>
      </c>
      <c r="E117" s="179" t="s">
        <v>121</v>
      </c>
      <c r="F117" s="180" t="s">
        <v>122</v>
      </c>
      <c r="G117" s="181" t="s">
        <v>123</v>
      </c>
      <c r="H117" s="182">
        <v>15</v>
      </c>
      <c r="I117" s="183"/>
      <c r="J117" s="184">
        <f>ROUND(I117*H117,2)</f>
        <v>0</v>
      </c>
      <c r="K117" s="185"/>
      <c r="L117" s="38"/>
      <c r="M117" s="186" t="s">
        <v>1</v>
      </c>
      <c r="N117" s="187" t="s">
        <v>38</v>
      </c>
      <c r="O117" s="8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90" t="s">
        <v>105</v>
      </c>
      <c r="AT117" s="190" t="s">
        <v>101</v>
      </c>
      <c r="AU117" s="190" t="s">
        <v>73</v>
      </c>
      <c r="AY117" s="11" t="s">
        <v>106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1" t="s">
        <v>78</v>
      </c>
      <c r="BK117" s="191">
        <f>ROUND(I117*H117,2)</f>
        <v>0</v>
      </c>
      <c r="BL117" s="11" t="s">
        <v>105</v>
      </c>
      <c r="BM117" s="190" t="s">
        <v>124</v>
      </c>
    </row>
    <row r="118" spans="1:65" s="2" customFormat="1" ht="16.5" customHeight="1">
      <c r="A118" s="32"/>
      <c r="B118" s="33"/>
      <c r="C118" s="178" t="s">
        <v>125</v>
      </c>
      <c r="D118" s="178" t="s">
        <v>101</v>
      </c>
      <c r="E118" s="179" t="s">
        <v>126</v>
      </c>
      <c r="F118" s="180" t="s">
        <v>127</v>
      </c>
      <c r="G118" s="181" t="s">
        <v>123</v>
      </c>
      <c r="H118" s="182">
        <v>60</v>
      </c>
      <c r="I118" s="183"/>
      <c r="J118" s="184">
        <f>ROUND(I118*H118,2)</f>
        <v>0</v>
      </c>
      <c r="K118" s="185"/>
      <c r="L118" s="38"/>
      <c r="M118" s="186" t="s">
        <v>1</v>
      </c>
      <c r="N118" s="187" t="s">
        <v>38</v>
      </c>
      <c r="O118" s="8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90" t="s">
        <v>105</v>
      </c>
      <c r="AT118" s="190" t="s">
        <v>101</v>
      </c>
      <c r="AU118" s="190" t="s">
        <v>73</v>
      </c>
      <c r="AY118" s="11" t="s">
        <v>106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1" t="s">
        <v>78</v>
      </c>
      <c r="BK118" s="191">
        <f>ROUND(I118*H118,2)</f>
        <v>0</v>
      </c>
      <c r="BL118" s="11" t="s">
        <v>105</v>
      </c>
      <c r="BM118" s="190" t="s">
        <v>128</v>
      </c>
    </row>
    <row r="119" spans="1:65" s="2" customFormat="1" ht="16.5" customHeight="1">
      <c r="A119" s="32"/>
      <c r="B119" s="33"/>
      <c r="C119" s="178" t="s">
        <v>129</v>
      </c>
      <c r="D119" s="178" t="s">
        <v>101</v>
      </c>
      <c r="E119" s="179" t="s">
        <v>130</v>
      </c>
      <c r="F119" s="180" t="s">
        <v>131</v>
      </c>
      <c r="G119" s="181" t="s">
        <v>132</v>
      </c>
      <c r="H119" s="182">
        <v>1</v>
      </c>
      <c r="I119" s="183"/>
      <c r="J119" s="184">
        <f>ROUND(I119*H119,2)</f>
        <v>0</v>
      </c>
      <c r="K119" s="185"/>
      <c r="L119" s="38"/>
      <c r="M119" s="186" t="s">
        <v>1</v>
      </c>
      <c r="N119" s="187" t="s">
        <v>38</v>
      </c>
      <c r="O119" s="85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90" t="s">
        <v>105</v>
      </c>
      <c r="AT119" s="190" t="s">
        <v>101</v>
      </c>
      <c r="AU119" s="190" t="s">
        <v>73</v>
      </c>
      <c r="AY119" s="11" t="s">
        <v>106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1" t="s">
        <v>78</v>
      </c>
      <c r="BK119" s="191">
        <f>ROUND(I119*H119,2)</f>
        <v>0</v>
      </c>
      <c r="BL119" s="11" t="s">
        <v>105</v>
      </c>
      <c r="BM119" s="190" t="s">
        <v>133</v>
      </c>
    </row>
    <row r="120" spans="1:65" s="2" customFormat="1" ht="16.5" customHeight="1">
      <c r="A120" s="32"/>
      <c r="B120" s="33"/>
      <c r="C120" s="178" t="s">
        <v>134</v>
      </c>
      <c r="D120" s="178" t="s">
        <v>101</v>
      </c>
      <c r="E120" s="179" t="s">
        <v>135</v>
      </c>
      <c r="F120" s="180" t="s">
        <v>136</v>
      </c>
      <c r="G120" s="181" t="s">
        <v>132</v>
      </c>
      <c r="H120" s="182">
        <v>2</v>
      </c>
      <c r="I120" s="183"/>
      <c r="J120" s="184">
        <f>ROUND(I120*H120,2)</f>
        <v>0</v>
      </c>
      <c r="K120" s="185"/>
      <c r="L120" s="38"/>
      <c r="M120" s="186" t="s">
        <v>1</v>
      </c>
      <c r="N120" s="187" t="s">
        <v>38</v>
      </c>
      <c r="O120" s="8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90" t="s">
        <v>105</v>
      </c>
      <c r="AT120" s="190" t="s">
        <v>101</v>
      </c>
      <c r="AU120" s="190" t="s">
        <v>73</v>
      </c>
      <c r="AY120" s="11" t="s">
        <v>106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1" t="s">
        <v>78</v>
      </c>
      <c r="BK120" s="191">
        <f>ROUND(I120*H120,2)</f>
        <v>0</v>
      </c>
      <c r="BL120" s="11" t="s">
        <v>105</v>
      </c>
      <c r="BM120" s="190" t="s">
        <v>137</v>
      </c>
    </row>
    <row r="121" spans="1:65" s="2" customFormat="1" ht="16.5" customHeight="1">
      <c r="A121" s="32"/>
      <c r="B121" s="33"/>
      <c r="C121" s="178" t="s">
        <v>138</v>
      </c>
      <c r="D121" s="178" t="s">
        <v>101</v>
      </c>
      <c r="E121" s="179" t="s">
        <v>139</v>
      </c>
      <c r="F121" s="180" t="s">
        <v>140</v>
      </c>
      <c r="G121" s="181" t="s">
        <v>132</v>
      </c>
      <c r="H121" s="182">
        <v>11</v>
      </c>
      <c r="I121" s="183"/>
      <c r="J121" s="184">
        <f>ROUND(I121*H121,2)</f>
        <v>0</v>
      </c>
      <c r="K121" s="185"/>
      <c r="L121" s="38"/>
      <c r="M121" s="186" t="s">
        <v>1</v>
      </c>
      <c r="N121" s="187" t="s">
        <v>38</v>
      </c>
      <c r="O121" s="85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90" t="s">
        <v>105</v>
      </c>
      <c r="AT121" s="190" t="s">
        <v>101</v>
      </c>
      <c r="AU121" s="190" t="s">
        <v>73</v>
      </c>
      <c r="AY121" s="11" t="s">
        <v>106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1" t="s">
        <v>78</v>
      </c>
      <c r="BK121" s="191">
        <f>ROUND(I121*H121,2)</f>
        <v>0</v>
      </c>
      <c r="BL121" s="11" t="s">
        <v>105</v>
      </c>
      <c r="BM121" s="190" t="s">
        <v>141</v>
      </c>
    </row>
    <row r="122" spans="1:65" s="2" customFormat="1" ht="16.5" customHeight="1">
      <c r="A122" s="32"/>
      <c r="B122" s="33"/>
      <c r="C122" s="178" t="s">
        <v>142</v>
      </c>
      <c r="D122" s="178" t="s">
        <v>101</v>
      </c>
      <c r="E122" s="179" t="s">
        <v>143</v>
      </c>
      <c r="F122" s="180" t="s">
        <v>144</v>
      </c>
      <c r="G122" s="181" t="s">
        <v>132</v>
      </c>
      <c r="H122" s="182">
        <v>1</v>
      </c>
      <c r="I122" s="183"/>
      <c r="J122" s="184">
        <f>ROUND(I122*H122,2)</f>
        <v>0</v>
      </c>
      <c r="K122" s="185"/>
      <c r="L122" s="38"/>
      <c r="M122" s="186" t="s">
        <v>1</v>
      </c>
      <c r="N122" s="187" t="s">
        <v>38</v>
      </c>
      <c r="O122" s="8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90" t="s">
        <v>105</v>
      </c>
      <c r="AT122" s="190" t="s">
        <v>101</v>
      </c>
      <c r="AU122" s="190" t="s">
        <v>73</v>
      </c>
      <c r="AY122" s="11" t="s">
        <v>106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1" t="s">
        <v>78</v>
      </c>
      <c r="BK122" s="191">
        <f>ROUND(I122*H122,2)</f>
        <v>0</v>
      </c>
      <c r="BL122" s="11" t="s">
        <v>105</v>
      </c>
      <c r="BM122" s="190" t="s">
        <v>145</v>
      </c>
    </row>
    <row r="123" spans="1:65" s="2" customFormat="1" ht="24.15" customHeight="1">
      <c r="A123" s="32"/>
      <c r="B123" s="33"/>
      <c r="C123" s="178" t="s">
        <v>146</v>
      </c>
      <c r="D123" s="178" t="s">
        <v>101</v>
      </c>
      <c r="E123" s="179" t="s">
        <v>147</v>
      </c>
      <c r="F123" s="180" t="s">
        <v>148</v>
      </c>
      <c r="G123" s="181" t="s">
        <v>132</v>
      </c>
      <c r="H123" s="182">
        <v>24</v>
      </c>
      <c r="I123" s="183"/>
      <c r="J123" s="184">
        <f>ROUND(I123*H123,2)</f>
        <v>0</v>
      </c>
      <c r="K123" s="185"/>
      <c r="L123" s="38"/>
      <c r="M123" s="186" t="s">
        <v>1</v>
      </c>
      <c r="N123" s="187" t="s">
        <v>38</v>
      </c>
      <c r="O123" s="85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90" t="s">
        <v>105</v>
      </c>
      <c r="AT123" s="190" t="s">
        <v>101</v>
      </c>
      <c r="AU123" s="190" t="s">
        <v>73</v>
      </c>
      <c r="AY123" s="11" t="s">
        <v>106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1" t="s">
        <v>78</v>
      </c>
      <c r="BK123" s="191">
        <f>ROUND(I123*H123,2)</f>
        <v>0</v>
      </c>
      <c r="BL123" s="11" t="s">
        <v>105</v>
      </c>
      <c r="BM123" s="190" t="s">
        <v>149</v>
      </c>
    </row>
    <row r="124" spans="1:65" s="2" customFormat="1" ht="16.5" customHeight="1">
      <c r="A124" s="32"/>
      <c r="B124" s="33"/>
      <c r="C124" s="178" t="s">
        <v>150</v>
      </c>
      <c r="D124" s="178" t="s">
        <v>101</v>
      </c>
      <c r="E124" s="179" t="s">
        <v>151</v>
      </c>
      <c r="F124" s="180" t="s">
        <v>152</v>
      </c>
      <c r="G124" s="181" t="s">
        <v>123</v>
      </c>
      <c r="H124" s="182">
        <v>10</v>
      </c>
      <c r="I124" s="183"/>
      <c r="J124" s="184">
        <f>ROUND(I124*H124,2)</f>
        <v>0</v>
      </c>
      <c r="K124" s="185"/>
      <c r="L124" s="38"/>
      <c r="M124" s="186" t="s">
        <v>1</v>
      </c>
      <c r="N124" s="187" t="s">
        <v>38</v>
      </c>
      <c r="O124" s="8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90" t="s">
        <v>105</v>
      </c>
      <c r="AT124" s="190" t="s">
        <v>101</v>
      </c>
      <c r="AU124" s="190" t="s">
        <v>73</v>
      </c>
      <c r="AY124" s="11" t="s">
        <v>106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1" t="s">
        <v>78</v>
      </c>
      <c r="BK124" s="191">
        <f>ROUND(I124*H124,2)</f>
        <v>0</v>
      </c>
      <c r="BL124" s="11" t="s">
        <v>105</v>
      </c>
      <c r="BM124" s="190" t="s">
        <v>153</v>
      </c>
    </row>
    <row r="125" spans="1:65" s="2" customFormat="1" ht="16.5" customHeight="1">
      <c r="A125" s="32"/>
      <c r="B125" s="33"/>
      <c r="C125" s="178" t="s">
        <v>154</v>
      </c>
      <c r="D125" s="178" t="s">
        <v>101</v>
      </c>
      <c r="E125" s="179" t="s">
        <v>155</v>
      </c>
      <c r="F125" s="180" t="s">
        <v>156</v>
      </c>
      <c r="G125" s="181" t="s">
        <v>123</v>
      </c>
      <c r="H125" s="182">
        <v>5</v>
      </c>
      <c r="I125" s="183"/>
      <c r="J125" s="184">
        <f>ROUND(I125*H125,2)</f>
        <v>0</v>
      </c>
      <c r="K125" s="185"/>
      <c r="L125" s="38"/>
      <c r="M125" s="186" t="s">
        <v>1</v>
      </c>
      <c r="N125" s="187" t="s">
        <v>38</v>
      </c>
      <c r="O125" s="85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90" t="s">
        <v>105</v>
      </c>
      <c r="AT125" s="190" t="s">
        <v>101</v>
      </c>
      <c r="AU125" s="190" t="s">
        <v>73</v>
      </c>
      <c r="AY125" s="11" t="s">
        <v>106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1" t="s">
        <v>78</v>
      </c>
      <c r="BK125" s="191">
        <f>ROUND(I125*H125,2)</f>
        <v>0</v>
      </c>
      <c r="BL125" s="11" t="s">
        <v>105</v>
      </c>
      <c r="BM125" s="190" t="s">
        <v>157</v>
      </c>
    </row>
    <row r="126" spans="1:65" s="2" customFormat="1" ht="21.75" customHeight="1">
      <c r="A126" s="32"/>
      <c r="B126" s="33"/>
      <c r="C126" s="178" t="s">
        <v>158</v>
      </c>
      <c r="D126" s="178" t="s">
        <v>101</v>
      </c>
      <c r="E126" s="179" t="s">
        <v>159</v>
      </c>
      <c r="F126" s="180" t="s">
        <v>160</v>
      </c>
      <c r="G126" s="181" t="s">
        <v>123</v>
      </c>
      <c r="H126" s="182">
        <v>375</v>
      </c>
      <c r="I126" s="183"/>
      <c r="J126" s="184">
        <f>ROUND(I126*H126,2)</f>
        <v>0</v>
      </c>
      <c r="K126" s="185"/>
      <c r="L126" s="38"/>
      <c r="M126" s="186" t="s">
        <v>1</v>
      </c>
      <c r="N126" s="187" t="s">
        <v>38</v>
      </c>
      <c r="O126" s="8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0" t="s">
        <v>105</v>
      </c>
      <c r="AT126" s="190" t="s">
        <v>101</v>
      </c>
      <c r="AU126" s="190" t="s">
        <v>73</v>
      </c>
      <c r="AY126" s="11" t="s">
        <v>106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1" t="s">
        <v>78</v>
      </c>
      <c r="BK126" s="191">
        <f>ROUND(I126*H126,2)</f>
        <v>0</v>
      </c>
      <c r="BL126" s="11" t="s">
        <v>105</v>
      </c>
      <c r="BM126" s="190" t="s">
        <v>161</v>
      </c>
    </row>
    <row r="127" spans="1:65" s="2" customFormat="1" ht="21.75" customHeight="1">
      <c r="A127" s="32"/>
      <c r="B127" s="33"/>
      <c r="C127" s="178" t="s">
        <v>162</v>
      </c>
      <c r="D127" s="178" t="s">
        <v>101</v>
      </c>
      <c r="E127" s="179" t="s">
        <v>163</v>
      </c>
      <c r="F127" s="180" t="s">
        <v>164</v>
      </c>
      <c r="G127" s="181" t="s">
        <v>123</v>
      </c>
      <c r="H127" s="182">
        <v>18</v>
      </c>
      <c r="I127" s="183"/>
      <c r="J127" s="184">
        <f>ROUND(I127*H127,2)</f>
        <v>0</v>
      </c>
      <c r="K127" s="185"/>
      <c r="L127" s="38"/>
      <c r="M127" s="186" t="s">
        <v>1</v>
      </c>
      <c r="N127" s="187" t="s">
        <v>38</v>
      </c>
      <c r="O127" s="85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90" t="s">
        <v>105</v>
      </c>
      <c r="AT127" s="190" t="s">
        <v>101</v>
      </c>
      <c r="AU127" s="190" t="s">
        <v>73</v>
      </c>
      <c r="AY127" s="11" t="s">
        <v>106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1" t="s">
        <v>78</v>
      </c>
      <c r="BK127" s="191">
        <f>ROUND(I127*H127,2)</f>
        <v>0</v>
      </c>
      <c r="BL127" s="11" t="s">
        <v>105</v>
      </c>
      <c r="BM127" s="190" t="s">
        <v>165</v>
      </c>
    </row>
    <row r="128" spans="1:65" s="2" customFormat="1" ht="21.75" customHeight="1">
      <c r="A128" s="32"/>
      <c r="B128" s="33"/>
      <c r="C128" s="178" t="s">
        <v>166</v>
      </c>
      <c r="D128" s="178" t="s">
        <v>101</v>
      </c>
      <c r="E128" s="179" t="s">
        <v>167</v>
      </c>
      <c r="F128" s="180" t="s">
        <v>168</v>
      </c>
      <c r="G128" s="181" t="s">
        <v>132</v>
      </c>
      <c r="H128" s="182">
        <v>2</v>
      </c>
      <c r="I128" s="183"/>
      <c r="J128" s="184">
        <f>ROUND(I128*H128,2)</f>
        <v>0</v>
      </c>
      <c r="K128" s="185"/>
      <c r="L128" s="38"/>
      <c r="M128" s="186" t="s">
        <v>1</v>
      </c>
      <c r="N128" s="187" t="s">
        <v>38</v>
      </c>
      <c r="O128" s="8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0" t="s">
        <v>105</v>
      </c>
      <c r="AT128" s="190" t="s">
        <v>101</v>
      </c>
      <c r="AU128" s="190" t="s">
        <v>73</v>
      </c>
      <c r="AY128" s="11" t="s">
        <v>106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1" t="s">
        <v>78</v>
      </c>
      <c r="BK128" s="191">
        <f>ROUND(I128*H128,2)</f>
        <v>0</v>
      </c>
      <c r="BL128" s="11" t="s">
        <v>105</v>
      </c>
      <c r="BM128" s="190" t="s">
        <v>169</v>
      </c>
    </row>
    <row r="129" spans="1:65" s="2" customFormat="1" ht="21.75" customHeight="1">
      <c r="A129" s="32"/>
      <c r="B129" s="33"/>
      <c r="C129" s="178" t="s">
        <v>170</v>
      </c>
      <c r="D129" s="178" t="s">
        <v>101</v>
      </c>
      <c r="E129" s="179" t="s">
        <v>171</v>
      </c>
      <c r="F129" s="180" t="s">
        <v>172</v>
      </c>
      <c r="G129" s="181" t="s">
        <v>132</v>
      </c>
      <c r="H129" s="182">
        <v>68</v>
      </c>
      <c r="I129" s="183"/>
      <c r="J129" s="184">
        <f>ROUND(I129*H129,2)</f>
        <v>0</v>
      </c>
      <c r="K129" s="185"/>
      <c r="L129" s="38"/>
      <c r="M129" s="186" t="s">
        <v>1</v>
      </c>
      <c r="N129" s="187" t="s">
        <v>38</v>
      </c>
      <c r="O129" s="85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0" t="s">
        <v>105</v>
      </c>
      <c r="AT129" s="190" t="s">
        <v>101</v>
      </c>
      <c r="AU129" s="190" t="s">
        <v>73</v>
      </c>
      <c r="AY129" s="11" t="s">
        <v>106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1" t="s">
        <v>78</v>
      </c>
      <c r="BK129" s="191">
        <f>ROUND(I129*H129,2)</f>
        <v>0</v>
      </c>
      <c r="BL129" s="11" t="s">
        <v>105</v>
      </c>
      <c r="BM129" s="190" t="s">
        <v>173</v>
      </c>
    </row>
    <row r="130" spans="1:65" s="2" customFormat="1" ht="16.5" customHeight="1">
      <c r="A130" s="32"/>
      <c r="B130" s="33"/>
      <c r="C130" s="178" t="s">
        <v>174</v>
      </c>
      <c r="D130" s="178" t="s">
        <v>101</v>
      </c>
      <c r="E130" s="179" t="s">
        <v>175</v>
      </c>
      <c r="F130" s="180" t="s">
        <v>176</v>
      </c>
      <c r="G130" s="181" t="s">
        <v>132</v>
      </c>
      <c r="H130" s="182">
        <v>5</v>
      </c>
      <c r="I130" s="183"/>
      <c r="J130" s="184">
        <f>ROUND(I130*H130,2)</f>
        <v>0</v>
      </c>
      <c r="K130" s="185"/>
      <c r="L130" s="38"/>
      <c r="M130" s="186" t="s">
        <v>1</v>
      </c>
      <c r="N130" s="187" t="s">
        <v>38</v>
      </c>
      <c r="O130" s="8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0" t="s">
        <v>105</v>
      </c>
      <c r="AT130" s="190" t="s">
        <v>101</v>
      </c>
      <c r="AU130" s="190" t="s">
        <v>73</v>
      </c>
      <c r="AY130" s="11" t="s">
        <v>106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1" t="s">
        <v>78</v>
      </c>
      <c r="BK130" s="191">
        <f>ROUND(I130*H130,2)</f>
        <v>0</v>
      </c>
      <c r="BL130" s="11" t="s">
        <v>105</v>
      </c>
      <c r="BM130" s="190" t="s">
        <v>177</v>
      </c>
    </row>
    <row r="131" spans="1:65" s="2" customFormat="1" ht="24.15" customHeight="1">
      <c r="A131" s="32"/>
      <c r="B131" s="33"/>
      <c r="C131" s="178" t="s">
        <v>178</v>
      </c>
      <c r="D131" s="178" t="s">
        <v>101</v>
      </c>
      <c r="E131" s="179" t="s">
        <v>179</v>
      </c>
      <c r="F131" s="180" t="s">
        <v>180</v>
      </c>
      <c r="G131" s="181" t="s">
        <v>132</v>
      </c>
      <c r="H131" s="182">
        <v>6</v>
      </c>
      <c r="I131" s="183"/>
      <c r="J131" s="184">
        <f>ROUND(I131*H131,2)</f>
        <v>0</v>
      </c>
      <c r="K131" s="185"/>
      <c r="L131" s="38"/>
      <c r="M131" s="186" t="s">
        <v>1</v>
      </c>
      <c r="N131" s="187" t="s">
        <v>38</v>
      </c>
      <c r="O131" s="85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0" t="s">
        <v>105</v>
      </c>
      <c r="AT131" s="190" t="s">
        <v>101</v>
      </c>
      <c r="AU131" s="190" t="s">
        <v>73</v>
      </c>
      <c r="AY131" s="11" t="s">
        <v>106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1" t="s">
        <v>78</v>
      </c>
      <c r="BK131" s="191">
        <f>ROUND(I131*H131,2)</f>
        <v>0</v>
      </c>
      <c r="BL131" s="11" t="s">
        <v>105</v>
      </c>
      <c r="BM131" s="190" t="s">
        <v>181</v>
      </c>
    </row>
    <row r="132" spans="1:65" s="2" customFormat="1" ht="24.15" customHeight="1">
      <c r="A132" s="32"/>
      <c r="B132" s="33"/>
      <c r="C132" s="178" t="s">
        <v>182</v>
      </c>
      <c r="D132" s="178" t="s">
        <v>101</v>
      </c>
      <c r="E132" s="179" t="s">
        <v>183</v>
      </c>
      <c r="F132" s="180" t="s">
        <v>184</v>
      </c>
      <c r="G132" s="181" t="s">
        <v>132</v>
      </c>
      <c r="H132" s="182">
        <v>17</v>
      </c>
      <c r="I132" s="183"/>
      <c r="J132" s="184">
        <f>ROUND(I132*H132,2)</f>
        <v>0</v>
      </c>
      <c r="K132" s="185"/>
      <c r="L132" s="38"/>
      <c r="M132" s="186" t="s">
        <v>1</v>
      </c>
      <c r="N132" s="187" t="s">
        <v>38</v>
      </c>
      <c r="O132" s="8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0" t="s">
        <v>105</v>
      </c>
      <c r="AT132" s="190" t="s">
        <v>101</v>
      </c>
      <c r="AU132" s="190" t="s">
        <v>73</v>
      </c>
      <c r="AY132" s="11" t="s">
        <v>106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1" t="s">
        <v>78</v>
      </c>
      <c r="BK132" s="191">
        <f>ROUND(I132*H132,2)</f>
        <v>0</v>
      </c>
      <c r="BL132" s="11" t="s">
        <v>105</v>
      </c>
      <c r="BM132" s="190" t="s">
        <v>185</v>
      </c>
    </row>
    <row r="133" spans="1:65" s="2" customFormat="1" ht="24.15" customHeight="1">
      <c r="A133" s="32"/>
      <c r="B133" s="33"/>
      <c r="C133" s="178" t="s">
        <v>186</v>
      </c>
      <c r="D133" s="178" t="s">
        <v>101</v>
      </c>
      <c r="E133" s="179" t="s">
        <v>187</v>
      </c>
      <c r="F133" s="180" t="s">
        <v>188</v>
      </c>
      <c r="G133" s="181" t="s">
        <v>123</v>
      </c>
      <c r="H133" s="182">
        <v>295</v>
      </c>
      <c r="I133" s="183"/>
      <c r="J133" s="184">
        <f>ROUND(I133*H133,2)</f>
        <v>0</v>
      </c>
      <c r="K133" s="185"/>
      <c r="L133" s="38"/>
      <c r="M133" s="186" t="s">
        <v>1</v>
      </c>
      <c r="N133" s="187" t="s">
        <v>38</v>
      </c>
      <c r="O133" s="85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0" t="s">
        <v>105</v>
      </c>
      <c r="AT133" s="190" t="s">
        <v>101</v>
      </c>
      <c r="AU133" s="190" t="s">
        <v>73</v>
      </c>
      <c r="AY133" s="11" t="s">
        <v>106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1" t="s">
        <v>78</v>
      </c>
      <c r="BK133" s="191">
        <f>ROUND(I133*H133,2)</f>
        <v>0</v>
      </c>
      <c r="BL133" s="11" t="s">
        <v>105</v>
      </c>
      <c r="BM133" s="190" t="s">
        <v>189</v>
      </c>
    </row>
    <row r="134" spans="1:65" s="2" customFormat="1" ht="24.15" customHeight="1">
      <c r="A134" s="32"/>
      <c r="B134" s="33"/>
      <c r="C134" s="178" t="s">
        <v>190</v>
      </c>
      <c r="D134" s="178" t="s">
        <v>101</v>
      </c>
      <c r="E134" s="179" t="s">
        <v>191</v>
      </c>
      <c r="F134" s="180" t="s">
        <v>192</v>
      </c>
      <c r="G134" s="181" t="s">
        <v>123</v>
      </c>
      <c r="H134" s="182">
        <v>25</v>
      </c>
      <c r="I134" s="183"/>
      <c r="J134" s="184">
        <f>ROUND(I134*H134,2)</f>
        <v>0</v>
      </c>
      <c r="K134" s="185"/>
      <c r="L134" s="38"/>
      <c r="M134" s="186" t="s">
        <v>1</v>
      </c>
      <c r="N134" s="187" t="s">
        <v>38</v>
      </c>
      <c r="O134" s="85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0" t="s">
        <v>105</v>
      </c>
      <c r="AT134" s="190" t="s">
        <v>101</v>
      </c>
      <c r="AU134" s="190" t="s">
        <v>73</v>
      </c>
      <c r="AY134" s="11" t="s">
        <v>106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1" t="s">
        <v>78</v>
      </c>
      <c r="BK134" s="191">
        <f>ROUND(I134*H134,2)</f>
        <v>0</v>
      </c>
      <c r="BL134" s="11" t="s">
        <v>105</v>
      </c>
      <c r="BM134" s="190" t="s">
        <v>193</v>
      </c>
    </row>
    <row r="135" spans="1:65" s="2" customFormat="1" ht="24.15" customHeight="1">
      <c r="A135" s="32"/>
      <c r="B135" s="33"/>
      <c r="C135" s="178" t="s">
        <v>194</v>
      </c>
      <c r="D135" s="178" t="s">
        <v>101</v>
      </c>
      <c r="E135" s="179" t="s">
        <v>195</v>
      </c>
      <c r="F135" s="180" t="s">
        <v>196</v>
      </c>
      <c r="G135" s="181" t="s">
        <v>123</v>
      </c>
      <c r="H135" s="182">
        <v>150</v>
      </c>
      <c r="I135" s="183"/>
      <c r="J135" s="184">
        <f>ROUND(I135*H135,2)</f>
        <v>0</v>
      </c>
      <c r="K135" s="185"/>
      <c r="L135" s="38"/>
      <c r="M135" s="186" t="s">
        <v>1</v>
      </c>
      <c r="N135" s="187" t="s">
        <v>38</v>
      </c>
      <c r="O135" s="85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0" t="s">
        <v>105</v>
      </c>
      <c r="AT135" s="190" t="s">
        <v>101</v>
      </c>
      <c r="AU135" s="190" t="s">
        <v>73</v>
      </c>
      <c r="AY135" s="11" t="s">
        <v>106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1" t="s">
        <v>78</v>
      </c>
      <c r="BK135" s="191">
        <f>ROUND(I135*H135,2)</f>
        <v>0</v>
      </c>
      <c r="BL135" s="11" t="s">
        <v>105</v>
      </c>
      <c r="BM135" s="190" t="s">
        <v>197</v>
      </c>
    </row>
    <row r="136" spans="1:65" s="2" customFormat="1" ht="24.15" customHeight="1">
      <c r="A136" s="32"/>
      <c r="B136" s="33"/>
      <c r="C136" s="178" t="s">
        <v>198</v>
      </c>
      <c r="D136" s="178" t="s">
        <v>101</v>
      </c>
      <c r="E136" s="179" t="s">
        <v>199</v>
      </c>
      <c r="F136" s="180" t="s">
        <v>200</v>
      </c>
      <c r="G136" s="181" t="s">
        <v>123</v>
      </c>
      <c r="H136" s="182">
        <v>10</v>
      </c>
      <c r="I136" s="183"/>
      <c r="J136" s="184">
        <f>ROUND(I136*H136,2)</f>
        <v>0</v>
      </c>
      <c r="K136" s="185"/>
      <c r="L136" s="38"/>
      <c r="M136" s="186" t="s">
        <v>1</v>
      </c>
      <c r="N136" s="187" t="s">
        <v>38</v>
      </c>
      <c r="O136" s="85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0" t="s">
        <v>105</v>
      </c>
      <c r="AT136" s="190" t="s">
        <v>101</v>
      </c>
      <c r="AU136" s="190" t="s">
        <v>73</v>
      </c>
      <c r="AY136" s="11" t="s">
        <v>106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1" t="s">
        <v>78</v>
      </c>
      <c r="BK136" s="191">
        <f>ROUND(I136*H136,2)</f>
        <v>0</v>
      </c>
      <c r="BL136" s="11" t="s">
        <v>105</v>
      </c>
      <c r="BM136" s="190" t="s">
        <v>201</v>
      </c>
    </row>
    <row r="137" spans="1:65" s="2" customFormat="1" ht="16.5" customHeight="1">
      <c r="A137" s="32"/>
      <c r="B137" s="33"/>
      <c r="C137" s="178" t="s">
        <v>202</v>
      </c>
      <c r="D137" s="178" t="s">
        <v>101</v>
      </c>
      <c r="E137" s="179" t="s">
        <v>203</v>
      </c>
      <c r="F137" s="180" t="s">
        <v>204</v>
      </c>
      <c r="G137" s="181" t="s">
        <v>123</v>
      </c>
      <c r="H137" s="182">
        <v>25</v>
      </c>
      <c r="I137" s="183"/>
      <c r="J137" s="184">
        <f>ROUND(I137*H137,2)</f>
        <v>0</v>
      </c>
      <c r="K137" s="185"/>
      <c r="L137" s="38"/>
      <c r="M137" s="186" t="s">
        <v>1</v>
      </c>
      <c r="N137" s="187" t="s">
        <v>38</v>
      </c>
      <c r="O137" s="8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0" t="s">
        <v>105</v>
      </c>
      <c r="AT137" s="190" t="s">
        <v>101</v>
      </c>
      <c r="AU137" s="190" t="s">
        <v>73</v>
      </c>
      <c r="AY137" s="11" t="s">
        <v>106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1" t="s">
        <v>78</v>
      </c>
      <c r="BK137" s="191">
        <f>ROUND(I137*H137,2)</f>
        <v>0</v>
      </c>
      <c r="BL137" s="11" t="s">
        <v>105</v>
      </c>
      <c r="BM137" s="190" t="s">
        <v>205</v>
      </c>
    </row>
    <row r="138" spans="1:65" s="2" customFormat="1" ht="21.75" customHeight="1">
      <c r="A138" s="32"/>
      <c r="B138" s="33"/>
      <c r="C138" s="178" t="s">
        <v>206</v>
      </c>
      <c r="D138" s="178" t="s">
        <v>101</v>
      </c>
      <c r="E138" s="179" t="s">
        <v>207</v>
      </c>
      <c r="F138" s="180" t="s">
        <v>208</v>
      </c>
      <c r="G138" s="181" t="s">
        <v>123</v>
      </c>
      <c r="H138" s="182">
        <v>100</v>
      </c>
      <c r="I138" s="183"/>
      <c r="J138" s="184">
        <f>ROUND(I138*H138,2)</f>
        <v>0</v>
      </c>
      <c r="K138" s="185"/>
      <c r="L138" s="38"/>
      <c r="M138" s="186" t="s">
        <v>1</v>
      </c>
      <c r="N138" s="187" t="s">
        <v>38</v>
      </c>
      <c r="O138" s="85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0" t="s">
        <v>105</v>
      </c>
      <c r="AT138" s="190" t="s">
        <v>101</v>
      </c>
      <c r="AU138" s="190" t="s">
        <v>73</v>
      </c>
      <c r="AY138" s="11" t="s">
        <v>106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1" t="s">
        <v>78</v>
      </c>
      <c r="BK138" s="191">
        <f>ROUND(I138*H138,2)</f>
        <v>0</v>
      </c>
      <c r="BL138" s="11" t="s">
        <v>105</v>
      </c>
      <c r="BM138" s="190" t="s">
        <v>209</v>
      </c>
    </row>
    <row r="139" spans="1:65" s="2" customFormat="1" ht="21.75" customHeight="1">
      <c r="A139" s="32"/>
      <c r="B139" s="33"/>
      <c r="C139" s="178" t="s">
        <v>210</v>
      </c>
      <c r="D139" s="178" t="s">
        <v>101</v>
      </c>
      <c r="E139" s="179" t="s">
        <v>211</v>
      </c>
      <c r="F139" s="180" t="s">
        <v>212</v>
      </c>
      <c r="G139" s="181" t="s">
        <v>123</v>
      </c>
      <c r="H139" s="182">
        <v>290</v>
      </c>
      <c r="I139" s="183"/>
      <c r="J139" s="184">
        <f>ROUND(I139*H139,2)</f>
        <v>0</v>
      </c>
      <c r="K139" s="185"/>
      <c r="L139" s="38"/>
      <c r="M139" s="186" t="s">
        <v>1</v>
      </c>
      <c r="N139" s="187" t="s">
        <v>38</v>
      </c>
      <c r="O139" s="85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0" t="s">
        <v>105</v>
      </c>
      <c r="AT139" s="190" t="s">
        <v>101</v>
      </c>
      <c r="AU139" s="190" t="s">
        <v>73</v>
      </c>
      <c r="AY139" s="11" t="s">
        <v>106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1" t="s">
        <v>78</v>
      </c>
      <c r="BK139" s="191">
        <f>ROUND(I139*H139,2)</f>
        <v>0</v>
      </c>
      <c r="BL139" s="11" t="s">
        <v>105</v>
      </c>
      <c r="BM139" s="190" t="s">
        <v>213</v>
      </c>
    </row>
    <row r="140" spans="1:65" s="2" customFormat="1" ht="21.75" customHeight="1">
      <c r="A140" s="32"/>
      <c r="B140" s="33"/>
      <c r="C140" s="178" t="s">
        <v>214</v>
      </c>
      <c r="D140" s="178" t="s">
        <v>101</v>
      </c>
      <c r="E140" s="179" t="s">
        <v>215</v>
      </c>
      <c r="F140" s="180" t="s">
        <v>216</v>
      </c>
      <c r="G140" s="181" t="s">
        <v>123</v>
      </c>
      <c r="H140" s="182">
        <v>40</v>
      </c>
      <c r="I140" s="183"/>
      <c r="J140" s="184">
        <f>ROUND(I140*H140,2)</f>
        <v>0</v>
      </c>
      <c r="K140" s="185"/>
      <c r="L140" s="38"/>
      <c r="M140" s="186" t="s">
        <v>1</v>
      </c>
      <c r="N140" s="187" t="s">
        <v>38</v>
      </c>
      <c r="O140" s="85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0" t="s">
        <v>105</v>
      </c>
      <c r="AT140" s="190" t="s">
        <v>101</v>
      </c>
      <c r="AU140" s="190" t="s">
        <v>73</v>
      </c>
      <c r="AY140" s="11" t="s">
        <v>106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1" t="s">
        <v>78</v>
      </c>
      <c r="BK140" s="191">
        <f>ROUND(I140*H140,2)</f>
        <v>0</v>
      </c>
      <c r="BL140" s="11" t="s">
        <v>105</v>
      </c>
      <c r="BM140" s="190" t="s">
        <v>217</v>
      </c>
    </row>
    <row r="141" spans="1:65" s="2" customFormat="1" ht="21.75" customHeight="1">
      <c r="A141" s="32"/>
      <c r="B141" s="33"/>
      <c r="C141" s="178" t="s">
        <v>218</v>
      </c>
      <c r="D141" s="178" t="s">
        <v>101</v>
      </c>
      <c r="E141" s="179" t="s">
        <v>219</v>
      </c>
      <c r="F141" s="180" t="s">
        <v>220</v>
      </c>
      <c r="G141" s="181" t="s">
        <v>123</v>
      </c>
      <c r="H141" s="182">
        <v>500</v>
      </c>
      <c r="I141" s="183"/>
      <c r="J141" s="184">
        <f>ROUND(I141*H141,2)</f>
        <v>0</v>
      </c>
      <c r="K141" s="185"/>
      <c r="L141" s="38"/>
      <c r="M141" s="186" t="s">
        <v>1</v>
      </c>
      <c r="N141" s="187" t="s">
        <v>38</v>
      </c>
      <c r="O141" s="85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0" t="s">
        <v>105</v>
      </c>
      <c r="AT141" s="190" t="s">
        <v>101</v>
      </c>
      <c r="AU141" s="190" t="s">
        <v>73</v>
      </c>
      <c r="AY141" s="11" t="s">
        <v>106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1" t="s">
        <v>78</v>
      </c>
      <c r="BK141" s="191">
        <f>ROUND(I141*H141,2)</f>
        <v>0</v>
      </c>
      <c r="BL141" s="11" t="s">
        <v>105</v>
      </c>
      <c r="BM141" s="190" t="s">
        <v>221</v>
      </c>
    </row>
    <row r="142" spans="1:65" s="2" customFormat="1" ht="16.5" customHeight="1">
      <c r="A142" s="32"/>
      <c r="B142" s="33"/>
      <c r="C142" s="178" t="s">
        <v>222</v>
      </c>
      <c r="D142" s="178" t="s">
        <v>101</v>
      </c>
      <c r="E142" s="179" t="s">
        <v>223</v>
      </c>
      <c r="F142" s="180" t="s">
        <v>224</v>
      </c>
      <c r="G142" s="181" t="s">
        <v>132</v>
      </c>
      <c r="H142" s="182">
        <v>50</v>
      </c>
      <c r="I142" s="183"/>
      <c r="J142" s="184">
        <f>ROUND(I142*H142,2)</f>
        <v>0</v>
      </c>
      <c r="K142" s="185"/>
      <c r="L142" s="38"/>
      <c r="M142" s="186" t="s">
        <v>1</v>
      </c>
      <c r="N142" s="187" t="s">
        <v>38</v>
      </c>
      <c r="O142" s="8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0" t="s">
        <v>105</v>
      </c>
      <c r="AT142" s="190" t="s">
        <v>101</v>
      </c>
      <c r="AU142" s="190" t="s">
        <v>73</v>
      </c>
      <c r="AY142" s="11" t="s">
        <v>106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1" t="s">
        <v>78</v>
      </c>
      <c r="BK142" s="191">
        <f>ROUND(I142*H142,2)</f>
        <v>0</v>
      </c>
      <c r="BL142" s="11" t="s">
        <v>105</v>
      </c>
      <c r="BM142" s="190" t="s">
        <v>225</v>
      </c>
    </row>
    <row r="143" spans="1:65" s="2" customFormat="1" ht="16.5" customHeight="1">
      <c r="A143" s="32"/>
      <c r="B143" s="33"/>
      <c r="C143" s="178" t="s">
        <v>226</v>
      </c>
      <c r="D143" s="178" t="s">
        <v>101</v>
      </c>
      <c r="E143" s="179" t="s">
        <v>227</v>
      </c>
      <c r="F143" s="180" t="s">
        <v>228</v>
      </c>
      <c r="G143" s="181" t="s">
        <v>132</v>
      </c>
      <c r="H143" s="182">
        <v>8</v>
      </c>
      <c r="I143" s="183"/>
      <c r="J143" s="184">
        <f>ROUND(I143*H143,2)</f>
        <v>0</v>
      </c>
      <c r="K143" s="185"/>
      <c r="L143" s="38"/>
      <c r="M143" s="186" t="s">
        <v>1</v>
      </c>
      <c r="N143" s="187" t="s">
        <v>38</v>
      </c>
      <c r="O143" s="85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0" t="s">
        <v>105</v>
      </c>
      <c r="AT143" s="190" t="s">
        <v>101</v>
      </c>
      <c r="AU143" s="190" t="s">
        <v>73</v>
      </c>
      <c r="AY143" s="11" t="s">
        <v>106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1" t="s">
        <v>78</v>
      </c>
      <c r="BK143" s="191">
        <f>ROUND(I143*H143,2)</f>
        <v>0</v>
      </c>
      <c r="BL143" s="11" t="s">
        <v>105</v>
      </c>
      <c r="BM143" s="190" t="s">
        <v>229</v>
      </c>
    </row>
    <row r="144" spans="1:65" s="2" customFormat="1" ht="16.5" customHeight="1">
      <c r="A144" s="32"/>
      <c r="B144" s="33"/>
      <c r="C144" s="178" t="s">
        <v>230</v>
      </c>
      <c r="D144" s="178" t="s">
        <v>101</v>
      </c>
      <c r="E144" s="179" t="s">
        <v>231</v>
      </c>
      <c r="F144" s="180" t="s">
        <v>232</v>
      </c>
      <c r="G144" s="181" t="s">
        <v>123</v>
      </c>
      <c r="H144" s="182">
        <v>70</v>
      </c>
      <c r="I144" s="183"/>
      <c r="J144" s="184">
        <f>ROUND(I144*H144,2)</f>
        <v>0</v>
      </c>
      <c r="K144" s="185"/>
      <c r="L144" s="38"/>
      <c r="M144" s="186" t="s">
        <v>1</v>
      </c>
      <c r="N144" s="187" t="s">
        <v>38</v>
      </c>
      <c r="O144" s="85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0" t="s">
        <v>105</v>
      </c>
      <c r="AT144" s="190" t="s">
        <v>101</v>
      </c>
      <c r="AU144" s="190" t="s">
        <v>73</v>
      </c>
      <c r="AY144" s="11" t="s">
        <v>106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1" t="s">
        <v>78</v>
      </c>
      <c r="BK144" s="191">
        <f>ROUND(I144*H144,2)</f>
        <v>0</v>
      </c>
      <c r="BL144" s="11" t="s">
        <v>105</v>
      </c>
      <c r="BM144" s="190" t="s">
        <v>233</v>
      </c>
    </row>
    <row r="145" spans="1:65" s="2" customFormat="1" ht="16.5" customHeight="1">
      <c r="A145" s="32"/>
      <c r="B145" s="33"/>
      <c r="C145" s="178" t="s">
        <v>234</v>
      </c>
      <c r="D145" s="178" t="s">
        <v>101</v>
      </c>
      <c r="E145" s="179" t="s">
        <v>235</v>
      </c>
      <c r="F145" s="180" t="s">
        <v>236</v>
      </c>
      <c r="G145" s="181" t="s">
        <v>123</v>
      </c>
      <c r="H145" s="182">
        <v>140</v>
      </c>
      <c r="I145" s="183"/>
      <c r="J145" s="184">
        <f>ROUND(I145*H145,2)</f>
        <v>0</v>
      </c>
      <c r="K145" s="185"/>
      <c r="L145" s="38"/>
      <c r="M145" s="186" t="s">
        <v>1</v>
      </c>
      <c r="N145" s="187" t="s">
        <v>38</v>
      </c>
      <c r="O145" s="85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0" t="s">
        <v>105</v>
      </c>
      <c r="AT145" s="190" t="s">
        <v>101</v>
      </c>
      <c r="AU145" s="190" t="s">
        <v>73</v>
      </c>
      <c r="AY145" s="11" t="s">
        <v>106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1" t="s">
        <v>78</v>
      </c>
      <c r="BK145" s="191">
        <f>ROUND(I145*H145,2)</f>
        <v>0</v>
      </c>
      <c r="BL145" s="11" t="s">
        <v>105</v>
      </c>
      <c r="BM145" s="190" t="s">
        <v>237</v>
      </c>
    </row>
    <row r="146" spans="1:65" s="2" customFormat="1" ht="16.5" customHeight="1">
      <c r="A146" s="32"/>
      <c r="B146" s="33"/>
      <c r="C146" s="178" t="s">
        <v>238</v>
      </c>
      <c r="D146" s="178" t="s">
        <v>101</v>
      </c>
      <c r="E146" s="179" t="s">
        <v>239</v>
      </c>
      <c r="F146" s="180" t="s">
        <v>240</v>
      </c>
      <c r="G146" s="181" t="s">
        <v>123</v>
      </c>
      <c r="H146" s="182">
        <v>405</v>
      </c>
      <c r="I146" s="183"/>
      <c r="J146" s="184">
        <f>ROUND(I146*H146,2)</f>
        <v>0</v>
      </c>
      <c r="K146" s="185"/>
      <c r="L146" s="38"/>
      <c r="M146" s="186" t="s">
        <v>1</v>
      </c>
      <c r="N146" s="187" t="s">
        <v>38</v>
      </c>
      <c r="O146" s="85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0" t="s">
        <v>105</v>
      </c>
      <c r="AT146" s="190" t="s">
        <v>101</v>
      </c>
      <c r="AU146" s="190" t="s">
        <v>73</v>
      </c>
      <c r="AY146" s="11" t="s">
        <v>106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1" t="s">
        <v>78</v>
      </c>
      <c r="BK146" s="191">
        <f>ROUND(I146*H146,2)</f>
        <v>0</v>
      </c>
      <c r="BL146" s="11" t="s">
        <v>105</v>
      </c>
      <c r="BM146" s="190" t="s">
        <v>241</v>
      </c>
    </row>
    <row r="147" spans="1:65" s="2" customFormat="1" ht="16.5" customHeight="1">
      <c r="A147" s="32"/>
      <c r="B147" s="33"/>
      <c r="C147" s="178" t="s">
        <v>242</v>
      </c>
      <c r="D147" s="178" t="s">
        <v>101</v>
      </c>
      <c r="E147" s="179" t="s">
        <v>243</v>
      </c>
      <c r="F147" s="180" t="s">
        <v>244</v>
      </c>
      <c r="G147" s="181" t="s">
        <v>132</v>
      </c>
      <c r="H147" s="182">
        <v>4</v>
      </c>
      <c r="I147" s="183"/>
      <c r="J147" s="184">
        <f>ROUND(I147*H147,2)</f>
        <v>0</v>
      </c>
      <c r="K147" s="185"/>
      <c r="L147" s="38"/>
      <c r="M147" s="186" t="s">
        <v>1</v>
      </c>
      <c r="N147" s="187" t="s">
        <v>38</v>
      </c>
      <c r="O147" s="85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0" t="s">
        <v>105</v>
      </c>
      <c r="AT147" s="190" t="s">
        <v>101</v>
      </c>
      <c r="AU147" s="190" t="s">
        <v>73</v>
      </c>
      <c r="AY147" s="11" t="s">
        <v>106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1" t="s">
        <v>78</v>
      </c>
      <c r="BK147" s="191">
        <f>ROUND(I147*H147,2)</f>
        <v>0</v>
      </c>
      <c r="BL147" s="11" t="s">
        <v>105</v>
      </c>
      <c r="BM147" s="190" t="s">
        <v>245</v>
      </c>
    </row>
    <row r="148" spans="1:65" s="2" customFormat="1" ht="16.5" customHeight="1">
      <c r="A148" s="32"/>
      <c r="B148" s="33"/>
      <c r="C148" s="178" t="s">
        <v>246</v>
      </c>
      <c r="D148" s="178" t="s">
        <v>101</v>
      </c>
      <c r="E148" s="179" t="s">
        <v>247</v>
      </c>
      <c r="F148" s="180" t="s">
        <v>248</v>
      </c>
      <c r="G148" s="181" t="s">
        <v>132</v>
      </c>
      <c r="H148" s="182">
        <v>4</v>
      </c>
      <c r="I148" s="183"/>
      <c r="J148" s="184">
        <f>ROUND(I148*H148,2)</f>
        <v>0</v>
      </c>
      <c r="K148" s="185"/>
      <c r="L148" s="38"/>
      <c r="M148" s="186" t="s">
        <v>1</v>
      </c>
      <c r="N148" s="187" t="s">
        <v>38</v>
      </c>
      <c r="O148" s="85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0" t="s">
        <v>105</v>
      </c>
      <c r="AT148" s="190" t="s">
        <v>101</v>
      </c>
      <c r="AU148" s="190" t="s">
        <v>73</v>
      </c>
      <c r="AY148" s="11" t="s">
        <v>106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1" t="s">
        <v>78</v>
      </c>
      <c r="BK148" s="191">
        <f>ROUND(I148*H148,2)</f>
        <v>0</v>
      </c>
      <c r="BL148" s="11" t="s">
        <v>105</v>
      </c>
      <c r="BM148" s="190" t="s">
        <v>249</v>
      </c>
    </row>
    <row r="149" spans="1:65" s="2" customFormat="1" ht="16.5" customHeight="1">
      <c r="A149" s="32"/>
      <c r="B149" s="33"/>
      <c r="C149" s="178" t="s">
        <v>250</v>
      </c>
      <c r="D149" s="178" t="s">
        <v>101</v>
      </c>
      <c r="E149" s="179" t="s">
        <v>251</v>
      </c>
      <c r="F149" s="180" t="s">
        <v>252</v>
      </c>
      <c r="G149" s="181" t="s">
        <v>132</v>
      </c>
      <c r="H149" s="182">
        <v>1</v>
      </c>
      <c r="I149" s="183"/>
      <c r="J149" s="184">
        <f>ROUND(I149*H149,2)</f>
        <v>0</v>
      </c>
      <c r="K149" s="185"/>
      <c r="L149" s="38"/>
      <c r="M149" s="186" t="s">
        <v>1</v>
      </c>
      <c r="N149" s="187" t="s">
        <v>38</v>
      </c>
      <c r="O149" s="85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0" t="s">
        <v>105</v>
      </c>
      <c r="AT149" s="190" t="s">
        <v>101</v>
      </c>
      <c r="AU149" s="190" t="s">
        <v>73</v>
      </c>
      <c r="AY149" s="11" t="s">
        <v>106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1" t="s">
        <v>78</v>
      </c>
      <c r="BK149" s="191">
        <f>ROUND(I149*H149,2)</f>
        <v>0</v>
      </c>
      <c r="BL149" s="11" t="s">
        <v>105</v>
      </c>
      <c r="BM149" s="190" t="s">
        <v>253</v>
      </c>
    </row>
    <row r="150" spans="1:65" s="2" customFormat="1" ht="16.5" customHeight="1">
      <c r="A150" s="32"/>
      <c r="B150" s="33"/>
      <c r="C150" s="178" t="s">
        <v>254</v>
      </c>
      <c r="D150" s="178" t="s">
        <v>101</v>
      </c>
      <c r="E150" s="179" t="s">
        <v>255</v>
      </c>
      <c r="F150" s="180" t="s">
        <v>256</v>
      </c>
      <c r="G150" s="181" t="s">
        <v>132</v>
      </c>
      <c r="H150" s="182">
        <v>1</v>
      </c>
      <c r="I150" s="183"/>
      <c r="J150" s="184">
        <f>ROUND(I150*H150,2)</f>
        <v>0</v>
      </c>
      <c r="K150" s="185"/>
      <c r="L150" s="38"/>
      <c r="M150" s="186" t="s">
        <v>1</v>
      </c>
      <c r="N150" s="187" t="s">
        <v>38</v>
      </c>
      <c r="O150" s="85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0" t="s">
        <v>105</v>
      </c>
      <c r="AT150" s="190" t="s">
        <v>101</v>
      </c>
      <c r="AU150" s="190" t="s">
        <v>73</v>
      </c>
      <c r="AY150" s="11" t="s">
        <v>106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1" t="s">
        <v>78</v>
      </c>
      <c r="BK150" s="191">
        <f>ROUND(I150*H150,2)</f>
        <v>0</v>
      </c>
      <c r="BL150" s="11" t="s">
        <v>105</v>
      </c>
      <c r="BM150" s="190" t="s">
        <v>257</v>
      </c>
    </row>
    <row r="151" spans="1:65" s="2" customFormat="1" ht="24.15" customHeight="1">
      <c r="A151" s="32"/>
      <c r="B151" s="33"/>
      <c r="C151" s="178" t="s">
        <v>258</v>
      </c>
      <c r="D151" s="178" t="s">
        <v>101</v>
      </c>
      <c r="E151" s="179" t="s">
        <v>259</v>
      </c>
      <c r="F151" s="180" t="s">
        <v>260</v>
      </c>
      <c r="G151" s="181" t="s">
        <v>261</v>
      </c>
      <c r="H151" s="182">
        <v>0.05</v>
      </c>
      <c r="I151" s="183"/>
      <c r="J151" s="184">
        <f>ROUND(I151*H151,2)</f>
        <v>0</v>
      </c>
      <c r="K151" s="185"/>
      <c r="L151" s="38"/>
      <c r="M151" s="186" t="s">
        <v>1</v>
      </c>
      <c r="N151" s="187" t="s">
        <v>38</v>
      </c>
      <c r="O151" s="85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0" t="s">
        <v>105</v>
      </c>
      <c r="AT151" s="190" t="s">
        <v>101</v>
      </c>
      <c r="AU151" s="190" t="s">
        <v>73</v>
      </c>
      <c r="AY151" s="11" t="s">
        <v>106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1" t="s">
        <v>78</v>
      </c>
      <c r="BK151" s="191">
        <f>ROUND(I151*H151,2)</f>
        <v>0</v>
      </c>
      <c r="BL151" s="11" t="s">
        <v>105</v>
      </c>
      <c r="BM151" s="190" t="s">
        <v>262</v>
      </c>
    </row>
    <row r="152" spans="1:65" s="2" customFormat="1" ht="21.75" customHeight="1">
      <c r="A152" s="32"/>
      <c r="B152" s="33"/>
      <c r="C152" s="178" t="s">
        <v>263</v>
      </c>
      <c r="D152" s="178" t="s">
        <v>101</v>
      </c>
      <c r="E152" s="179" t="s">
        <v>264</v>
      </c>
      <c r="F152" s="180" t="s">
        <v>265</v>
      </c>
      <c r="G152" s="181" t="s">
        <v>123</v>
      </c>
      <c r="H152" s="182">
        <v>295</v>
      </c>
      <c r="I152" s="183"/>
      <c r="J152" s="184">
        <f>ROUND(I152*H152,2)</f>
        <v>0</v>
      </c>
      <c r="K152" s="185"/>
      <c r="L152" s="38"/>
      <c r="M152" s="186" t="s">
        <v>1</v>
      </c>
      <c r="N152" s="187" t="s">
        <v>38</v>
      </c>
      <c r="O152" s="85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0" t="s">
        <v>105</v>
      </c>
      <c r="AT152" s="190" t="s">
        <v>101</v>
      </c>
      <c r="AU152" s="190" t="s">
        <v>73</v>
      </c>
      <c r="AY152" s="11" t="s">
        <v>106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1" t="s">
        <v>78</v>
      </c>
      <c r="BK152" s="191">
        <f>ROUND(I152*H152,2)</f>
        <v>0</v>
      </c>
      <c r="BL152" s="11" t="s">
        <v>105</v>
      </c>
      <c r="BM152" s="190" t="s">
        <v>266</v>
      </c>
    </row>
    <row r="153" spans="1:65" s="2" customFormat="1" ht="21.75" customHeight="1">
      <c r="A153" s="32"/>
      <c r="B153" s="33"/>
      <c r="C153" s="178" t="s">
        <v>267</v>
      </c>
      <c r="D153" s="178" t="s">
        <v>101</v>
      </c>
      <c r="E153" s="179" t="s">
        <v>268</v>
      </c>
      <c r="F153" s="180" t="s">
        <v>269</v>
      </c>
      <c r="G153" s="181" t="s">
        <v>123</v>
      </c>
      <c r="H153" s="182">
        <v>25</v>
      </c>
      <c r="I153" s="183"/>
      <c r="J153" s="184">
        <f>ROUND(I153*H153,2)</f>
        <v>0</v>
      </c>
      <c r="K153" s="185"/>
      <c r="L153" s="38"/>
      <c r="M153" s="186" t="s">
        <v>1</v>
      </c>
      <c r="N153" s="187" t="s">
        <v>38</v>
      </c>
      <c r="O153" s="85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0" t="s">
        <v>105</v>
      </c>
      <c r="AT153" s="190" t="s">
        <v>101</v>
      </c>
      <c r="AU153" s="190" t="s">
        <v>73</v>
      </c>
      <c r="AY153" s="11" t="s">
        <v>106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1" t="s">
        <v>78</v>
      </c>
      <c r="BK153" s="191">
        <f>ROUND(I153*H153,2)</f>
        <v>0</v>
      </c>
      <c r="BL153" s="11" t="s">
        <v>105</v>
      </c>
      <c r="BM153" s="190" t="s">
        <v>270</v>
      </c>
    </row>
    <row r="154" spans="1:65" s="2" customFormat="1" ht="21.75" customHeight="1">
      <c r="A154" s="32"/>
      <c r="B154" s="33"/>
      <c r="C154" s="178" t="s">
        <v>271</v>
      </c>
      <c r="D154" s="178" t="s">
        <v>101</v>
      </c>
      <c r="E154" s="179" t="s">
        <v>272</v>
      </c>
      <c r="F154" s="180" t="s">
        <v>273</v>
      </c>
      <c r="G154" s="181" t="s">
        <v>123</v>
      </c>
      <c r="H154" s="182">
        <v>290</v>
      </c>
      <c r="I154" s="183"/>
      <c r="J154" s="184">
        <f>ROUND(I154*H154,2)</f>
        <v>0</v>
      </c>
      <c r="K154" s="185"/>
      <c r="L154" s="38"/>
      <c r="M154" s="186" t="s">
        <v>1</v>
      </c>
      <c r="N154" s="187" t="s">
        <v>38</v>
      </c>
      <c r="O154" s="85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0" t="s">
        <v>105</v>
      </c>
      <c r="AT154" s="190" t="s">
        <v>101</v>
      </c>
      <c r="AU154" s="190" t="s">
        <v>73</v>
      </c>
      <c r="AY154" s="11" t="s">
        <v>106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1" t="s">
        <v>78</v>
      </c>
      <c r="BK154" s="191">
        <f>ROUND(I154*H154,2)</f>
        <v>0</v>
      </c>
      <c r="BL154" s="11" t="s">
        <v>105</v>
      </c>
      <c r="BM154" s="190" t="s">
        <v>274</v>
      </c>
    </row>
    <row r="155" spans="1:65" s="2" customFormat="1" ht="21.75" customHeight="1">
      <c r="A155" s="32"/>
      <c r="B155" s="33"/>
      <c r="C155" s="178" t="s">
        <v>275</v>
      </c>
      <c r="D155" s="178" t="s">
        <v>101</v>
      </c>
      <c r="E155" s="179" t="s">
        <v>276</v>
      </c>
      <c r="F155" s="180" t="s">
        <v>277</v>
      </c>
      <c r="G155" s="181" t="s">
        <v>123</v>
      </c>
      <c r="H155" s="182">
        <v>150</v>
      </c>
      <c r="I155" s="183"/>
      <c r="J155" s="184">
        <f>ROUND(I155*H155,2)</f>
        <v>0</v>
      </c>
      <c r="K155" s="185"/>
      <c r="L155" s="38"/>
      <c r="M155" s="186" t="s">
        <v>1</v>
      </c>
      <c r="N155" s="187" t="s">
        <v>38</v>
      </c>
      <c r="O155" s="85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0" t="s">
        <v>105</v>
      </c>
      <c r="AT155" s="190" t="s">
        <v>101</v>
      </c>
      <c r="AU155" s="190" t="s">
        <v>73</v>
      </c>
      <c r="AY155" s="11" t="s">
        <v>106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1" t="s">
        <v>78</v>
      </c>
      <c r="BK155" s="191">
        <f>ROUND(I155*H155,2)</f>
        <v>0</v>
      </c>
      <c r="BL155" s="11" t="s">
        <v>105</v>
      </c>
      <c r="BM155" s="190" t="s">
        <v>278</v>
      </c>
    </row>
    <row r="156" spans="1:65" s="2" customFormat="1" ht="21.75" customHeight="1">
      <c r="A156" s="32"/>
      <c r="B156" s="33"/>
      <c r="C156" s="178" t="s">
        <v>279</v>
      </c>
      <c r="D156" s="178" t="s">
        <v>101</v>
      </c>
      <c r="E156" s="179" t="s">
        <v>280</v>
      </c>
      <c r="F156" s="180" t="s">
        <v>281</v>
      </c>
      <c r="G156" s="181" t="s">
        <v>123</v>
      </c>
      <c r="H156" s="182">
        <v>10</v>
      </c>
      <c r="I156" s="183"/>
      <c r="J156" s="184">
        <f>ROUND(I156*H156,2)</f>
        <v>0</v>
      </c>
      <c r="K156" s="185"/>
      <c r="L156" s="38"/>
      <c r="M156" s="186" t="s">
        <v>1</v>
      </c>
      <c r="N156" s="187" t="s">
        <v>38</v>
      </c>
      <c r="O156" s="85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0" t="s">
        <v>105</v>
      </c>
      <c r="AT156" s="190" t="s">
        <v>101</v>
      </c>
      <c r="AU156" s="190" t="s">
        <v>73</v>
      </c>
      <c r="AY156" s="11" t="s">
        <v>106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1" t="s">
        <v>78</v>
      </c>
      <c r="BK156" s="191">
        <f>ROUND(I156*H156,2)</f>
        <v>0</v>
      </c>
      <c r="BL156" s="11" t="s">
        <v>105</v>
      </c>
      <c r="BM156" s="190" t="s">
        <v>282</v>
      </c>
    </row>
    <row r="157" spans="1:65" s="2" customFormat="1" ht="21.75" customHeight="1">
      <c r="A157" s="32"/>
      <c r="B157" s="33"/>
      <c r="C157" s="178" t="s">
        <v>283</v>
      </c>
      <c r="D157" s="178" t="s">
        <v>101</v>
      </c>
      <c r="E157" s="179" t="s">
        <v>284</v>
      </c>
      <c r="F157" s="180" t="s">
        <v>285</v>
      </c>
      <c r="G157" s="181" t="s">
        <v>123</v>
      </c>
      <c r="H157" s="182">
        <v>500</v>
      </c>
      <c r="I157" s="183"/>
      <c r="J157" s="184">
        <f>ROUND(I157*H157,2)</f>
        <v>0</v>
      </c>
      <c r="K157" s="185"/>
      <c r="L157" s="38"/>
      <c r="M157" s="186" t="s">
        <v>1</v>
      </c>
      <c r="N157" s="187" t="s">
        <v>38</v>
      </c>
      <c r="O157" s="85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0" t="s">
        <v>105</v>
      </c>
      <c r="AT157" s="190" t="s">
        <v>101</v>
      </c>
      <c r="AU157" s="190" t="s">
        <v>73</v>
      </c>
      <c r="AY157" s="11" t="s">
        <v>106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1" t="s">
        <v>78</v>
      </c>
      <c r="BK157" s="191">
        <f>ROUND(I157*H157,2)</f>
        <v>0</v>
      </c>
      <c r="BL157" s="11" t="s">
        <v>105</v>
      </c>
      <c r="BM157" s="190" t="s">
        <v>286</v>
      </c>
    </row>
    <row r="158" spans="1:65" s="2" customFormat="1" ht="21.75" customHeight="1">
      <c r="A158" s="32"/>
      <c r="B158" s="33"/>
      <c r="C158" s="178" t="s">
        <v>287</v>
      </c>
      <c r="D158" s="178" t="s">
        <v>101</v>
      </c>
      <c r="E158" s="179" t="s">
        <v>288</v>
      </c>
      <c r="F158" s="180" t="s">
        <v>289</v>
      </c>
      <c r="G158" s="181" t="s">
        <v>123</v>
      </c>
      <c r="H158" s="182">
        <v>40</v>
      </c>
      <c r="I158" s="183"/>
      <c r="J158" s="184">
        <f>ROUND(I158*H158,2)</f>
        <v>0</v>
      </c>
      <c r="K158" s="185"/>
      <c r="L158" s="38"/>
      <c r="M158" s="186" t="s">
        <v>1</v>
      </c>
      <c r="N158" s="187" t="s">
        <v>38</v>
      </c>
      <c r="O158" s="85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0" t="s">
        <v>105</v>
      </c>
      <c r="AT158" s="190" t="s">
        <v>101</v>
      </c>
      <c r="AU158" s="190" t="s">
        <v>73</v>
      </c>
      <c r="AY158" s="11" t="s">
        <v>106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1" t="s">
        <v>78</v>
      </c>
      <c r="BK158" s="191">
        <f>ROUND(I158*H158,2)</f>
        <v>0</v>
      </c>
      <c r="BL158" s="11" t="s">
        <v>105</v>
      </c>
      <c r="BM158" s="190" t="s">
        <v>290</v>
      </c>
    </row>
    <row r="159" spans="1:65" s="2" customFormat="1" ht="21.75" customHeight="1">
      <c r="A159" s="32"/>
      <c r="B159" s="33"/>
      <c r="C159" s="178" t="s">
        <v>291</v>
      </c>
      <c r="D159" s="178" t="s">
        <v>101</v>
      </c>
      <c r="E159" s="179" t="s">
        <v>292</v>
      </c>
      <c r="F159" s="180" t="s">
        <v>293</v>
      </c>
      <c r="G159" s="181" t="s">
        <v>123</v>
      </c>
      <c r="H159" s="182">
        <v>100</v>
      </c>
      <c r="I159" s="183"/>
      <c r="J159" s="184">
        <f>ROUND(I159*H159,2)</f>
        <v>0</v>
      </c>
      <c r="K159" s="185"/>
      <c r="L159" s="38"/>
      <c r="M159" s="186" t="s">
        <v>1</v>
      </c>
      <c r="N159" s="187" t="s">
        <v>38</v>
      </c>
      <c r="O159" s="85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0" t="s">
        <v>105</v>
      </c>
      <c r="AT159" s="190" t="s">
        <v>101</v>
      </c>
      <c r="AU159" s="190" t="s">
        <v>73</v>
      </c>
      <c r="AY159" s="11" t="s">
        <v>106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1" t="s">
        <v>78</v>
      </c>
      <c r="BK159" s="191">
        <f>ROUND(I159*H159,2)</f>
        <v>0</v>
      </c>
      <c r="BL159" s="11" t="s">
        <v>105</v>
      </c>
      <c r="BM159" s="190" t="s">
        <v>294</v>
      </c>
    </row>
    <row r="160" spans="1:65" s="2" customFormat="1" ht="24.15" customHeight="1">
      <c r="A160" s="32"/>
      <c r="B160" s="33"/>
      <c r="C160" s="178" t="s">
        <v>295</v>
      </c>
      <c r="D160" s="178" t="s">
        <v>101</v>
      </c>
      <c r="E160" s="179" t="s">
        <v>296</v>
      </c>
      <c r="F160" s="180" t="s">
        <v>297</v>
      </c>
      <c r="G160" s="181" t="s">
        <v>123</v>
      </c>
      <c r="H160" s="182">
        <v>165</v>
      </c>
      <c r="I160" s="183"/>
      <c r="J160" s="184">
        <f>ROUND(I160*H160,2)</f>
        <v>0</v>
      </c>
      <c r="K160" s="185"/>
      <c r="L160" s="38"/>
      <c r="M160" s="186" t="s">
        <v>1</v>
      </c>
      <c r="N160" s="187" t="s">
        <v>38</v>
      </c>
      <c r="O160" s="8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0" t="s">
        <v>105</v>
      </c>
      <c r="AT160" s="190" t="s">
        <v>101</v>
      </c>
      <c r="AU160" s="190" t="s">
        <v>73</v>
      </c>
      <c r="AY160" s="11" t="s">
        <v>106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1" t="s">
        <v>78</v>
      </c>
      <c r="BK160" s="191">
        <f>ROUND(I160*H160,2)</f>
        <v>0</v>
      </c>
      <c r="BL160" s="11" t="s">
        <v>105</v>
      </c>
      <c r="BM160" s="190" t="s">
        <v>298</v>
      </c>
    </row>
    <row r="161" spans="1:65" s="2" customFormat="1" ht="16.5" customHeight="1">
      <c r="A161" s="32"/>
      <c r="B161" s="33"/>
      <c r="C161" s="178" t="s">
        <v>299</v>
      </c>
      <c r="D161" s="178" t="s">
        <v>101</v>
      </c>
      <c r="E161" s="179" t="s">
        <v>300</v>
      </c>
      <c r="F161" s="180" t="s">
        <v>301</v>
      </c>
      <c r="G161" s="181" t="s">
        <v>123</v>
      </c>
      <c r="H161" s="182">
        <v>140</v>
      </c>
      <c r="I161" s="183"/>
      <c r="J161" s="184">
        <f>ROUND(I161*H161,2)</f>
        <v>0</v>
      </c>
      <c r="K161" s="185"/>
      <c r="L161" s="38"/>
      <c r="M161" s="186" t="s">
        <v>1</v>
      </c>
      <c r="N161" s="187" t="s">
        <v>38</v>
      </c>
      <c r="O161" s="85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0" t="s">
        <v>105</v>
      </c>
      <c r="AT161" s="190" t="s">
        <v>101</v>
      </c>
      <c r="AU161" s="190" t="s">
        <v>73</v>
      </c>
      <c r="AY161" s="11" t="s">
        <v>106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1" t="s">
        <v>78</v>
      </c>
      <c r="BK161" s="191">
        <f>ROUND(I161*H161,2)</f>
        <v>0</v>
      </c>
      <c r="BL161" s="11" t="s">
        <v>105</v>
      </c>
      <c r="BM161" s="190" t="s">
        <v>302</v>
      </c>
    </row>
    <row r="162" spans="1:65" s="2" customFormat="1" ht="16.5" customHeight="1">
      <c r="A162" s="32"/>
      <c r="B162" s="33"/>
      <c r="C162" s="178" t="s">
        <v>7</v>
      </c>
      <c r="D162" s="178" t="s">
        <v>101</v>
      </c>
      <c r="E162" s="179" t="s">
        <v>303</v>
      </c>
      <c r="F162" s="180" t="s">
        <v>304</v>
      </c>
      <c r="G162" s="181" t="s">
        <v>123</v>
      </c>
      <c r="H162" s="182">
        <v>25</v>
      </c>
      <c r="I162" s="183"/>
      <c r="J162" s="184">
        <f>ROUND(I162*H162,2)</f>
        <v>0</v>
      </c>
      <c r="K162" s="185"/>
      <c r="L162" s="38"/>
      <c r="M162" s="186" t="s">
        <v>1</v>
      </c>
      <c r="N162" s="187" t="s">
        <v>38</v>
      </c>
      <c r="O162" s="85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0" t="s">
        <v>105</v>
      </c>
      <c r="AT162" s="190" t="s">
        <v>101</v>
      </c>
      <c r="AU162" s="190" t="s">
        <v>73</v>
      </c>
      <c r="AY162" s="11" t="s">
        <v>106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1" t="s">
        <v>78</v>
      </c>
      <c r="BK162" s="191">
        <f>ROUND(I162*H162,2)</f>
        <v>0</v>
      </c>
      <c r="BL162" s="11" t="s">
        <v>105</v>
      </c>
      <c r="BM162" s="190" t="s">
        <v>305</v>
      </c>
    </row>
    <row r="163" spans="1:65" s="2" customFormat="1" ht="16.5" customHeight="1">
      <c r="A163" s="32"/>
      <c r="B163" s="33"/>
      <c r="C163" s="178" t="s">
        <v>306</v>
      </c>
      <c r="D163" s="178" t="s">
        <v>101</v>
      </c>
      <c r="E163" s="179" t="s">
        <v>307</v>
      </c>
      <c r="F163" s="180" t="s">
        <v>308</v>
      </c>
      <c r="G163" s="181" t="s">
        <v>132</v>
      </c>
      <c r="H163" s="182">
        <v>40</v>
      </c>
      <c r="I163" s="183"/>
      <c r="J163" s="184">
        <f>ROUND(I163*H163,2)</f>
        <v>0</v>
      </c>
      <c r="K163" s="185"/>
      <c r="L163" s="38"/>
      <c r="M163" s="186" t="s">
        <v>1</v>
      </c>
      <c r="N163" s="187" t="s">
        <v>38</v>
      </c>
      <c r="O163" s="85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0" t="s">
        <v>105</v>
      </c>
      <c r="AT163" s="190" t="s">
        <v>101</v>
      </c>
      <c r="AU163" s="190" t="s">
        <v>73</v>
      </c>
      <c r="AY163" s="11" t="s">
        <v>106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1" t="s">
        <v>78</v>
      </c>
      <c r="BK163" s="191">
        <f>ROUND(I163*H163,2)</f>
        <v>0</v>
      </c>
      <c r="BL163" s="11" t="s">
        <v>105</v>
      </c>
      <c r="BM163" s="190" t="s">
        <v>309</v>
      </c>
    </row>
    <row r="164" spans="1:65" s="2" customFormat="1" ht="16.5" customHeight="1">
      <c r="A164" s="32"/>
      <c r="B164" s="33"/>
      <c r="C164" s="178" t="s">
        <v>310</v>
      </c>
      <c r="D164" s="178" t="s">
        <v>101</v>
      </c>
      <c r="E164" s="179" t="s">
        <v>311</v>
      </c>
      <c r="F164" s="180" t="s">
        <v>312</v>
      </c>
      <c r="G164" s="181" t="s">
        <v>132</v>
      </c>
      <c r="H164" s="182">
        <v>40</v>
      </c>
      <c r="I164" s="183"/>
      <c r="J164" s="184">
        <f>ROUND(I164*H164,2)</f>
        <v>0</v>
      </c>
      <c r="K164" s="185"/>
      <c r="L164" s="38"/>
      <c r="M164" s="186" t="s">
        <v>1</v>
      </c>
      <c r="N164" s="187" t="s">
        <v>38</v>
      </c>
      <c r="O164" s="85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0" t="s">
        <v>105</v>
      </c>
      <c r="AT164" s="190" t="s">
        <v>101</v>
      </c>
      <c r="AU164" s="190" t="s">
        <v>73</v>
      </c>
      <c r="AY164" s="11" t="s">
        <v>106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1" t="s">
        <v>78</v>
      </c>
      <c r="BK164" s="191">
        <f>ROUND(I164*H164,2)</f>
        <v>0</v>
      </c>
      <c r="BL164" s="11" t="s">
        <v>105</v>
      </c>
      <c r="BM164" s="190" t="s">
        <v>313</v>
      </c>
    </row>
    <row r="165" spans="1:65" s="2" customFormat="1" ht="21.75" customHeight="1">
      <c r="A165" s="32"/>
      <c r="B165" s="33"/>
      <c r="C165" s="178" t="s">
        <v>314</v>
      </c>
      <c r="D165" s="178" t="s">
        <v>101</v>
      </c>
      <c r="E165" s="179" t="s">
        <v>315</v>
      </c>
      <c r="F165" s="180" t="s">
        <v>316</v>
      </c>
      <c r="G165" s="181" t="s">
        <v>123</v>
      </c>
      <c r="H165" s="182">
        <v>15</v>
      </c>
      <c r="I165" s="183"/>
      <c r="J165" s="184">
        <f>ROUND(I165*H165,2)</f>
        <v>0</v>
      </c>
      <c r="K165" s="185"/>
      <c r="L165" s="38"/>
      <c r="M165" s="186" t="s">
        <v>1</v>
      </c>
      <c r="N165" s="187" t="s">
        <v>38</v>
      </c>
      <c r="O165" s="85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0" t="s">
        <v>105</v>
      </c>
      <c r="AT165" s="190" t="s">
        <v>101</v>
      </c>
      <c r="AU165" s="190" t="s">
        <v>73</v>
      </c>
      <c r="AY165" s="11" t="s">
        <v>106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1" t="s">
        <v>78</v>
      </c>
      <c r="BK165" s="191">
        <f>ROUND(I165*H165,2)</f>
        <v>0</v>
      </c>
      <c r="BL165" s="11" t="s">
        <v>105</v>
      </c>
      <c r="BM165" s="190" t="s">
        <v>317</v>
      </c>
    </row>
    <row r="166" spans="1:65" s="2" customFormat="1" ht="16.5" customHeight="1">
      <c r="A166" s="32"/>
      <c r="B166" s="33"/>
      <c r="C166" s="178" t="s">
        <v>318</v>
      </c>
      <c r="D166" s="178" t="s">
        <v>101</v>
      </c>
      <c r="E166" s="179" t="s">
        <v>319</v>
      </c>
      <c r="F166" s="180" t="s">
        <v>320</v>
      </c>
      <c r="G166" s="181" t="s">
        <v>123</v>
      </c>
      <c r="H166" s="182">
        <v>410</v>
      </c>
      <c r="I166" s="183"/>
      <c r="J166" s="184">
        <f>ROUND(I166*H166,2)</f>
        <v>0</v>
      </c>
      <c r="K166" s="185"/>
      <c r="L166" s="38"/>
      <c r="M166" s="186" t="s">
        <v>1</v>
      </c>
      <c r="N166" s="187" t="s">
        <v>38</v>
      </c>
      <c r="O166" s="85"/>
      <c r="P166" s="188">
        <f>O166*H166</f>
        <v>0</v>
      </c>
      <c r="Q166" s="188">
        <v>0</v>
      </c>
      <c r="R166" s="188">
        <f>Q166*H166</f>
        <v>0</v>
      </c>
      <c r="S166" s="188">
        <v>0</v>
      </c>
      <c r="T166" s="18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0" t="s">
        <v>105</v>
      </c>
      <c r="AT166" s="190" t="s">
        <v>101</v>
      </c>
      <c r="AU166" s="190" t="s">
        <v>73</v>
      </c>
      <c r="AY166" s="11" t="s">
        <v>106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1" t="s">
        <v>78</v>
      </c>
      <c r="BK166" s="191">
        <f>ROUND(I166*H166,2)</f>
        <v>0</v>
      </c>
      <c r="BL166" s="11" t="s">
        <v>105</v>
      </c>
      <c r="BM166" s="190" t="s">
        <v>321</v>
      </c>
    </row>
    <row r="167" spans="1:65" s="2" customFormat="1" ht="16.5" customHeight="1">
      <c r="A167" s="32"/>
      <c r="B167" s="33"/>
      <c r="C167" s="178" t="s">
        <v>322</v>
      </c>
      <c r="D167" s="178" t="s">
        <v>101</v>
      </c>
      <c r="E167" s="179" t="s">
        <v>323</v>
      </c>
      <c r="F167" s="180" t="s">
        <v>324</v>
      </c>
      <c r="G167" s="181" t="s">
        <v>123</v>
      </c>
      <c r="H167" s="182">
        <v>550</v>
      </c>
      <c r="I167" s="183"/>
      <c r="J167" s="184">
        <f>ROUND(I167*H167,2)</f>
        <v>0</v>
      </c>
      <c r="K167" s="185"/>
      <c r="L167" s="38"/>
      <c r="M167" s="186" t="s">
        <v>1</v>
      </c>
      <c r="N167" s="187" t="s">
        <v>38</v>
      </c>
      <c r="O167" s="85"/>
      <c r="P167" s="188">
        <f>O167*H167</f>
        <v>0</v>
      </c>
      <c r="Q167" s="188">
        <v>0</v>
      </c>
      <c r="R167" s="188">
        <f>Q167*H167</f>
        <v>0</v>
      </c>
      <c r="S167" s="188">
        <v>0</v>
      </c>
      <c r="T167" s="18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0" t="s">
        <v>105</v>
      </c>
      <c r="AT167" s="190" t="s">
        <v>101</v>
      </c>
      <c r="AU167" s="190" t="s">
        <v>73</v>
      </c>
      <c r="AY167" s="11" t="s">
        <v>106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1" t="s">
        <v>78</v>
      </c>
      <c r="BK167" s="191">
        <f>ROUND(I167*H167,2)</f>
        <v>0</v>
      </c>
      <c r="BL167" s="11" t="s">
        <v>105</v>
      </c>
      <c r="BM167" s="190" t="s">
        <v>325</v>
      </c>
    </row>
    <row r="168" spans="1:65" s="2" customFormat="1" ht="16.5" customHeight="1">
      <c r="A168" s="32"/>
      <c r="B168" s="33"/>
      <c r="C168" s="178" t="s">
        <v>326</v>
      </c>
      <c r="D168" s="178" t="s">
        <v>101</v>
      </c>
      <c r="E168" s="179" t="s">
        <v>327</v>
      </c>
      <c r="F168" s="180" t="s">
        <v>328</v>
      </c>
      <c r="G168" s="181" t="s">
        <v>123</v>
      </c>
      <c r="H168" s="182">
        <v>230</v>
      </c>
      <c r="I168" s="183"/>
      <c r="J168" s="184">
        <f>ROUND(I168*H168,2)</f>
        <v>0</v>
      </c>
      <c r="K168" s="185"/>
      <c r="L168" s="38"/>
      <c r="M168" s="186" t="s">
        <v>1</v>
      </c>
      <c r="N168" s="187" t="s">
        <v>38</v>
      </c>
      <c r="O168" s="85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0" t="s">
        <v>105</v>
      </c>
      <c r="AT168" s="190" t="s">
        <v>101</v>
      </c>
      <c r="AU168" s="190" t="s">
        <v>73</v>
      </c>
      <c r="AY168" s="11" t="s">
        <v>106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1" t="s">
        <v>78</v>
      </c>
      <c r="BK168" s="191">
        <f>ROUND(I168*H168,2)</f>
        <v>0</v>
      </c>
      <c r="BL168" s="11" t="s">
        <v>105</v>
      </c>
      <c r="BM168" s="190" t="s">
        <v>329</v>
      </c>
    </row>
    <row r="169" spans="1:65" s="2" customFormat="1" ht="16.5" customHeight="1">
      <c r="A169" s="32"/>
      <c r="B169" s="33"/>
      <c r="C169" s="178" t="s">
        <v>330</v>
      </c>
      <c r="D169" s="178" t="s">
        <v>101</v>
      </c>
      <c r="E169" s="179" t="s">
        <v>331</v>
      </c>
      <c r="F169" s="180" t="s">
        <v>332</v>
      </c>
      <c r="G169" s="181" t="s">
        <v>132</v>
      </c>
      <c r="H169" s="182">
        <v>8</v>
      </c>
      <c r="I169" s="183"/>
      <c r="J169" s="184">
        <f>ROUND(I169*H169,2)</f>
        <v>0</v>
      </c>
      <c r="K169" s="185"/>
      <c r="L169" s="38"/>
      <c r="M169" s="186" t="s">
        <v>1</v>
      </c>
      <c r="N169" s="187" t="s">
        <v>38</v>
      </c>
      <c r="O169" s="85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0" t="s">
        <v>105</v>
      </c>
      <c r="AT169" s="190" t="s">
        <v>101</v>
      </c>
      <c r="AU169" s="190" t="s">
        <v>73</v>
      </c>
      <c r="AY169" s="11" t="s">
        <v>106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1" t="s">
        <v>78</v>
      </c>
      <c r="BK169" s="191">
        <f>ROUND(I169*H169,2)</f>
        <v>0</v>
      </c>
      <c r="BL169" s="11" t="s">
        <v>105</v>
      </c>
      <c r="BM169" s="190" t="s">
        <v>333</v>
      </c>
    </row>
    <row r="170" spans="1:65" s="2" customFormat="1" ht="24.15" customHeight="1">
      <c r="A170" s="32"/>
      <c r="B170" s="33"/>
      <c r="C170" s="178" t="s">
        <v>334</v>
      </c>
      <c r="D170" s="178" t="s">
        <v>101</v>
      </c>
      <c r="E170" s="179" t="s">
        <v>335</v>
      </c>
      <c r="F170" s="180" t="s">
        <v>336</v>
      </c>
      <c r="G170" s="181" t="s">
        <v>132</v>
      </c>
      <c r="H170" s="182">
        <v>20</v>
      </c>
      <c r="I170" s="183"/>
      <c r="J170" s="184">
        <f>ROUND(I170*H170,2)</f>
        <v>0</v>
      </c>
      <c r="K170" s="185"/>
      <c r="L170" s="38"/>
      <c r="M170" s="186" t="s">
        <v>1</v>
      </c>
      <c r="N170" s="187" t="s">
        <v>38</v>
      </c>
      <c r="O170" s="85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0" t="s">
        <v>105</v>
      </c>
      <c r="AT170" s="190" t="s">
        <v>101</v>
      </c>
      <c r="AU170" s="190" t="s">
        <v>73</v>
      </c>
      <c r="AY170" s="11" t="s">
        <v>106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1" t="s">
        <v>78</v>
      </c>
      <c r="BK170" s="191">
        <f>ROUND(I170*H170,2)</f>
        <v>0</v>
      </c>
      <c r="BL170" s="11" t="s">
        <v>105</v>
      </c>
      <c r="BM170" s="190" t="s">
        <v>337</v>
      </c>
    </row>
    <row r="171" spans="1:65" s="2" customFormat="1" ht="16.5" customHeight="1">
      <c r="A171" s="32"/>
      <c r="B171" s="33"/>
      <c r="C171" s="178" t="s">
        <v>8</v>
      </c>
      <c r="D171" s="178" t="s">
        <v>101</v>
      </c>
      <c r="E171" s="179" t="s">
        <v>338</v>
      </c>
      <c r="F171" s="180" t="s">
        <v>339</v>
      </c>
      <c r="G171" s="181" t="s">
        <v>123</v>
      </c>
      <c r="H171" s="182">
        <v>70</v>
      </c>
      <c r="I171" s="183"/>
      <c r="J171" s="184">
        <f>ROUND(I171*H171,2)</f>
        <v>0</v>
      </c>
      <c r="K171" s="185"/>
      <c r="L171" s="38"/>
      <c r="M171" s="186" t="s">
        <v>1</v>
      </c>
      <c r="N171" s="187" t="s">
        <v>38</v>
      </c>
      <c r="O171" s="85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0" t="s">
        <v>105</v>
      </c>
      <c r="AT171" s="190" t="s">
        <v>101</v>
      </c>
      <c r="AU171" s="190" t="s">
        <v>73</v>
      </c>
      <c r="AY171" s="11" t="s">
        <v>106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1" t="s">
        <v>78</v>
      </c>
      <c r="BK171" s="191">
        <f>ROUND(I171*H171,2)</f>
        <v>0</v>
      </c>
      <c r="BL171" s="11" t="s">
        <v>105</v>
      </c>
      <c r="BM171" s="190" t="s">
        <v>340</v>
      </c>
    </row>
    <row r="172" spans="1:65" s="2" customFormat="1" ht="24.15" customHeight="1">
      <c r="A172" s="32"/>
      <c r="B172" s="33"/>
      <c r="C172" s="178" t="s">
        <v>341</v>
      </c>
      <c r="D172" s="178" t="s">
        <v>101</v>
      </c>
      <c r="E172" s="179" t="s">
        <v>342</v>
      </c>
      <c r="F172" s="180" t="s">
        <v>343</v>
      </c>
      <c r="G172" s="181" t="s">
        <v>132</v>
      </c>
      <c r="H172" s="182">
        <v>40</v>
      </c>
      <c r="I172" s="183"/>
      <c r="J172" s="184">
        <f>ROUND(I172*H172,2)</f>
        <v>0</v>
      </c>
      <c r="K172" s="185"/>
      <c r="L172" s="38"/>
      <c r="M172" s="186" t="s">
        <v>1</v>
      </c>
      <c r="N172" s="187" t="s">
        <v>38</v>
      </c>
      <c r="O172" s="85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0" t="s">
        <v>105</v>
      </c>
      <c r="AT172" s="190" t="s">
        <v>101</v>
      </c>
      <c r="AU172" s="190" t="s">
        <v>73</v>
      </c>
      <c r="AY172" s="11" t="s">
        <v>106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1" t="s">
        <v>78</v>
      </c>
      <c r="BK172" s="191">
        <f>ROUND(I172*H172,2)</f>
        <v>0</v>
      </c>
      <c r="BL172" s="11" t="s">
        <v>105</v>
      </c>
      <c r="BM172" s="190" t="s">
        <v>344</v>
      </c>
    </row>
    <row r="173" spans="1:65" s="2" customFormat="1" ht="16.5" customHeight="1">
      <c r="A173" s="32"/>
      <c r="B173" s="33"/>
      <c r="C173" s="178" t="s">
        <v>78</v>
      </c>
      <c r="D173" s="178" t="s">
        <v>101</v>
      </c>
      <c r="E173" s="179" t="s">
        <v>345</v>
      </c>
      <c r="F173" s="180" t="s">
        <v>346</v>
      </c>
      <c r="G173" s="181" t="s">
        <v>115</v>
      </c>
      <c r="H173" s="182">
        <v>375</v>
      </c>
      <c r="I173" s="183"/>
      <c r="J173" s="184">
        <f>ROUND(I173*H173,2)</f>
        <v>0</v>
      </c>
      <c r="K173" s="185"/>
      <c r="L173" s="38"/>
      <c r="M173" s="186" t="s">
        <v>1</v>
      </c>
      <c r="N173" s="187" t="s">
        <v>38</v>
      </c>
      <c r="O173" s="85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0" t="s">
        <v>105</v>
      </c>
      <c r="AT173" s="190" t="s">
        <v>101</v>
      </c>
      <c r="AU173" s="190" t="s">
        <v>73</v>
      </c>
      <c r="AY173" s="11" t="s">
        <v>106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1" t="s">
        <v>78</v>
      </c>
      <c r="BK173" s="191">
        <f>ROUND(I173*H173,2)</f>
        <v>0</v>
      </c>
      <c r="BL173" s="11" t="s">
        <v>105</v>
      </c>
      <c r="BM173" s="190" t="s">
        <v>347</v>
      </c>
    </row>
    <row r="174" spans="1:65" s="2" customFormat="1" ht="16.5" customHeight="1">
      <c r="A174" s="32"/>
      <c r="B174" s="33"/>
      <c r="C174" s="178" t="s">
        <v>348</v>
      </c>
      <c r="D174" s="178" t="s">
        <v>101</v>
      </c>
      <c r="E174" s="179" t="s">
        <v>349</v>
      </c>
      <c r="F174" s="180" t="s">
        <v>350</v>
      </c>
      <c r="G174" s="181" t="s">
        <v>132</v>
      </c>
      <c r="H174" s="182">
        <v>2</v>
      </c>
      <c r="I174" s="183"/>
      <c r="J174" s="184">
        <f>ROUND(I174*H174,2)</f>
        <v>0</v>
      </c>
      <c r="K174" s="185"/>
      <c r="L174" s="38"/>
      <c r="M174" s="186" t="s">
        <v>1</v>
      </c>
      <c r="N174" s="187" t="s">
        <v>38</v>
      </c>
      <c r="O174" s="85"/>
      <c r="P174" s="188">
        <f>O174*H174</f>
        <v>0</v>
      </c>
      <c r="Q174" s="188">
        <v>0</v>
      </c>
      <c r="R174" s="188">
        <f>Q174*H174</f>
        <v>0</v>
      </c>
      <c r="S174" s="188">
        <v>0</v>
      </c>
      <c r="T174" s="18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0" t="s">
        <v>105</v>
      </c>
      <c r="AT174" s="190" t="s">
        <v>101</v>
      </c>
      <c r="AU174" s="190" t="s">
        <v>73</v>
      </c>
      <c r="AY174" s="11" t="s">
        <v>106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1" t="s">
        <v>78</v>
      </c>
      <c r="BK174" s="191">
        <f>ROUND(I174*H174,2)</f>
        <v>0</v>
      </c>
      <c r="BL174" s="11" t="s">
        <v>105</v>
      </c>
      <c r="BM174" s="190" t="s">
        <v>351</v>
      </c>
    </row>
    <row r="175" spans="1:65" s="2" customFormat="1" ht="16.5" customHeight="1">
      <c r="A175" s="32"/>
      <c r="B175" s="33"/>
      <c r="C175" s="178" t="s">
        <v>352</v>
      </c>
      <c r="D175" s="178" t="s">
        <v>101</v>
      </c>
      <c r="E175" s="179" t="s">
        <v>353</v>
      </c>
      <c r="F175" s="180" t="s">
        <v>354</v>
      </c>
      <c r="G175" s="181" t="s">
        <v>132</v>
      </c>
      <c r="H175" s="182">
        <v>22</v>
      </c>
      <c r="I175" s="183"/>
      <c r="J175" s="184">
        <f>ROUND(I175*H175,2)</f>
        <v>0</v>
      </c>
      <c r="K175" s="185"/>
      <c r="L175" s="38"/>
      <c r="M175" s="186" t="s">
        <v>1</v>
      </c>
      <c r="N175" s="187" t="s">
        <v>38</v>
      </c>
      <c r="O175" s="85"/>
      <c r="P175" s="188">
        <f>O175*H175</f>
        <v>0</v>
      </c>
      <c r="Q175" s="188">
        <v>0</v>
      </c>
      <c r="R175" s="188">
        <f>Q175*H175</f>
        <v>0</v>
      </c>
      <c r="S175" s="188">
        <v>0</v>
      </c>
      <c r="T175" s="18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0" t="s">
        <v>105</v>
      </c>
      <c r="AT175" s="190" t="s">
        <v>101</v>
      </c>
      <c r="AU175" s="190" t="s">
        <v>73</v>
      </c>
      <c r="AY175" s="11" t="s">
        <v>106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1" t="s">
        <v>78</v>
      </c>
      <c r="BK175" s="191">
        <f>ROUND(I175*H175,2)</f>
        <v>0</v>
      </c>
      <c r="BL175" s="11" t="s">
        <v>105</v>
      </c>
      <c r="BM175" s="190" t="s">
        <v>355</v>
      </c>
    </row>
    <row r="176" spans="1:65" s="2" customFormat="1" ht="16.5" customHeight="1">
      <c r="A176" s="32"/>
      <c r="B176" s="33"/>
      <c r="C176" s="178" t="s">
        <v>105</v>
      </c>
      <c r="D176" s="178" t="s">
        <v>101</v>
      </c>
      <c r="E176" s="179" t="s">
        <v>356</v>
      </c>
      <c r="F176" s="180" t="s">
        <v>357</v>
      </c>
      <c r="G176" s="181" t="s">
        <v>132</v>
      </c>
      <c r="H176" s="182">
        <v>46</v>
      </c>
      <c r="I176" s="183"/>
      <c r="J176" s="184">
        <f>ROUND(I176*H176,2)</f>
        <v>0</v>
      </c>
      <c r="K176" s="185"/>
      <c r="L176" s="38"/>
      <c r="M176" s="186" t="s">
        <v>1</v>
      </c>
      <c r="N176" s="187" t="s">
        <v>38</v>
      </c>
      <c r="O176" s="85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0" t="s">
        <v>105</v>
      </c>
      <c r="AT176" s="190" t="s">
        <v>101</v>
      </c>
      <c r="AU176" s="190" t="s">
        <v>73</v>
      </c>
      <c r="AY176" s="11" t="s">
        <v>106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1" t="s">
        <v>78</v>
      </c>
      <c r="BK176" s="191">
        <f>ROUND(I176*H176,2)</f>
        <v>0</v>
      </c>
      <c r="BL176" s="11" t="s">
        <v>105</v>
      </c>
      <c r="BM176" s="190" t="s">
        <v>358</v>
      </c>
    </row>
    <row r="177" spans="1:65" s="2" customFormat="1" ht="16.5" customHeight="1">
      <c r="A177" s="32"/>
      <c r="B177" s="33"/>
      <c r="C177" s="178" t="s">
        <v>359</v>
      </c>
      <c r="D177" s="178" t="s">
        <v>101</v>
      </c>
      <c r="E177" s="179" t="s">
        <v>360</v>
      </c>
      <c r="F177" s="180" t="s">
        <v>361</v>
      </c>
      <c r="G177" s="181" t="s">
        <v>132</v>
      </c>
      <c r="H177" s="182">
        <v>5</v>
      </c>
      <c r="I177" s="183"/>
      <c r="J177" s="184">
        <f>ROUND(I177*H177,2)</f>
        <v>0</v>
      </c>
      <c r="K177" s="185"/>
      <c r="L177" s="38"/>
      <c r="M177" s="186" t="s">
        <v>1</v>
      </c>
      <c r="N177" s="187" t="s">
        <v>38</v>
      </c>
      <c r="O177" s="85"/>
      <c r="P177" s="188">
        <f>O177*H177</f>
        <v>0</v>
      </c>
      <c r="Q177" s="188">
        <v>0</v>
      </c>
      <c r="R177" s="188">
        <f>Q177*H177</f>
        <v>0</v>
      </c>
      <c r="S177" s="188">
        <v>0</v>
      </c>
      <c r="T177" s="18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0" t="s">
        <v>105</v>
      </c>
      <c r="AT177" s="190" t="s">
        <v>101</v>
      </c>
      <c r="AU177" s="190" t="s">
        <v>73</v>
      </c>
      <c r="AY177" s="11" t="s">
        <v>106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1" t="s">
        <v>78</v>
      </c>
      <c r="BK177" s="191">
        <f>ROUND(I177*H177,2)</f>
        <v>0</v>
      </c>
      <c r="BL177" s="11" t="s">
        <v>105</v>
      </c>
      <c r="BM177" s="190" t="s">
        <v>362</v>
      </c>
    </row>
    <row r="178" spans="1:65" s="2" customFormat="1" ht="16.5" customHeight="1">
      <c r="A178" s="32"/>
      <c r="B178" s="33"/>
      <c r="C178" s="178" t="s">
        <v>363</v>
      </c>
      <c r="D178" s="178" t="s">
        <v>101</v>
      </c>
      <c r="E178" s="179" t="s">
        <v>364</v>
      </c>
      <c r="F178" s="180" t="s">
        <v>365</v>
      </c>
      <c r="G178" s="181" t="s">
        <v>123</v>
      </c>
      <c r="H178" s="182">
        <v>1</v>
      </c>
      <c r="I178" s="183"/>
      <c r="J178" s="184">
        <f>ROUND(I178*H178,2)</f>
        <v>0</v>
      </c>
      <c r="K178" s="185"/>
      <c r="L178" s="38"/>
      <c r="M178" s="186" t="s">
        <v>1</v>
      </c>
      <c r="N178" s="187" t="s">
        <v>38</v>
      </c>
      <c r="O178" s="85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0" t="s">
        <v>105</v>
      </c>
      <c r="AT178" s="190" t="s">
        <v>101</v>
      </c>
      <c r="AU178" s="190" t="s">
        <v>73</v>
      </c>
      <c r="AY178" s="11" t="s">
        <v>106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1" t="s">
        <v>78</v>
      </c>
      <c r="BK178" s="191">
        <f>ROUND(I178*H178,2)</f>
        <v>0</v>
      </c>
      <c r="BL178" s="11" t="s">
        <v>105</v>
      </c>
      <c r="BM178" s="190" t="s">
        <v>366</v>
      </c>
    </row>
    <row r="179" spans="1:65" s="2" customFormat="1" ht="16.5" customHeight="1">
      <c r="A179" s="32"/>
      <c r="B179" s="33"/>
      <c r="C179" s="178" t="s">
        <v>367</v>
      </c>
      <c r="D179" s="178" t="s">
        <v>101</v>
      </c>
      <c r="E179" s="179" t="s">
        <v>368</v>
      </c>
      <c r="F179" s="180" t="s">
        <v>369</v>
      </c>
      <c r="G179" s="181" t="s">
        <v>132</v>
      </c>
      <c r="H179" s="182">
        <v>1</v>
      </c>
      <c r="I179" s="183"/>
      <c r="J179" s="184">
        <f>ROUND(I179*H179,2)</f>
        <v>0</v>
      </c>
      <c r="K179" s="185"/>
      <c r="L179" s="38"/>
      <c r="M179" s="186" t="s">
        <v>1</v>
      </c>
      <c r="N179" s="187" t="s">
        <v>38</v>
      </c>
      <c r="O179" s="85"/>
      <c r="P179" s="188">
        <f>O179*H179</f>
        <v>0</v>
      </c>
      <c r="Q179" s="188">
        <v>0</v>
      </c>
      <c r="R179" s="188">
        <f>Q179*H179</f>
        <v>0</v>
      </c>
      <c r="S179" s="188">
        <v>0</v>
      </c>
      <c r="T179" s="18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0" t="s">
        <v>105</v>
      </c>
      <c r="AT179" s="190" t="s">
        <v>101</v>
      </c>
      <c r="AU179" s="190" t="s">
        <v>73</v>
      </c>
      <c r="AY179" s="11" t="s">
        <v>106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1" t="s">
        <v>78</v>
      </c>
      <c r="BK179" s="191">
        <f>ROUND(I179*H179,2)</f>
        <v>0</v>
      </c>
      <c r="BL179" s="11" t="s">
        <v>105</v>
      </c>
      <c r="BM179" s="190" t="s">
        <v>370</v>
      </c>
    </row>
    <row r="180" spans="1:65" s="2" customFormat="1" ht="21.75" customHeight="1">
      <c r="A180" s="32"/>
      <c r="B180" s="33"/>
      <c r="C180" s="178" t="s">
        <v>371</v>
      </c>
      <c r="D180" s="178" t="s">
        <v>101</v>
      </c>
      <c r="E180" s="179" t="s">
        <v>372</v>
      </c>
      <c r="F180" s="180" t="s">
        <v>373</v>
      </c>
      <c r="G180" s="181" t="s">
        <v>123</v>
      </c>
      <c r="H180" s="182">
        <v>830</v>
      </c>
      <c r="I180" s="183"/>
      <c r="J180" s="184">
        <f>ROUND(I180*H180,2)</f>
        <v>0</v>
      </c>
      <c r="K180" s="185"/>
      <c r="L180" s="38"/>
      <c r="M180" s="186" t="s">
        <v>1</v>
      </c>
      <c r="N180" s="187" t="s">
        <v>38</v>
      </c>
      <c r="O180" s="85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90" t="s">
        <v>105</v>
      </c>
      <c r="AT180" s="190" t="s">
        <v>101</v>
      </c>
      <c r="AU180" s="190" t="s">
        <v>73</v>
      </c>
      <c r="AY180" s="11" t="s">
        <v>106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1" t="s">
        <v>78</v>
      </c>
      <c r="BK180" s="191">
        <f>ROUND(I180*H180,2)</f>
        <v>0</v>
      </c>
      <c r="BL180" s="11" t="s">
        <v>105</v>
      </c>
      <c r="BM180" s="190" t="s">
        <v>374</v>
      </c>
    </row>
    <row r="181" spans="1:65" s="2" customFormat="1" ht="24.15" customHeight="1">
      <c r="A181" s="32"/>
      <c r="B181" s="33"/>
      <c r="C181" s="178" t="s">
        <v>375</v>
      </c>
      <c r="D181" s="178" t="s">
        <v>101</v>
      </c>
      <c r="E181" s="179" t="s">
        <v>376</v>
      </c>
      <c r="F181" s="180" t="s">
        <v>377</v>
      </c>
      <c r="G181" s="181" t="s">
        <v>123</v>
      </c>
      <c r="H181" s="182">
        <v>830</v>
      </c>
      <c r="I181" s="183"/>
      <c r="J181" s="184">
        <f>ROUND(I181*H181,2)</f>
        <v>0</v>
      </c>
      <c r="K181" s="185"/>
      <c r="L181" s="38"/>
      <c r="M181" s="186" t="s">
        <v>1</v>
      </c>
      <c r="N181" s="187" t="s">
        <v>38</v>
      </c>
      <c r="O181" s="85"/>
      <c r="P181" s="188">
        <f>O181*H181</f>
        <v>0</v>
      </c>
      <c r="Q181" s="188">
        <v>0</v>
      </c>
      <c r="R181" s="188">
        <f>Q181*H181</f>
        <v>0</v>
      </c>
      <c r="S181" s="188">
        <v>0</v>
      </c>
      <c r="T181" s="18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0" t="s">
        <v>105</v>
      </c>
      <c r="AT181" s="190" t="s">
        <v>101</v>
      </c>
      <c r="AU181" s="190" t="s">
        <v>73</v>
      </c>
      <c r="AY181" s="11" t="s">
        <v>106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1" t="s">
        <v>78</v>
      </c>
      <c r="BK181" s="191">
        <f>ROUND(I181*H181,2)</f>
        <v>0</v>
      </c>
      <c r="BL181" s="11" t="s">
        <v>105</v>
      </c>
      <c r="BM181" s="190" t="s">
        <v>378</v>
      </c>
    </row>
    <row r="182" spans="1:65" s="2" customFormat="1" ht="21.75" customHeight="1">
      <c r="A182" s="32"/>
      <c r="B182" s="33"/>
      <c r="C182" s="178" t="s">
        <v>379</v>
      </c>
      <c r="D182" s="178" t="s">
        <v>101</v>
      </c>
      <c r="E182" s="179" t="s">
        <v>380</v>
      </c>
      <c r="F182" s="180" t="s">
        <v>381</v>
      </c>
      <c r="G182" s="181" t="s">
        <v>123</v>
      </c>
      <c r="H182" s="182">
        <v>830</v>
      </c>
      <c r="I182" s="183"/>
      <c r="J182" s="184">
        <f>ROUND(I182*H182,2)</f>
        <v>0</v>
      </c>
      <c r="K182" s="185"/>
      <c r="L182" s="38"/>
      <c r="M182" s="186" t="s">
        <v>1</v>
      </c>
      <c r="N182" s="187" t="s">
        <v>38</v>
      </c>
      <c r="O182" s="85"/>
      <c r="P182" s="188">
        <f>O182*H182</f>
        <v>0</v>
      </c>
      <c r="Q182" s="188">
        <v>0</v>
      </c>
      <c r="R182" s="188">
        <f>Q182*H182</f>
        <v>0</v>
      </c>
      <c r="S182" s="188">
        <v>0</v>
      </c>
      <c r="T182" s="18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0" t="s">
        <v>105</v>
      </c>
      <c r="AT182" s="190" t="s">
        <v>101</v>
      </c>
      <c r="AU182" s="190" t="s">
        <v>73</v>
      </c>
      <c r="AY182" s="11" t="s">
        <v>106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1" t="s">
        <v>78</v>
      </c>
      <c r="BK182" s="191">
        <f>ROUND(I182*H182,2)</f>
        <v>0</v>
      </c>
      <c r="BL182" s="11" t="s">
        <v>105</v>
      </c>
      <c r="BM182" s="190" t="s">
        <v>382</v>
      </c>
    </row>
    <row r="183" spans="1:65" s="2" customFormat="1" ht="16.5" customHeight="1">
      <c r="A183" s="32"/>
      <c r="B183" s="33"/>
      <c r="C183" s="178" t="s">
        <v>383</v>
      </c>
      <c r="D183" s="178" t="s">
        <v>101</v>
      </c>
      <c r="E183" s="179" t="s">
        <v>384</v>
      </c>
      <c r="F183" s="180" t="s">
        <v>385</v>
      </c>
      <c r="G183" s="181" t="s">
        <v>261</v>
      </c>
      <c r="H183" s="182">
        <v>0.05</v>
      </c>
      <c r="I183" s="183"/>
      <c r="J183" s="184">
        <f>ROUND(I183*H183,2)</f>
        <v>0</v>
      </c>
      <c r="K183" s="185"/>
      <c r="L183" s="38"/>
      <c r="M183" s="186" t="s">
        <v>1</v>
      </c>
      <c r="N183" s="187" t="s">
        <v>38</v>
      </c>
      <c r="O183" s="85"/>
      <c r="P183" s="188">
        <f>O183*H183</f>
        <v>0</v>
      </c>
      <c r="Q183" s="188">
        <v>0</v>
      </c>
      <c r="R183" s="188">
        <f>Q183*H183</f>
        <v>0</v>
      </c>
      <c r="S183" s="188">
        <v>0</v>
      </c>
      <c r="T183" s="18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0" t="s">
        <v>105</v>
      </c>
      <c r="AT183" s="190" t="s">
        <v>101</v>
      </c>
      <c r="AU183" s="190" t="s">
        <v>73</v>
      </c>
      <c r="AY183" s="11" t="s">
        <v>106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11" t="s">
        <v>78</v>
      </c>
      <c r="BK183" s="191">
        <f>ROUND(I183*H183,2)</f>
        <v>0</v>
      </c>
      <c r="BL183" s="11" t="s">
        <v>105</v>
      </c>
      <c r="BM183" s="190" t="s">
        <v>386</v>
      </c>
    </row>
    <row r="184" spans="1:65" s="2" customFormat="1" ht="21.75" customHeight="1">
      <c r="A184" s="32"/>
      <c r="B184" s="33"/>
      <c r="C184" s="178" t="s">
        <v>387</v>
      </c>
      <c r="D184" s="178" t="s">
        <v>101</v>
      </c>
      <c r="E184" s="179" t="s">
        <v>388</v>
      </c>
      <c r="F184" s="180" t="s">
        <v>389</v>
      </c>
      <c r="G184" s="181" t="s">
        <v>390</v>
      </c>
      <c r="H184" s="182">
        <v>0.03</v>
      </c>
      <c r="I184" s="183"/>
      <c r="J184" s="184">
        <f>ROUND(I184*H184,2)</f>
        <v>0</v>
      </c>
      <c r="K184" s="185"/>
      <c r="L184" s="38"/>
      <c r="M184" s="186" t="s">
        <v>1</v>
      </c>
      <c r="N184" s="187" t="s">
        <v>38</v>
      </c>
      <c r="O184" s="85"/>
      <c r="P184" s="188">
        <f>O184*H184</f>
        <v>0</v>
      </c>
      <c r="Q184" s="188">
        <v>0</v>
      </c>
      <c r="R184" s="188">
        <f>Q184*H184</f>
        <v>0</v>
      </c>
      <c r="S184" s="188">
        <v>0</v>
      </c>
      <c r="T184" s="18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0" t="s">
        <v>105</v>
      </c>
      <c r="AT184" s="190" t="s">
        <v>101</v>
      </c>
      <c r="AU184" s="190" t="s">
        <v>73</v>
      </c>
      <c r="AY184" s="11" t="s">
        <v>106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1" t="s">
        <v>78</v>
      </c>
      <c r="BK184" s="191">
        <f>ROUND(I184*H184,2)</f>
        <v>0</v>
      </c>
      <c r="BL184" s="11" t="s">
        <v>105</v>
      </c>
      <c r="BM184" s="190" t="s">
        <v>391</v>
      </c>
    </row>
    <row r="185" spans="1:65" s="2" customFormat="1" ht="21.75" customHeight="1">
      <c r="A185" s="32"/>
      <c r="B185" s="33"/>
      <c r="C185" s="178" t="s">
        <v>392</v>
      </c>
      <c r="D185" s="178" t="s">
        <v>101</v>
      </c>
      <c r="E185" s="179" t="s">
        <v>393</v>
      </c>
      <c r="F185" s="180" t="s">
        <v>394</v>
      </c>
      <c r="G185" s="181" t="s">
        <v>123</v>
      </c>
      <c r="H185" s="182">
        <v>40</v>
      </c>
      <c r="I185" s="183"/>
      <c r="J185" s="184">
        <f>ROUND(I185*H185,2)</f>
        <v>0</v>
      </c>
      <c r="K185" s="185"/>
      <c r="L185" s="38"/>
      <c r="M185" s="186" t="s">
        <v>1</v>
      </c>
      <c r="N185" s="187" t="s">
        <v>38</v>
      </c>
      <c r="O185" s="85"/>
      <c r="P185" s="188">
        <f>O185*H185</f>
        <v>0</v>
      </c>
      <c r="Q185" s="188">
        <v>0</v>
      </c>
      <c r="R185" s="188">
        <f>Q185*H185</f>
        <v>0</v>
      </c>
      <c r="S185" s="188">
        <v>0</v>
      </c>
      <c r="T185" s="18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0" t="s">
        <v>105</v>
      </c>
      <c r="AT185" s="190" t="s">
        <v>101</v>
      </c>
      <c r="AU185" s="190" t="s">
        <v>73</v>
      </c>
      <c r="AY185" s="11" t="s">
        <v>106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11" t="s">
        <v>78</v>
      </c>
      <c r="BK185" s="191">
        <f>ROUND(I185*H185,2)</f>
        <v>0</v>
      </c>
      <c r="BL185" s="11" t="s">
        <v>105</v>
      </c>
      <c r="BM185" s="190" t="s">
        <v>395</v>
      </c>
    </row>
    <row r="186" spans="1:65" s="2" customFormat="1" ht="21.75" customHeight="1">
      <c r="A186" s="32"/>
      <c r="B186" s="33"/>
      <c r="C186" s="178" t="s">
        <v>396</v>
      </c>
      <c r="D186" s="178" t="s">
        <v>101</v>
      </c>
      <c r="E186" s="179" t="s">
        <v>397</v>
      </c>
      <c r="F186" s="180" t="s">
        <v>398</v>
      </c>
      <c r="G186" s="181" t="s">
        <v>132</v>
      </c>
      <c r="H186" s="182">
        <v>8</v>
      </c>
      <c r="I186" s="183"/>
      <c r="J186" s="184">
        <f>ROUND(I186*H186,2)</f>
        <v>0</v>
      </c>
      <c r="K186" s="185"/>
      <c r="L186" s="38"/>
      <c r="M186" s="186" t="s">
        <v>1</v>
      </c>
      <c r="N186" s="187" t="s">
        <v>38</v>
      </c>
      <c r="O186" s="85"/>
      <c r="P186" s="188">
        <f>O186*H186</f>
        <v>0</v>
      </c>
      <c r="Q186" s="188">
        <v>0</v>
      </c>
      <c r="R186" s="188">
        <f>Q186*H186</f>
        <v>0</v>
      </c>
      <c r="S186" s="188">
        <v>0</v>
      </c>
      <c r="T186" s="18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0" t="s">
        <v>105</v>
      </c>
      <c r="AT186" s="190" t="s">
        <v>101</v>
      </c>
      <c r="AU186" s="190" t="s">
        <v>73</v>
      </c>
      <c r="AY186" s="11" t="s">
        <v>106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1" t="s">
        <v>78</v>
      </c>
      <c r="BK186" s="191">
        <f>ROUND(I186*H186,2)</f>
        <v>0</v>
      </c>
      <c r="BL186" s="11" t="s">
        <v>105</v>
      </c>
      <c r="BM186" s="190" t="s">
        <v>399</v>
      </c>
    </row>
    <row r="187" spans="1:65" s="2" customFormat="1" ht="16.5" customHeight="1">
      <c r="A187" s="32"/>
      <c r="B187" s="33"/>
      <c r="C187" s="178" t="s">
        <v>400</v>
      </c>
      <c r="D187" s="178" t="s">
        <v>101</v>
      </c>
      <c r="E187" s="179" t="s">
        <v>401</v>
      </c>
      <c r="F187" s="180" t="s">
        <v>402</v>
      </c>
      <c r="G187" s="181" t="s">
        <v>123</v>
      </c>
      <c r="H187" s="182">
        <v>290</v>
      </c>
      <c r="I187" s="183"/>
      <c r="J187" s="184">
        <f>ROUND(I187*H187,2)</f>
        <v>0</v>
      </c>
      <c r="K187" s="185"/>
      <c r="L187" s="38"/>
      <c r="M187" s="186" t="s">
        <v>1</v>
      </c>
      <c r="N187" s="187" t="s">
        <v>38</v>
      </c>
      <c r="O187" s="85"/>
      <c r="P187" s="188">
        <f>O187*H187</f>
        <v>0</v>
      </c>
      <c r="Q187" s="188">
        <v>0</v>
      </c>
      <c r="R187" s="188">
        <f>Q187*H187</f>
        <v>0</v>
      </c>
      <c r="S187" s="188">
        <v>0</v>
      </c>
      <c r="T187" s="18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0" t="s">
        <v>105</v>
      </c>
      <c r="AT187" s="190" t="s">
        <v>101</v>
      </c>
      <c r="AU187" s="190" t="s">
        <v>73</v>
      </c>
      <c r="AY187" s="11" t="s">
        <v>106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11" t="s">
        <v>78</v>
      </c>
      <c r="BK187" s="191">
        <f>ROUND(I187*H187,2)</f>
        <v>0</v>
      </c>
      <c r="BL187" s="11" t="s">
        <v>105</v>
      </c>
      <c r="BM187" s="190" t="s">
        <v>403</v>
      </c>
    </row>
    <row r="188" spans="1:65" s="2" customFormat="1" ht="16.5" customHeight="1">
      <c r="A188" s="32"/>
      <c r="B188" s="33"/>
      <c r="C188" s="178" t="s">
        <v>404</v>
      </c>
      <c r="D188" s="178" t="s">
        <v>101</v>
      </c>
      <c r="E188" s="179" t="s">
        <v>405</v>
      </c>
      <c r="F188" s="180" t="s">
        <v>406</v>
      </c>
      <c r="G188" s="181" t="s">
        <v>123</v>
      </c>
      <c r="H188" s="182">
        <v>500</v>
      </c>
      <c r="I188" s="183"/>
      <c r="J188" s="184">
        <f>ROUND(I188*H188,2)</f>
        <v>0</v>
      </c>
      <c r="K188" s="185"/>
      <c r="L188" s="38"/>
      <c r="M188" s="186" t="s">
        <v>1</v>
      </c>
      <c r="N188" s="187" t="s">
        <v>38</v>
      </c>
      <c r="O188" s="85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90" t="s">
        <v>105</v>
      </c>
      <c r="AT188" s="190" t="s">
        <v>101</v>
      </c>
      <c r="AU188" s="190" t="s">
        <v>73</v>
      </c>
      <c r="AY188" s="11" t="s">
        <v>106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1" t="s">
        <v>78</v>
      </c>
      <c r="BK188" s="191">
        <f>ROUND(I188*H188,2)</f>
        <v>0</v>
      </c>
      <c r="BL188" s="11" t="s">
        <v>105</v>
      </c>
      <c r="BM188" s="190" t="s">
        <v>407</v>
      </c>
    </row>
    <row r="189" spans="1:65" s="2" customFormat="1" ht="16.5" customHeight="1">
      <c r="A189" s="32"/>
      <c r="B189" s="33"/>
      <c r="C189" s="178" t="s">
        <v>408</v>
      </c>
      <c r="D189" s="178" t="s">
        <v>101</v>
      </c>
      <c r="E189" s="179" t="s">
        <v>409</v>
      </c>
      <c r="F189" s="180" t="s">
        <v>410</v>
      </c>
      <c r="G189" s="181" t="s">
        <v>123</v>
      </c>
      <c r="H189" s="182">
        <v>100</v>
      </c>
      <c r="I189" s="183"/>
      <c r="J189" s="184">
        <f>ROUND(I189*H189,2)</f>
        <v>0</v>
      </c>
      <c r="K189" s="185"/>
      <c r="L189" s="38"/>
      <c r="M189" s="186" t="s">
        <v>1</v>
      </c>
      <c r="N189" s="187" t="s">
        <v>38</v>
      </c>
      <c r="O189" s="85"/>
      <c r="P189" s="188">
        <f>O189*H189</f>
        <v>0</v>
      </c>
      <c r="Q189" s="188">
        <v>0</v>
      </c>
      <c r="R189" s="188">
        <f>Q189*H189</f>
        <v>0</v>
      </c>
      <c r="S189" s="188">
        <v>0</v>
      </c>
      <c r="T189" s="18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0" t="s">
        <v>105</v>
      </c>
      <c r="AT189" s="190" t="s">
        <v>101</v>
      </c>
      <c r="AU189" s="190" t="s">
        <v>73</v>
      </c>
      <c r="AY189" s="11" t="s">
        <v>106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1" t="s">
        <v>78</v>
      </c>
      <c r="BK189" s="191">
        <f>ROUND(I189*H189,2)</f>
        <v>0</v>
      </c>
      <c r="BL189" s="11" t="s">
        <v>105</v>
      </c>
      <c r="BM189" s="190" t="s">
        <v>411</v>
      </c>
    </row>
    <row r="190" spans="1:65" s="2" customFormat="1" ht="16.5" customHeight="1">
      <c r="A190" s="32"/>
      <c r="B190" s="33"/>
      <c r="C190" s="178" t="s">
        <v>412</v>
      </c>
      <c r="D190" s="178" t="s">
        <v>101</v>
      </c>
      <c r="E190" s="179" t="s">
        <v>413</v>
      </c>
      <c r="F190" s="180" t="s">
        <v>414</v>
      </c>
      <c r="G190" s="181" t="s">
        <v>123</v>
      </c>
      <c r="H190" s="182">
        <v>40</v>
      </c>
      <c r="I190" s="183"/>
      <c r="J190" s="184">
        <f>ROUND(I190*H190,2)</f>
        <v>0</v>
      </c>
      <c r="K190" s="185"/>
      <c r="L190" s="38"/>
      <c r="M190" s="186" t="s">
        <v>1</v>
      </c>
      <c r="N190" s="187" t="s">
        <v>38</v>
      </c>
      <c r="O190" s="85"/>
      <c r="P190" s="188">
        <f>O190*H190</f>
        <v>0</v>
      </c>
      <c r="Q190" s="188">
        <v>0</v>
      </c>
      <c r="R190" s="188">
        <f>Q190*H190</f>
        <v>0</v>
      </c>
      <c r="S190" s="188">
        <v>0</v>
      </c>
      <c r="T190" s="18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0" t="s">
        <v>105</v>
      </c>
      <c r="AT190" s="190" t="s">
        <v>101</v>
      </c>
      <c r="AU190" s="190" t="s">
        <v>73</v>
      </c>
      <c r="AY190" s="11" t="s">
        <v>106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11" t="s">
        <v>78</v>
      </c>
      <c r="BK190" s="191">
        <f>ROUND(I190*H190,2)</f>
        <v>0</v>
      </c>
      <c r="BL190" s="11" t="s">
        <v>105</v>
      </c>
      <c r="BM190" s="190" t="s">
        <v>415</v>
      </c>
    </row>
    <row r="191" spans="1:65" s="2" customFormat="1" ht="24.15" customHeight="1">
      <c r="A191" s="32"/>
      <c r="B191" s="33"/>
      <c r="C191" s="178" t="s">
        <v>416</v>
      </c>
      <c r="D191" s="178" t="s">
        <v>101</v>
      </c>
      <c r="E191" s="179" t="s">
        <v>417</v>
      </c>
      <c r="F191" s="180" t="s">
        <v>418</v>
      </c>
      <c r="G191" s="181" t="s">
        <v>132</v>
      </c>
      <c r="H191" s="182">
        <v>6</v>
      </c>
      <c r="I191" s="183"/>
      <c r="J191" s="184">
        <f>ROUND(I191*H191,2)</f>
        <v>0</v>
      </c>
      <c r="K191" s="185"/>
      <c r="L191" s="38"/>
      <c r="M191" s="186" t="s">
        <v>1</v>
      </c>
      <c r="N191" s="187" t="s">
        <v>38</v>
      </c>
      <c r="O191" s="85"/>
      <c r="P191" s="188">
        <f>O191*H191</f>
        <v>0</v>
      </c>
      <c r="Q191" s="188">
        <v>0</v>
      </c>
      <c r="R191" s="188">
        <f>Q191*H191</f>
        <v>0</v>
      </c>
      <c r="S191" s="188">
        <v>0</v>
      </c>
      <c r="T191" s="18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0" t="s">
        <v>105</v>
      </c>
      <c r="AT191" s="190" t="s">
        <v>101</v>
      </c>
      <c r="AU191" s="190" t="s">
        <v>73</v>
      </c>
      <c r="AY191" s="11" t="s">
        <v>106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1" t="s">
        <v>78</v>
      </c>
      <c r="BK191" s="191">
        <f>ROUND(I191*H191,2)</f>
        <v>0</v>
      </c>
      <c r="BL191" s="11" t="s">
        <v>105</v>
      </c>
      <c r="BM191" s="190" t="s">
        <v>419</v>
      </c>
    </row>
    <row r="192" spans="1:65" s="2" customFormat="1" ht="21.75" customHeight="1">
      <c r="A192" s="32"/>
      <c r="B192" s="33"/>
      <c r="C192" s="178" t="s">
        <v>420</v>
      </c>
      <c r="D192" s="178" t="s">
        <v>101</v>
      </c>
      <c r="E192" s="179" t="s">
        <v>421</v>
      </c>
      <c r="F192" s="180" t="s">
        <v>422</v>
      </c>
      <c r="G192" s="181" t="s">
        <v>132</v>
      </c>
      <c r="H192" s="182">
        <v>17</v>
      </c>
      <c r="I192" s="183"/>
      <c r="J192" s="184">
        <f>ROUND(I192*H192,2)</f>
        <v>0</v>
      </c>
      <c r="K192" s="185"/>
      <c r="L192" s="38"/>
      <c r="M192" s="186" t="s">
        <v>1</v>
      </c>
      <c r="N192" s="187" t="s">
        <v>38</v>
      </c>
      <c r="O192" s="85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0" t="s">
        <v>105</v>
      </c>
      <c r="AT192" s="190" t="s">
        <v>101</v>
      </c>
      <c r="AU192" s="190" t="s">
        <v>73</v>
      </c>
      <c r="AY192" s="11" t="s">
        <v>106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1" t="s">
        <v>78</v>
      </c>
      <c r="BK192" s="191">
        <f>ROUND(I192*H192,2)</f>
        <v>0</v>
      </c>
      <c r="BL192" s="11" t="s">
        <v>105</v>
      </c>
      <c r="BM192" s="190" t="s">
        <v>423</v>
      </c>
    </row>
    <row r="193" spans="1:65" s="2" customFormat="1" ht="16.5" customHeight="1">
      <c r="A193" s="32"/>
      <c r="B193" s="33"/>
      <c r="C193" s="178" t="s">
        <v>424</v>
      </c>
      <c r="D193" s="178" t="s">
        <v>101</v>
      </c>
      <c r="E193" s="179" t="s">
        <v>425</v>
      </c>
      <c r="F193" s="180" t="s">
        <v>426</v>
      </c>
      <c r="G193" s="181" t="s">
        <v>123</v>
      </c>
      <c r="H193" s="182">
        <v>170</v>
      </c>
      <c r="I193" s="183"/>
      <c r="J193" s="184">
        <f>ROUND(I193*H193,2)</f>
        <v>0</v>
      </c>
      <c r="K193" s="185"/>
      <c r="L193" s="38"/>
      <c r="M193" s="186" t="s">
        <v>1</v>
      </c>
      <c r="N193" s="187" t="s">
        <v>38</v>
      </c>
      <c r="O193" s="85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0" t="s">
        <v>105</v>
      </c>
      <c r="AT193" s="190" t="s">
        <v>101</v>
      </c>
      <c r="AU193" s="190" t="s">
        <v>73</v>
      </c>
      <c r="AY193" s="11" t="s">
        <v>106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1" t="s">
        <v>78</v>
      </c>
      <c r="BK193" s="191">
        <f>ROUND(I193*H193,2)</f>
        <v>0</v>
      </c>
      <c r="BL193" s="11" t="s">
        <v>105</v>
      </c>
      <c r="BM193" s="190" t="s">
        <v>427</v>
      </c>
    </row>
    <row r="194" spans="1:65" s="2" customFormat="1" ht="21.75" customHeight="1">
      <c r="A194" s="32"/>
      <c r="B194" s="33"/>
      <c r="C194" s="178" t="s">
        <v>428</v>
      </c>
      <c r="D194" s="178" t="s">
        <v>101</v>
      </c>
      <c r="E194" s="179" t="s">
        <v>429</v>
      </c>
      <c r="F194" s="180" t="s">
        <v>430</v>
      </c>
      <c r="G194" s="181" t="s">
        <v>132</v>
      </c>
      <c r="H194" s="182">
        <v>3</v>
      </c>
      <c r="I194" s="183"/>
      <c r="J194" s="184">
        <f>ROUND(I194*H194,2)</f>
        <v>0</v>
      </c>
      <c r="K194" s="185"/>
      <c r="L194" s="38"/>
      <c r="M194" s="186" t="s">
        <v>1</v>
      </c>
      <c r="N194" s="187" t="s">
        <v>38</v>
      </c>
      <c r="O194" s="85"/>
      <c r="P194" s="188">
        <f>O194*H194</f>
        <v>0</v>
      </c>
      <c r="Q194" s="188">
        <v>0</v>
      </c>
      <c r="R194" s="188">
        <f>Q194*H194</f>
        <v>0</v>
      </c>
      <c r="S194" s="188">
        <v>0</v>
      </c>
      <c r="T194" s="18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90" t="s">
        <v>105</v>
      </c>
      <c r="AT194" s="190" t="s">
        <v>101</v>
      </c>
      <c r="AU194" s="190" t="s">
        <v>73</v>
      </c>
      <c r="AY194" s="11" t="s">
        <v>106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1" t="s">
        <v>78</v>
      </c>
      <c r="BK194" s="191">
        <f>ROUND(I194*H194,2)</f>
        <v>0</v>
      </c>
      <c r="BL194" s="11" t="s">
        <v>105</v>
      </c>
      <c r="BM194" s="190" t="s">
        <v>431</v>
      </c>
    </row>
    <row r="195" spans="1:65" s="2" customFormat="1" ht="16.5" customHeight="1">
      <c r="A195" s="32"/>
      <c r="B195" s="33"/>
      <c r="C195" s="178" t="s">
        <v>432</v>
      </c>
      <c r="D195" s="178" t="s">
        <v>101</v>
      </c>
      <c r="E195" s="179" t="s">
        <v>433</v>
      </c>
      <c r="F195" s="180" t="s">
        <v>434</v>
      </c>
      <c r="G195" s="181" t="s">
        <v>132</v>
      </c>
      <c r="H195" s="182">
        <v>1</v>
      </c>
      <c r="I195" s="183"/>
      <c r="J195" s="184">
        <f>ROUND(I195*H195,2)</f>
        <v>0</v>
      </c>
      <c r="K195" s="185"/>
      <c r="L195" s="38"/>
      <c r="M195" s="186" t="s">
        <v>1</v>
      </c>
      <c r="N195" s="187" t="s">
        <v>38</v>
      </c>
      <c r="O195" s="85"/>
      <c r="P195" s="188">
        <f>O195*H195</f>
        <v>0</v>
      </c>
      <c r="Q195" s="188">
        <v>0</v>
      </c>
      <c r="R195" s="188">
        <f>Q195*H195</f>
        <v>0</v>
      </c>
      <c r="S195" s="188">
        <v>0</v>
      </c>
      <c r="T195" s="18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90" t="s">
        <v>105</v>
      </c>
      <c r="AT195" s="190" t="s">
        <v>101</v>
      </c>
      <c r="AU195" s="190" t="s">
        <v>73</v>
      </c>
      <c r="AY195" s="11" t="s">
        <v>106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11" t="s">
        <v>78</v>
      </c>
      <c r="BK195" s="191">
        <f>ROUND(I195*H195,2)</f>
        <v>0</v>
      </c>
      <c r="BL195" s="11" t="s">
        <v>105</v>
      </c>
      <c r="BM195" s="190" t="s">
        <v>435</v>
      </c>
    </row>
    <row r="196" spans="1:65" s="2" customFormat="1" ht="16.5" customHeight="1">
      <c r="A196" s="32"/>
      <c r="B196" s="33"/>
      <c r="C196" s="178" t="s">
        <v>436</v>
      </c>
      <c r="D196" s="178" t="s">
        <v>101</v>
      </c>
      <c r="E196" s="179" t="s">
        <v>437</v>
      </c>
      <c r="F196" s="180" t="s">
        <v>438</v>
      </c>
      <c r="G196" s="181" t="s">
        <v>132</v>
      </c>
      <c r="H196" s="182">
        <v>3</v>
      </c>
      <c r="I196" s="183"/>
      <c r="J196" s="184">
        <f>ROUND(I196*H196,2)</f>
        <v>0</v>
      </c>
      <c r="K196" s="185"/>
      <c r="L196" s="38"/>
      <c r="M196" s="186" t="s">
        <v>1</v>
      </c>
      <c r="N196" s="187" t="s">
        <v>38</v>
      </c>
      <c r="O196" s="85"/>
      <c r="P196" s="188">
        <f>O196*H196</f>
        <v>0</v>
      </c>
      <c r="Q196" s="188">
        <v>0</v>
      </c>
      <c r="R196" s="188">
        <f>Q196*H196</f>
        <v>0</v>
      </c>
      <c r="S196" s="188">
        <v>0</v>
      </c>
      <c r="T196" s="18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0" t="s">
        <v>105</v>
      </c>
      <c r="AT196" s="190" t="s">
        <v>101</v>
      </c>
      <c r="AU196" s="190" t="s">
        <v>73</v>
      </c>
      <c r="AY196" s="11" t="s">
        <v>106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1" t="s">
        <v>78</v>
      </c>
      <c r="BK196" s="191">
        <f>ROUND(I196*H196,2)</f>
        <v>0</v>
      </c>
      <c r="BL196" s="11" t="s">
        <v>105</v>
      </c>
      <c r="BM196" s="190" t="s">
        <v>439</v>
      </c>
    </row>
    <row r="197" spans="1:65" s="2" customFormat="1" ht="16.5" customHeight="1">
      <c r="A197" s="32"/>
      <c r="B197" s="33"/>
      <c r="C197" s="178" t="s">
        <v>440</v>
      </c>
      <c r="D197" s="178" t="s">
        <v>101</v>
      </c>
      <c r="E197" s="179" t="s">
        <v>441</v>
      </c>
      <c r="F197" s="180" t="s">
        <v>442</v>
      </c>
      <c r="G197" s="181" t="s">
        <v>132</v>
      </c>
      <c r="H197" s="182">
        <v>2</v>
      </c>
      <c r="I197" s="183"/>
      <c r="J197" s="184">
        <f>ROUND(I197*H197,2)</f>
        <v>0</v>
      </c>
      <c r="K197" s="185"/>
      <c r="L197" s="38"/>
      <c r="M197" s="186" t="s">
        <v>1</v>
      </c>
      <c r="N197" s="187" t="s">
        <v>38</v>
      </c>
      <c r="O197" s="85"/>
      <c r="P197" s="188">
        <f>O197*H197</f>
        <v>0</v>
      </c>
      <c r="Q197" s="188">
        <v>0</v>
      </c>
      <c r="R197" s="188">
        <f>Q197*H197</f>
        <v>0</v>
      </c>
      <c r="S197" s="188">
        <v>0</v>
      </c>
      <c r="T197" s="18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0" t="s">
        <v>105</v>
      </c>
      <c r="AT197" s="190" t="s">
        <v>101</v>
      </c>
      <c r="AU197" s="190" t="s">
        <v>73</v>
      </c>
      <c r="AY197" s="11" t="s">
        <v>106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1" t="s">
        <v>78</v>
      </c>
      <c r="BK197" s="191">
        <f>ROUND(I197*H197,2)</f>
        <v>0</v>
      </c>
      <c r="BL197" s="11" t="s">
        <v>105</v>
      </c>
      <c r="BM197" s="190" t="s">
        <v>443</v>
      </c>
    </row>
    <row r="198" spans="1:65" s="2" customFormat="1" ht="21.75" customHeight="1">
      <c r="A198" s="32"/>
      <c r="B198" s="33"/>
      <c r="C198" s="178" t="s">
        <v>444</v>
      </c>
      <c r="D198" s="178" t="s">
        <v>101</v>
      </c>
      <c r="E198" s="179" t="s">
        <v>445</v>
      </c>
      <c r="F198" s="180" t="s">
        <v>446</v>
      </c>
      <c r="G198" s="181" t="s">
        <v>132</v>
      </c>
      <c r="H198" s="182">
        <v>1</v>
      </c>
      <c r="I198" s="183"/>
      <c r="J198" s="184">
        <f>ROUND(I198*H198,2)</f>
        <v>0</v>
      </c>
      <c r="K198" s="185"/>
      <c r="L198" s="38"/>
      <c r="M198" s="186" t="s">
        <v>1</v>
      </c>
      <c r="N198" s="187" t="s">
        <v>38</v>
      </c>
      <c r="O198" s="85"/>
      <c r="P198" s="188">
        <f>O198*H198</f>
        <v>0</v>
      </c>
      <c r="Q198" s="188">
        <v>0</v>
      </c>
      <c r="R198" s="188">
        <f>Q198*H198</f>
        <v>0</v>
      </c>
      <c r="S198" s="188">
        <v>0</v>
      </c>
      <c r="T198" s="18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90" t="s">
        <v>105</v>
      </c>
      <c r="AT198" s="190" t="s">
        <v>101</v>
      </c>
      <c r="AU198" s="190" t="s">
        <v>73</v>
      </c>
      <c r="AY198" s="11" t="s">
        <v>106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1" t="s">
        <v>78</v>
      </c>
      <c r="BK198" s="191">
        <f>ROUND(I198*H198,2)</f>
        <v>0</v>
      </c>
      <c r="BL198" s="11" t="s">
        <v>105</v>
      </c>
      <c r="BM198" s="190" t="s">
        <v>447</v>
      </c>
    </row>
    <row r="199" spans="1:65" s="2" customFormat="1" ht="16.5" customHeight="1">
      <c r="A199" s="32"/>
      <c r="B199" s="33"/>
      <c r="C199" s="178" t="s">
        <v>448</v>
      </c>
      <c r="D199" s="178" t="s">
        <v>101</v>
      </c>
      <c r="E199" s="179" t="s">
        <v>449</v>
      </c>
      <c r="F199" s="180" t="s">
        <v>450</v>
      </c>
      <c r="G199" s="181" t="s">
        <v>132</v>
      </c>
      <c r="H199" s="182">
        <v>1</v>
      </c>
      <c r="I199" s="183"/>
      <c r="J199" s="184">
        <f>ROUND(I199*H199,2)</f>
        <v>0</v>
      </c>
      <c r="K199" s="185"/>
      <c r="L199" s="38"/>
      <c r="M199" s="186" t="s">
        <v>1</v>
      </c>
      <c r="N199" s="187" t="s">
        <v>38</v>
      </c>
      <c r="O199" s="85"/>
      <c r="P199" s="188">
        <f>O199*H199</f>
        <v>0</v>
      </c>
      <c r="Q199" s="188">
        <v>0</v>
      </c>
      <c r="R199" s="188">
        <f>Q199*H199</f>
        <v>0</v>
      </c>
      <c r="S199" s="188">
        <v>0</v>
      </c>
      <c r="T199" s="18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0" t="s">
        <v>105</v>
      </c>
      <c r="AT199" s="190" t="s">
        <v>101</v>
      </c>
      <c r="AU199" s="190" t="s">
        <v>73</v>
      </c>
      <c r="AY199" s="11" t="s">
        <v>106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11" t="s">
        <v>78</v>
      </c>
      <c r="BK199" s="191">
        <f>ROUND(I199*H199,2)</f>
        <v>0</v>
      </c>
      <c r="BL199" s="11" t="s">
        <v>105</v>
      </c>
      <c r="BM199" s="190" t="s">
        <v>451</v>
      </c>
    </row>
    <row r="200" spans="1:65" s="2" customFormat="1" ht="16.5" customHeight="1">
      <c r="A200" s="32"/>
      <c r="B200" s="33"/>
      <c r="C200" s="178" t="s">
        <v>452</v>
      </c>
      <c r="D200" s="178" t="s">
        <v>101</v>
      </c>
      <c r="E200" s="179" t="s">
        <v>453</v>
      </c>
      <c r="F200" s="180" t="s">
        <v>454</v>
      </c>
      <c r="G200" s="181" t="s">
        <v>455</v>
      </c>
      <c r="H200" s="182">
        <v>1</v>
      </c>
      <c r="I200" s="183"/>
      <c r="J200" s="184">
        <f>ROUND(I200*H200,2)</f>
        <v>0</v>
      </c>
      <c r="K200" s="185"/>
      <c r="L200" s="38"/>
      <c r="M200" s="186" t="s">
        <v>1</v>
      </c>
      <c r="N200" s="187" t="s">
        <v>38</v>
      </c>
      <c r="O200" s="85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0" t="s">
        <v>105</v>
      </c>
      <c r="AT200" s="190" t="s">
        <v>101</v>
      </c>
      <c r="AU200" s="190" t="s">
        <v>73</v>
      </c>
      <c r="AY200" s="11" t="s">
        <v>106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1" t="s">
        <v>78</v>
      </c>
      <c r="BK200" s="191">
        <f>ROUND(I200*H200,2)</f>
        <v>0</v>
      </c>
      <c r="BL200" s="11" t="s">
        <v>105</v>
      </c>
      <c r="BM200" s="190" t="s">
        <v>456</v>
      </c>
    </row>
    <row r="201" spans="1:65" s="2" customFormat="1" ht="16.5" customHeight="1">
      <c r="A201" s="32"/>
      <c r="B201" s="33"/>
      <c r="C201" s="178" t="s">
        <v>457</v>
      </c>
      <c r="D201" s="178" t="s">
        <v>101</v>
      </c>
      <c r="E201" s="179" t="s">
        <v>458</v>
      </c>
      <c r="F201" s="180" t="s">
        <v>459</v>
      </c>
      <c r="G201" s="181" t="s">
        <v>455</v>
      </c>
      <c r="H201" s="182">
        <v>1</v>
      </c>
      <c r="I201" s="183"/>
      <c r="J201" s="184">
        <f>ROUND(I201*H201,2)</f>
        <v>0</v>
      </c>
      <c r="K201" s="185"/>
      <c r="L201" s="38"/>
      <c r="M201" s="186" t="s">
        <v>1</v>
      </c>
      <c r="N201" s="187" t="s">
        <v>38</v>
      </c>
      <c r="O201" s="85"/>
      <c r="P201" s="188">
        <f>O201*H201</f>
        <v>0</v>
      </c>
      <c r="Q201" s="188">
        <v>0</v>
      </c>
      <c r="R201" s="188">
        <f>Q201*H201</f>
        <v>0</v>
      </c>
      <c r="S201" s="188">
        <v>0</v>
      </c>
      <c r="T201" s="18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90" t="s">
        <v>105</v>
      </c>
      <c r="AT201" s="190" t="s">
        <v>101</v>
      </c>
      <c r="AU201" s="190" t="s">
        <v>73</v>
      </c>
      <c r="AY201" s="11" t="s">
        <v>106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11" t="s">
        <v>78</v>
      </c>
      <c r="BK201" s="191">
        <f>ROUND(I201*H201,2)</f>
        <v>0</v>
      </c>
      <c r="BL201" s="11" t="s">
        <v>105</v>
      </c>
      <c r="BM201" s="190" t="s">
        <v>460</v>
      </c>
    </row>
    <row r="202" spans="1:65" s="2" customFormat="1" ht="16.5" customHeight="1">
      <c r="A202" s="32"/>
      <c r="B202" s="33"/>
      <c r="C202" s="178" t="s">
        <v>461</v>
      </c>
      <c r="D202" s="178" t="s">
        <v>101</v>
      </c>
      <c r="E202" s="179" t="s">
        <v>462</v>
      </c>
      <c r="F202" s="180" t="s">
        <v>463</v>
      </c>
      <c r="G202" s="181" t="s">
        <v>132</v>
      </c>
      <c r="H202" s="182">
        <v>1</v>
      </c>
      <c r="I202" s="183"/>
      <c r="J202" s="184">
        <f>ROUND(I202*H202,2)</f>
        <v>0</v>
      </c>
      <c r="K202" s="185"/>
      <c r="L202" s="38"/>
      <c r="M202" s="186" t="s">
        <v>1</v>
      </c>
      <c r="N202" s="187" t="s">
        <v>38</v>
      </c>
      <c r="O202" s="85"/>
      <c r="P202" s="188">
        <f>O202*H202</f>
        <v>0</v>
      </c>
      <c r="Q202" s="188">
        <v>0</v>
      </c>
      <c r="R202" s="188">
        <f>Q202*H202</f>
        <v>0</v>
      </c>
      <c r="S202" s="188">
        <v>0</v>
      </c>
      <c r="T202" s="18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0" t="s">
        <v>105</v>
      </c>
      <c r="AT202" s="190" t="s">
        <v>101</v>
      </c>
      <c r="AU202" s="190" t="s">
        <v>73</v>
      </c>
      <c r="AY202" s="11" t="s">
        <v>106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1" t="s">
        <v>78</v>
      </c>
      <c r="BK202" s="191">
        <f>ROUND(I202*H202,2)</f>
        <v>0</v>
      </c>
      <c r="BL202" s="11" t="s">
        <v>105</v>
      </c>
      <c r="BM202" s="190" t="s">
        <v>464</v>
      </c>
    </row>
    <row r="203" spans="1:65" s="2" customFormat="1" ht="16.5" customHeight="1">
      <c r="A203" s="32"/>
      <c r="B203" s="33"/>
      <c r="C203" s="178" t="s">
        <v>465</v>
      </c>
      <c r="D203" s="178" t="s">
        <v>101</v>
      </c>
      <c r="E203" s="179" t="s">
        <v>466</v>
      </c>
      <c r="F203" s="180" t="s">
        <v>467</v>
      </c>
      <c r="G203" s="181" t="s">
        <v>132</v>
      </c>
      <c r="H203" s="182">
        <v>1</v>
      </c>
      <c r="I203" s="183"/>
      <c r="J203" s="184">
        <f>ROUND(I203*H203,2)</f>
        <v>0</v>
      </c>
      <c r="K203" s="185"/>
      <c r="L203" s="38"/>
      <c r="M203" s="186" t="s">
        <v>1</v>
      </c>
      <c r="N203" s="187" t="s">
        <v>38</v>
      </c>
      <c r="O203" s="85"/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90" t="s">
        <v>105</v>
      </c>
      <c r="AT203" s="190" t="s">
        <v>101</v>
      </c>
      <c r="AU203" s="190" t="s">
        <v>73</v>
      </c>
      <c r="AY203" s="11" t="s">
        <v>106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11" t="s">
        <v>78</v>
      </c>
      <c r="BK203" s="191">
        <f>ROUND(I203*H203,2)</f>
        <v>0</v>
      </c>
      <c r="BL203" s="11" t="s">
        <v>105</v>
      </c>
      <c r="BM203" s="190" t="s">
        <v>468</v>
      </c>
    </row>
    <row r="204" spans="1:65" s="2" customFormat="1" ht="21.75" customHeight="1">
      <c r="A204" s="32"/>
      <c r="B204" s="33"/>
      <c r="C204" s="178" t="s">
        <v>469</v>
      </c>
      <c r="D204" s="178" t="s">
        <v>101</v>
      </c>
      <c r="E204" s="179" t="s">
        <v>470</v>
      </c>
      <c r="F204" s="180" t="s">
        <v>471</v>
      </c>
      <c r="G204" s="181" t="s">
        <v>132</v>
      </c>
      <c r="H204" s="182">
        <v>1</v>
      </c>
      <c r="I204" s="183"/>
      <c r="J204" s="184">
        <f>ROUND(I204*H204,2)</f>
        <v>0</v>
      </c>
      <c r="K204" s="185"/>
      <c r="L204" s="38"/>
      <c r="M204" s="186" t="s">
        <v>1</v>
      </c>
      <c r="N204" s="187" t="s">
        <v>38</v>
      </c>
      <c r="O204" s="85"/>
      <c r="P204" s="188">
        <f>O204*H204</f>
        <v>0</v>
      </c>
      <c r="Q204" s="188">
        <v>0</v>
      </c>
      <c r="R204" s="188">
        <f>Q204*H204</f>
        <v>0</v>
      </c>
      <c r="S204" s="188">
        <v>0</v>
      </c>
      <c r="T204" s="18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90" t="s">
        <v>105</v>
      </c>
      <c r="AT204" s="190" t="s">
        <v>101</v>
      </c>
      <c r="AU204" s="190" t="s">
        <v>73</v>
      </c>
      <c r="AY204" s="11" t="s">
        <v>106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11" t="s">
        <v>78</v>
      </c>
      <c r="BK204" s="191">
        <f>ROUND(I204*H204,2)</f>
        <v>0</v>
      </c>
      <c r="BL204" s="11" t="s">
        <v>105</v>
      </c>
      <c r="BM204" s="190" t="s">
        <v>472</v>
      </c>
    </row>
    <row r="205" spans="1:65" s="2" customFormat="1" ht="16.5" customHeight="1">
      <c r="A205" s="32"/>
      <c r="B205" s="33"/>
      <c r="C205" s="178" t="s">
        <v>473</v>
      </c>
      <c r="D205" s="178" t="s">
        <v>101</v>
      </c>
      <c r="E205" s="179" t="s">
        <v>474</v>
      </c>
      <c r="F205" s="180" t="s">
        <v>475</v>
      </c>
      <c r="G205" s="181" t="s">
        <v>455</v>
      </c>
      <c r="H205" s="182">
        <v>1</v>
      </c>
      <c r="I205" s="183"/>
      <c r="J205" s="184">
        <f>ROUND(I205*H205,2)</f>
        <v>0</v>
      </c>
      <c r="K205" s="185"/>
      <c r="L205" s="38"/>
      <c r="M205" s="186" t="s">
        <v>1</v>
      </c>
      <c r="N205" s="187" t="s">
        <v>38</v>
      </c>
      <c r="O205" s="85"/>
      <c r="P205" s="188">
        <f>O205*H205</f>
        <v>0</v>
      </c>
      <c r="Q205" s="188">
        <v>0</v>
      </c>
      <c r="R205" s="188">
        <f>Q205*H205</f>
        <v>0</v>
      </c>
      <c r="S205" s="188">
        <v>0</v>
      </c>
      <c r="T205" s="18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0" t="s">
        <v>105</v>
      </c>
      <c r="AT205" s="190" t="s">
        <v>101</v>
      </c>
      <c r="AU205" s="190" t="s">
        <v>73</v>
      </c>
      <c r="AY205" s="11" t="s">
        <v>106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11" t="s">
        <v>78</v>
      </c>
      <c r="BK205" s="191">
        <f>ROUND(I205*H205,2)</f>
        <v>0</v>
      </c>
      <c r="BL205" s="11" t="s">
        <v>105</v>
      </c>
      <c r="BM205" s="190" t="s">
        <v>476</v>
      </c>
    </row>
    <row r="206" spans="1:65" s="2" customFormat="1" ht="16.5" customHeight="1">
      <c r="A206" s="32"/>
      <c r="B206" s="33"/>
      <c r="C206" s="178" t="s">
        <v>477</v>
      </c>
      <c r="D206" s="178" t="s">
        <v>101</v>
      </c>
      <c r="E206" s="179" t="s">
        <v>478</v>
      </c>
      <c r="F206" s="180" t="s">
        <v>479</v>
      </c>
      <c r="G206" s="181" t="s">
        <v>132</v>
      </c>
      <c r="H206" s="182">
        <v>4</v>
      </c>
      <c r="I206" s="183"/>
      <c r="J206" s="184">
        <f>ROUND(I206*H206,2)</f>
        <v>0</v>
      </c>
      <c r="K206" s="185"/>
      <c r="L206" s="38"/>
      <c r="M206" s="186" t="s">
        <v>1</v>
      </c>
      <c r="N206" s="187" t="s">
        <v>38</v>
      </c>
      <c r="O206" s="85"/>
      <c r="P206" s="188">
        <f>O206*H206</f>
        <v>0</v>
      </c>
      <c r="Q206" s="188">
        <v>0</v>
      </c>
      <c r="R206" s="188">
        <f>Q206*H206</f>
        <v>0</v>
      </c>
      <c r="S206" s="188">
        <v>0</v>
      </c>
      <c r="T206" s="18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90" t="s">
        <v>105</v>
      </c>
      <c r="AT206" s="190" t="s">
        <v>101</v>
      </c>
      <c r="AU206" s="190" t="s">
        <v>73</v>
      </c>
      <c r="AY206" s="11" t="s">
        <v>106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11" t="s">
        <v>78</v>
      </c>
      <c r="BK206" s="191">
        <f>ROUND(I206*H206,2)</f>
        <v>0</v>
      </c>
      <c r="BL206" s="11" t="s">
        <v>105</v>
      </c>
      <c r="BM206" s="190" t="s">
        <v>480</v>
      </c>
    </row>
    <row r="207" spans="1:65" s="2" customFormat="1" ht="16.5" customHeight="1">
      <c r="A207" s="32"/>
      <c r="B207" s="33"/>
      <c r="C207" s="178" t="s">
        <v>481</v>
      </c>
      <c r="D207" s="178" t="s">
        <v>101</v>
      </c>
      <c r="E207" s="179" t="s">
        <v>482</v>
      </c>
      <c r="F207" s="180" t="s">
        <v>483</v>
      </c>
      <c r="G207" s="181" t="s">
        <v>132</v>
      </c>
      <c r="H207" s="182">
        <v>2</v>
      </c>
      <c r="I207" s="183"/>
      <c r="J207" s="184">
        <f>ROUND(I207*H207,2)</f>
        <v>0</v>
      </c>
      <c r="K207" s="185"/>
      <c r="L207" s="38"/>
      <c r="M207" s="186" t="s">
        <v>1</v>
      </c>
      <c r="N207" s="187" t="s">
        <v>38</v>
      </c>
      <c r="O207" s="85"/>
      <c r="P207" s="188">
        <f>O207*H207</f>
        <v>0</v>
      </c>
      <c r="Q207" s="188">
        <v>0</v>
      </c>
      <c r="R207" s="188">
        <f>Q207*H207</f>
        <v>0</v>
      </c>
      <c r="S207" s="188">
        <v>0</v>
      </c>
      <c r="T207" s="18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0" t="s">
        <v>105</v>
      </c>
      <c r="AT207" s="190" t="s">
        <v>101</v>
      </c>
      <c r="AU207" s="190" t="s">
        <v>73</v>
      </c>
      <c r="AY207" s="11" t="s">
        <v>106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11" t="s">
        <v>78</v>
      </c>
      <c r="BK207" s="191">
        <f>ROUND(I207*H207,2)</f>
        <v>0</v>
      </c>
      <c r="BL207" s="11" t="s">
        <v>105</v>
      </c>
      <c r="BM207" s="190" t="s">
        <v>484</v>
      </c>
    </row>
    <row r="208" spans="1:65" s="2" customFormat="1" ht="16.5" customHeight="1">
      <c r="A208" s="32"/>
      <c r="B208" s="33"/>
      <c r="C208" s="178" t="s">
        <v>485</v>
      </c>
      <c r="D208" s="178" t="s">
        <v>101</v>
      </c>
      <c r="E208" s="179" t="s">
        <v>486</v>
      </c>
      <c r="F208" s="180" t="s">
        <v>487</v>
      </c>
      <c r="G208" s="181" t="s">
        <v>132</v>
      </c>
      <c r="H208" s="182">
        <v>8</v>
      </c>
      <c r="I208" s="183"/>
      <c r="J208" s="184">
        <f>ROUND(I208*H208,2)</f>
        <v>0</v>
      </c>
      <c r="K208" s="185"/>
      <c r="L208" s="38"/>
      <c r="M208" s="186" t="s">
        <v>1</v>
      </c>
      <c r="N208" s="187" t="s">
        <v>38</v>
      </c>
      <c r="O208" s="85"/>
      <c r="P208" s="188">
        <f>O208*H208</f>
        <v>0</v>
      </c>
      <c r="Q208" s="188">
        <v>0</v>
      </c>
      <c r="R208" s="188">
        <f>Q208*H208</f>
        <v>0</v>
      </c>
      <c r="S208" s="188">
        <v>0</v>
      </c>
      <c r="T208" s="18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0" t="s">
        <v>105</v>
      </c>
      <c r="AT208" s="190" t="s">
        <v>101</v>
      </c>
      <c r="AU208" s="190" t="s">
        <v>73</v>
      </c>
      <c r="AY208" s="11" t="s">
        <v>106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1" t="s">
        <v>78</v>
      </c>
      <c r="BK208" s="191">
        <f>ROUND(I208*H208,2)</f>
        <v>0</v>
      </c>
      <c r="BL208" s="11" t="s">
        <v>105</v>
      </c>
      <c r="BM208" s="190" t="s">
        <v>488</v>
      </c>
    </row>
    <row r="209" spans="1:65" s="2" customFormat="1" ht="21.75" customHeight="1">
      <c r="A209" s="32"/>
      <c r="B209" s="33"/>
      <c r="C209" s="178" t="s">
        <v>489</v>
      </c>
      <c r="D209" s="178" t="s">
        <v>101</v>
      </c>
      <c r="E209" s="179" t="s">
        <v>490</v>
      </c>
      <c r="F209" s="180" t="s">
        <v>491</v>
      </c>
      <c r="G209" s="181" t="s">
        <v>132</v>
      </c>
      <c r="H209" s="182">
        <v>16</v>
      </c>
      <c r="I209" s="183"/>
      <c r="J209" s="184">
        <f>ROUND(I209*H209,2)</f>
        <v>0</v>
      </c>
      <c r="K209" s="185"/>
      <c r="L209" s="38"/>
      <c r="M209" s="186" t="s">
        <v>1</v>
      </c>
      <c r="N209" s="187" t="s">
        <v>38</v>
      </c>
      <c r="O209" s="85"/>
      <c r="P209" s="188">
        <f>O209*H209</f>
        <v>0</v>
      </c>
      <c r="Q209" s="188">
        <v>0</v>
      </c>
      <c r="R209" s="188">
        <f>Q209*H209</f>
        <v>0</v>
      </c>
      <c r="S209" s="188">
        <v>0</v>
      </c>
      <c r="T209" s="18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0" t="s">
        <v>105</v>
      </c>
      <c r="AT209" s="190" t="s">
        <v>101</v>
      </c>
      <c r="AU209" s="190" t="s">
        <v>73</v>
      </c>
      <c r="AY209" s="11" t="s">
        <v>106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11" t="s">
        <v>78</v>
      </c>
      <c r="BK209" s="191">
        <f>ROUND(I209*H209,2)</f>
        <v>0</v>
      </c>
      <c r="BL209" s="11" t="s">
        <v>105</v>
      </c>
      <c r="BM209" s="190" t="s">
        <v>492</v>
      </c>
    </row>
    <row r="210" spans="1:65" s="2" customFormat="1" ht="16.5" customHeight="1">
      <c r="A210" s="32"/>
      <c r="B210" s="33"/>
      <c r="C210" s="178" t="s">
        <v>493</v>
      </c>
      <c r="D210" s="178" t="s">
        <v>101</v>
      </c>
      <c r="E210" s="179" t="s">
        <v>494</v>
      </c>
      <c r="F210" s="180" t="s">
        <v>495</v>
      </c>
      <c r="G210" s="181" t="s">
        <v>132</v>
      </c>
      <c r="H210" s="182">
        <v>6</v>
      </c>
      <c r="I210" s="183"/>
      <c r="J210" s="184">
        <f>ROUND(I210*H210,2)</f>
        <v>0</v>
      </c>
      <c r="K210" s="185"/>
      <c r="L210" s="38"/>
      <c r="M210" s="186" t="s">
        <v>1</v>
      </c>
      <c r="N210" s="187" t="s">
        <v>38</v>
      </c>
      <c r="O210" s="85"/>
      <c r="P210" s="188">
        <f>O210*H210</f>
        <v>0</v>
      </c>
      <c r="Q210" s="188">
        <v>0</v>
      </c>
      <c r="R210" s="188">
        <f>Q210*H210</f>
        <v>0</v>
      </c>
      <c r="S210" s="188">
        <v>0</v>
      </c>
      <c r="T210" s="18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90" t="s">
        <v>105</v>
      </c>
      <c r="AT210" s="190" t="s">
        <v>101</v>
      </c>
      <c r="AU210" s="190" t="s">
        <v>73</v>
      </c>
      <c r="AY210" s="11" t="s">
        <v>106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1" t="s">
        <v>78</v>
      </c>
      <c r="BK210" s="191">
        <f>ROUND(I210*H210,2)</f>
        <v>0</v>
      </c>
      <c r="BL210" s="11" t="s">
        <v>105</v>
      </c>
      <c r="BM210" s="190" t="s">
        <v>496</v>
      </c>
    </row>
    <row r="211" spans="1:65" s="2" customFormat="1" ht="24.15" customHeight="1">
      <c r="A211" s="32"/>
      <c r="B211" s="33"/>
      <c r="C211" s="178" t="s">
        <v>497</v>
      </c>
      <c r="D211" s="178" t="s">
        <v>101</v>
      </c>
      <c r="E211" s="179" t="s">
        <v>498</v>
      </c>
      <c r="F211" s="180" t="s">
        <v>499</v>
      </c>
      <c r="G211" s="181" t="s">
        <v>132</v>
      </c>
      <c r="H211" s="182">
        <v>2</v>
      </c>
      <c r="I211" s="183"/>
      <c r="J211" s="184">
        <f>ROUND(I211*H211,2)</f>
        <v>0</v>
      </c>
      <c r="K211" s="185"/>
      <c r="L211" s="38"/>
      <c r="M211" s="186" t="s">
        <v>1</v>
      </c>
      <c r="N211" s="187" t="s">
        <v>38</v>
      </c>
      <c r="O211" s="85"/>
      <c r="P211" s="188">
        <f>O211*H211</f>
        <v>0</v>
      </c>
      <c r="Q211" s="188">
        <v>0</v>
      </c>
      <c r="R211" s="188">
        <f>Q211*H211</f>
        <v>0</v>
      </c>
      <c r="S211" s="188">
        <v>0</v>
      </c>
      <c r="T211" s="18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0" t="s">
        <v>105</v>
      </c>
      <c r="AT211" s="190" t="s">
        <v>101</v>
      </c>
      <c r="AU211" s="190" t="s">
        <v>73</v>
      </c>
      <c r="AY211" s="11" t="s">
        <v>106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1" t="s">
        <v>78</v>
      </c>
      <c r="BK211" s="191">
        <f>ROUND(I211*H211,2)</f>
        <v>0</v>
      </c>
      <c r="BL211" s="11" t="s">
        <v>105</v>
      </c>
      <c r="BM211" s="190" t="s">
        <v>500</v>
      </c>
    </row>
    <row r="212" spans="1:65" s="2" customFormat="1" ht="24.15" customHeight="1">
      <c r="A212" s="32"/>
      <c r="B212" s="33"/>
      <c r="C212" s="178" t="s">
        <v>501</v>
      </c>
      <c r="D212" s="178" t="s">
        <v>101</v>
      </c>
      <c r="E212" s="179" t="s">
        <v>502</v>
      </c>
      <c r="F212" s="180" t="s">
        <v>503</v>
      </c>
      <c r="G212" s="181" t="s">
        <v>132</v>
      </c>
      <c r="H212" s="182">
        <v>2</v>
      </c>
      <c r="I212" s="183"/>
      <c r="J212" s="184">
        <f>ROUND(I212*H212,2)</f>
        <v>0</v>
      </c>
      <c r="K212" s="185"/>
      <c r="L212" s="38"/>
      <c r="M212" s="186" t="s">
        <v>1</v>
      </c>
      <c r="N212" s="187" t="s">
        <v>38</v>
      </c>
      <c r="O212" s="85"/>
      <c r="P212" s="188">
        <f>O212*H212</f>
        <v>0</v>
      </c>
      <c r="Q212" s="188">
        <v>0</v>
      </c>
      <c r="R212" s="188">
        <f>Q212*H212</f>
        <v>0</v>
      </c>
      <c r="S212" s="188">
        <v>0</v>
      </c>
      <c r="T212" s="18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90" t="s">
        <v>105</v>
      </c>
      <c r="AT212" s="190" t="s">
        <v>101</v>
      </c>
      <c r="AU212" s="190" t="s">
        <v>73</v>
      </c>
      <c r="AY212" s="11" t="s">
        <v>106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11" t="s">
        <v>78</v>
      </c>
      <c r="BK212" s="191">
        <f>ROUND(I212*H212,2)</f>
        <v>0</v>
      </c>
      <c r="BL212" s="11" t="s">
        <v>105</v>
      </c>
      <c r="BM212" s="190" t="s">
        <v>504</v>
      </c>
    </row>
    <row r="213" spans="1:65" s="2" customFormat="1" ht="16.5" customHeight="1">
      <c r="A213" s="32"/>
      <c r="B213" s="33"/>
      <c r="C213" s="178" t="s">
        <v>505</v>
      </c>
      <c r="D213" s="178" t="s">
        <v>101</v>
      </c>
      <c r="E213" s="179" t="s">
        <v>506</v>
      </c>
      <c r="F213" s="180" t="s">
        <v>507</v>
      </c>
      <c r="G213" s="181" t="s">
        <v>132</v>
      </c>
      <c r="H213" s="182">
        <v>1</v>
      </c>
      <c r="I213" s="183"/>
      <c r="J213" s="184">
        <f>ROUND(I213*H213,2)</f>
        <v>0</v>
      </c>
      <c r="K213" s="185"/>
      <c r="L213" s="38"/>
      <c r="M213" s="186" t="s">
        <v>1</v>
      </c>
      <c r="N213" s="187" t="s">
        <v>38</v>
      </c>
      <c r="O213" s="85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0" t="s">
        <v>105</v>
      </c>
      <c r="AT213" s="190" t="s">
        <v>101</v>
      </c>
      <c r="AU213" s="190" t="s">
        <v>73</v>
      </c>
      <c r="AY213" s="11" t="s">
        <v>106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11" t="s">
        <v>78</v>
      </c>
      <c r="BK213" s="191">
        <f>ROUND(I213*H213,2)</f>
        <v>0</v>
      </c>
      <c r="BL213" s="11" t="s">
        <v>105</v>
      </c>
      <c r="BM213" s="190" t="s">
        <v>508</v>
      </c>
    </row>
    <row r="214" spans="1:65" s="2" customFormat="1" ht="16.5" customHeight="1">
      <c r="A214" s="32"/>
      <c r="B214" s="33"/>
      <c r="C214" s="178" t="s">
        <v>509</v>
      </c>
      <c r="D214" s="178" t="s">
        <v>101</v>
      </c>
      <c r="E214" s="179" t="s">
        <v>510</v>
      </c>
      <c r="F214" s="180" t="s">
        <v>511</v>
      </c>
      <c r="G214" s="181" t="s">
        <v>455</v>
      </c>
      <c r="H214" s="182">
        <v>1</v>
      </c>
      <c r="I214" s="183"/>
      <c r="J214" s="184">
        <f>ROUND(I214*H214,2)</f>
        <v>0</v>
      </c>
      <c r="K214" s="185"/>
      <c r="L214" s="38"/>
      <c r="M214" s="186" t="s">
        <v>1</v>
      </c>
      <c r="N214" s="187" t="s">
        <v>38</v>
      </c>
      <c r="O214" s="85"/>
      <c r="P214" s="188">
        <f>O214*H214</f>
        <v>0</v>
      </c>
      <c r="Q214" s="188">
        <v>0</v>
      </c>
      <c r="R214" s="188">
        <f>Q214*H214</f>
        <v>0</v>
      </c>
      <c r="S214" s="188">
        <v>0</v>
      </c>
      <c r="T214" s="18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0" t="s">
        <v>105</v>
      </c>
      <c r="AT214" s="190" t="s">
        <v>101</v>
      </c>
      <c r="AU214" s="190" t="s">
        <v>73</v>
      </c>
      <c r="AY214" s="11" t="s">
        <v>106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1" t="s">
        <v>78</v>
      </c>
      <c r="BK214" s="191">
        <f>ROUND(I214*H214,2)</f>
        <v>0</v>
      </c>
      <c r="BL214" s="11" t="s">
        <v>105</v>
      </c>
      <c r="BM214" s="190" t="s">
        <v>512</v>
      </c>
    </row>
    <row r="215" spans="1:65" s="2" customFormat="1" ht="16.5" customHeight="1">
      <c r="A215" s="32"/>
      <c r="B215" s="33"/>
      <c r="C215" s="178" t="s">
        <v>513</v>
      </c>
      <c r="D215" s="178" t="s">
        <v>101</v>
      </c>
      <c r="E215" s="179" t="s">
        <v>514</v>
      </c>
      <c r="F215" s="180" t="s">
        <v>515</v>
      </c>
      <c r="G215" s="181" t="s">
        <v>132</v>
      </c>
      <c r="H215" s="182">
        <v>2</v>
      </c>
      <c r="I215" s="183"/>
      <c r="J215" s="184">
        <f>ROUND(I215*H215,2)</f>
        <v>0</v>
      </c>
      <c r="K215" s="185"/>
      <c r="L215" s="38"/>
      <c r="M215" s="186" t="s">
        <v>1</v>
      </c>
      <c r="N215" s="187" t="s">
        <v>38</v>
      </c>
      <c r="O215" s="85"/>
      <c r="P215" s="188">
        <f>O215*H215</f>
        <v>0</v>
      </c>
      <c r="Q215" s="188">
        <v>0</v>
      </c>
      <c r="R215" s="188">
        <f>Q215*H215</f>
        <v>0</v>
      </c>
      <c r="S215" s="188">
        <v>0</v>
      </c>
      <c r="T215" s="18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0" t="s">
        <v>105</v>
      </c>
      <c r="AT215" s="190" t="s">
        <v>101</v>
      </c>
      <c r="AU215" s="190" t="s">
        <v>73</v>
      </c>
      <c r="AY215" s="11" t="s">
        <v>106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11" t="s">
        <v>78</v>
      </c>
      <c r="BK215" s="191">
        <f>ROUND(I215*H215,2)</f>
        <v>0</v>
      </c>
      <c r="BL215" s="11" t="s">
        <v>105</v>
      </c>
      <c r="BM215" s="190" t="s">
        <v>516</v>
      </c>
    </row>
    <row r="216" spans="1:65" s="2" customFormat="1" ht="21.75" customHeight="1">
      <c r="A216" s="32"/>
      <c r="B216" s="33"/>
      <c r="C216" s="178" t="s">
        <v>517</v>
      </c>
      <c r="D216" s="178" t="s">
        <v>101</v>
      </c>
      <c r="E216" s="179" t="s">
        <v>518</v>
      </c>
      <c r="F216" s="180" t="s">
        <v>519</v>
      </c>
      <c r="G216" s="181" t="s">
        <v>132</v>
      </c>
      <c r="H216" s="182">
        <v>11</v>
      </c>
      <c r="I216" s="183"/>
      <c r="J216" s="184">
        <f>ROUND(I216*H216,2)</f>
        <v>0</v>
      </c>
      <c r="K216" s="185"/>
      <c r="L216" s="38"/>
      <c r="M216" s="186" t="s">
        <v>1</v>
      </c>
      <c r="N216" s="187" t="s">
        <v>38</v>
      </c>
      <c r="O216" s="85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0" t="s">
        <v>105</v>
      </c>
      <c r="AT216" s="190" t="s">
        <v>101</v>
      </c>
      <c r="AU216" s="190" t="s">
        <v>73</v>
      </c>
      <c r="AY216" s="11" t="s">
        <v>106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1" t="s">
        <v>78</v>
      </c>
      <c r="BK216" s="191">
        <f>ROUND(I216*H216,2)</f>
        <v>0</v>
      </c>
      <c r="BL216" s="11" t="s">
        <v>105</v>
      </c>
      <c r="BM216" s="190" t="s">
        <v>520</v>
      </c>
    </row>
    <row r="217" spans="1:65" s="2" customFormat="1" ht="16.5" customHeight="1">
      <c r="A217" s="32"/>
      <c r="B217" s="33"/>
      <c r="C217" s="178" t="s">
        <v>521</v>
      </c>
      <c r="D217" s="178" t="s">
        <v>101</v>
      </c>
      <c r="E217" s="179" t="s">
        <v>522</v>
      </c>
      <c r="F217" s="180" t="s">
        <v>523</v>
      </c>
      <c r="G217" s="181" t="s">
        <v>132</v>
      </c>
      <c r="H217" s="182">
        <v>4</v>
      </c>
      <c r="I217" s="183"/>
      <c r="J217" s="184">
        <f>ROUND(I217*H217,2)</f>
        <v>0</v>
      </c>
      <c r="K217" s="185"/>
      <c r="L217" s="38"/>
      <c r="M217" s="186" t="s">
        <v>1</v>
      </c>
      <c r="N217" s="187" t="s">
        <v>38</v>
      </c>
      <c r="O217" s="85"/>
      <c r="P217" s="188">
        <f>O217*H217</f>
        <v>0</v>
      </c>
      <c r="Q217" s="188">
        <v>0</v>
      </c>
      <c r="R217" s="188">
        <f>Q217*H217</f>
        <v>0</v>
      </c>
      <c r="S217" s="188">
        <v>0</v>
      </c>
      <c r="T217" s="18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90" t="s">
        <v>105</v>
      </c>
      <c r="AT217" s="190" t="s">
        <v>101</v>
      </c>
      <c r="AU217" s="190" t="s">
        <v>73</v>
      </c>
      <c r="AY217" s="11" t="s">
        <v>106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11" t="s">
        <v>78</v>
      </c>
      <c r="BK217" s="191">
        <f>ROUND(I217*H217,2)</f>
        <v>0</v>
      </c>
      <c r="BL217" s="11" t="s">
        <v>105</v>
      </c>
      <c r="BM217" s="190" t="s">
        <v>524</v>
      </c>
    </row>
    <row r="218" spans="1:65" s="2" customFormat="1" ht="16.5" customHeight="1">
      <c r="A218" s="32"/>
      <c r="B218" s="33"/>
      <c r="C218" s="178" t="s">
        <v>525</v>
      </c>
      <c r="D218" s="178" t="s">
        <v>101</v>
      </c>
      <c r="E218" s="179" t="s">
        <v>526</v>
      </c>
      <c r="F218" s="180" t="s">
        <v>527</v>
      </c>
      <c r="G218" s="181" t="s">
        <v>132</v>
      </c>
      <c r="H218" s="182">
        <v>2</v>
      </c>
      <c r="I218" s="183"/>
      <c r="J218" s="184">
        <f>ROUND(I218*H218,2)</f>
        <v>0</v>
      </c>
      <c r="K218" s="185"/>
      <c r="L218" s="38"/>
      <c r="M218" s="186" t="s">
        <v>1</v>
      </c>
      <c r="N218" s="187" t="s">
        <v>38</v>
      </c>
      <c r="O218" s="85"/>
      <c r="P218" s="188">
        <f>O218*H218</f>
        <v>0</v>
      </c>
      <c r="Q218" s="188">
        <v>0</v>
      </c>
      <c r="R218" s="188">
        <f>Q218*H218</f>
        <v>0</v>
      </c>
      <c r="S218" s="188">
        <v>0</v>
      </c>
      <c r="T218" s="18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0" t="s">
        <v>105</v>
      </c>
      <c r="AT218" s="190" t="s">
        <v>101</v>
      </c>
      <c r="AU218" s="190" t="s">
        <v>73</v>
      </c>
      <c r="AY218" s="11" t="s">
        <v>106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1" t="s">
        <v>78</v>
      </c>
      <c r="BK218" s="191">
        <f>ROUND(I218*H218,2)</f>
        <v>0</v>
      </c>
      <c r="BL218" s="11" t="s">
        <v>105</v>
      </c>
      <c r="BM218" s="190" t="s">
        <v>528</v>
      </c>
    </row>
    <row r="219" spans="1:65" s="2" customFormat="1" ht="16.5" customHeight="1">
      <c r="A219" s="32"/>
      <c r="B219" s="33"/>
      <c r="C219" s="178" t="s">
        <v>529</v>
      </c>
      <c r="D219" s="178" t="s">
        <v>101</v>
      </c>
      <c r="E219" s="179" t="s">
        <v>530</v>
      </c>
      <c r="F219" s="180" t="s">
        <v>531</v>
      </c>
      <c r="G219" s="181" t="s">
        <v>132</v>
      </c>
      <c r="H219" s="182">
        <v>1</v>
      </c>
      <c r="I219" s="183"/>
      <c r="J219" s="184">
        <f>ROUND(I219*H219,2)</f>
        <v>0</v>
      </c>
      <c r="K219" s="185"/>
      <c r="L219" s="38"/>
      <c r="M219" s="186" t="s">
        <v>1</v>
      </c>
      <c r="N219" s="187" t="s">
        <v>38</v>
      </c>
      <c r="O219" s="85"/>
      <c r="P219" s="188">
        <f>O219*H219</f>
        <v>0</v>
      </c>
      <c r="Q219" s="188">
        <v>0</v>
      </c>
      <c r="R219" s="188">
        <f>Q219*H219</f>
        <v>0</v>
      </c>
      <c r="S219" s="188">
        <v>0</v>
      </c>
      <c r="T219" s="18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90" t="s">
        <v>105</v>
      </c>
      <c r="AT219" s="190" t="s">
        <v>101</v>
      </c>
      <c r="AU219" s="190" t="s">
        <v>73</v>
      </c>
      <c r="AY219" s="11" t="s">
        <v>106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11" t="s">
        <v>78</v>
      </c>
      <c r="BK219" s="191">
        <f>ROUND(I219*H219,2)</f>
        <v>0</v>
      </c>
      <c r="BL219" s="11" t="s">
        <v>105</v>
      </c>
      <c r="BM219" s="190" t="s">
        <v>532</v>
      </c>
    </row>
    <row r="220" spans="1:65" s="2" customFormat="1" ht="16.5" customHeight="1">
      <c r="A220" s="32"/>
      <c r="B220" s="33"/>
      <c r="C220" s="178" t="s">
        <v>533</v>
      </c>
      <c r="D220" s="178" t="s">
        <v>101</v>
      </c>
      <c r="E220" s="179" t="s">
        <v>534</v>
      </c>
      <c r="F220" s="180" t="s">
        <v>535</v>
      </c>
      <c r="G220" s="181" t="s">
        <v>132</v>
      </c>
      <c r="H220" s="182">
        <v>1</v>
      </c>
      <c r="I220" s="183"/>
      <c r="J220" s="184">
        <f>ROUND(I220*H220,2)</f>
        <v>0</v>
      </c>
      <c r="K220" s="185"/>
      <c r="L220" s="38"/>
      <c r="M220" s="186" t="s">
        <v>1</v>
      </c>
      <c r="N220" s="187" t="s">
        <v>38</v>
      </c>
      <c r="O220" s="85"/>
      <c r="P220" s="188">
        <f>O220*H220</f>
        <v>0</v>
      </c>
      <c r="Q220" s="188">
        <v>0</v>
      </c>
      <c r="R220" s="188">
        <f>Q220*H220</f>
        <v>0</v>
      </c>
      <c r="S220" s="188">
        <v>0</v>
      </c>
      <c r="T220" s="18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0" t="s">
        <v>105</v>
      </c>
      <c r="AT220" s="190" t="s">
        <v>101</v>
      </c>
      <c r="AU220" s="190" t="s">
        <v>73</v>
      </c>
      <c r="AY220" s="11" t="s">
        <v>106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1" t="s">
        <v>78</v>
      </c>
      <c r="BK220" s="191">
        <f>ROUND(I220*H220,2)</f>
        <v>0</v>
      </c>
      <c r="BL220" s="11" t="s">
        <v>105</v>
      </c>
      <c r="BM220" s="190" t="s">
        <v>536</v>
      </c>
    </row>
    <row r="221" spans="1:65" s="2" customFormat="1" ht="24.15" customHeight="1">
      <c r="A221" s="32"/>
      <c r="B221" s="33"/>
      <c r="C221" s="178" t="s">
        <v>537</v>
      </c>
      <c r="D221" s="178" t="s">
        <v>101</v>
      </c>
      <c r="E221" s="179" t="s">
        <v>538</v>
      </c>
      <c r="F221" s="180" t="s">
        <v>539</v>
      </c>
      <c r="G221" s="181" t="s">
        <v>132</v>
      </c>
      <c r="H221" s="182">
        <v>1</v>
      </c>
      <c r="I221" s="183"/>
      <c r="J221" s="184">
        <f>ROUND(I221*H221,2)</f>
        <v>0</v>
      </c>
      <c r="K221" s="185"/>
      <c r="L221" s="38"/>
      <c r="M221" s="186" t="s">
        <v>1</v>
      </c>
      <c r="N221" s="187" t="s">
        <v>38</v>
      </c>
      <c r="O221" s="85"/>
      <c r="P221" s="188">
        <f>O221*H221</f>
        <v>0</v>
      </c>
      <c r="Q221" s="188">
        <v>0</v>
      </c>
      <c r="R221" s="188">
        <f>Q221*H221</f>
        <v>0</v>
      </c>
      <c r="S221" s="188">
        <v>0</v>
      </c>
      <c r="T221" s="18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90" t="s">
        <v>105</v>
      </c>
      <c r="AT221" s="190" t="s">
        <v>101</v>
      </c>
      <c r="AU221" s="190" t="s">
        <v>73</v>
      </c>
      <c r="AY221" s="11" t="s">
        <v>106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11" t="s">
        <v>78</v>
      </c>
      <c r="BK221" s="191">
        <f>ROUND(I221*H221,2)</f>
        <v>0</v>
      </c>
      <c r="BL221" s="11" t="s">
        <v>105</v>
      </c>
      <c r="BM221" s="190" t="s">
        <v>540</v>
      </c>
    </row>
    <row r="222" spans="1:65" s="2" customFormat="1" ht="16.5" customHeight="1">
      <c r="A222" s="32"/>
      <c r="B222" s="33"/>
      <c r="C222" s="178" t="s">
        <v>541</v>
      </c>
      <c r="D222" s="178" t="s">
        <v>101</v>
      </c>
      <c r="E222" s="179" t="s">
        <v>542</v>
      </c>
      <c r="F222" s="180" t="s">
        <v>543</v>
      </c>
      <c r="G222" s="181" t="s">
        <v>544</v>
      </c>
      <c r="H222" s="182">
        <v>26</v>
      </c>
      <c r="I222" s="183"/>
      <c r="J222" s="184">
        <f>ROUND(I222*H222,2)</f>
        <v>0</v>
      </c>
      <c r="K222" s="185"/>
      <c r="L222" s="38"/>
      <c r="M222" s="192" t="s">
        <v>1</v>
      </c>
      <c r="N222" s="193" t="s">
        <v>38</v>
      </c>
      <c r="O222" s="194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0" t="s">
        <v>105</v>
      </c>
      <c r="AT222" s="190" t="s">
        <v>101</v>
      </c>
      <c r="AU222" s="190" t="s">
        <v>73</v>
      </c>
      <c r="AY222" s="11" t="s">
        <v>106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1" t="s">
        <v>78</v>
      </c>
      <c r="BK222" s="191">
        <f>ROUND(I222*H222,2)</f>
        <v>0</v>
      </c>
      <c r="BL222" s="11" t="s">
        <v>105</v>
      </c>
      <c r="BM222" s="190" t="s">
        <v>545</v>
      </c>
    </row>
    <row r="223" spans="1:31" s="2" customFormat="1" ht="6.95" customHeight="1">
      <c r="A223" s="32"/>
      <c r="B223" s="60"/>
      <c r="C223" s="61"/>
      <c r="D223" s="61"/>
      <c r="E223" s="61"/>
      <c r="F223" s="61"/>
      <c r="G223" s="61"/>
      <c r="H223" s="61"/>
      <c r="I223" s="61"/>
      <c r="J223" s="61"/>
      <c r="K223" s="61"/>
      <c r="L223" s="38"/>
      <c r="M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</row>
  </sheetData>
  <sheetProtection password="CC35" sheet="1" objects="1" scenarios="1" formatColumns="0" formatRows="0" autoFilter="0"/>
  <autoFilter ref="C111:K222"/>
  <mergeCells count="6">
    <mergeCell ref="E7:H7"/>
    <mergeCell ref="E16:H16"/>
    <mergeCell ref="E25:H25"/>
    <mergeCell ref="E85:H85"/>
    <mergeCell ref="E104:H10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2022-06-22T05:37:11Z</dcterms:created>
  <dcterms:modified xsi:type="dcterms:W3CDTF">2022-06-22T05:37:14Z</dcterms:modified>
  <cp:category/>
  <cp:version/>
  <cp:contentType/>
  <cp:contentStatus/>
</cp:coreProperties>
</file>