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0130a - Rekonstrukce s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'250130a - Rekonstrukce so...'!$C$117:$K$263</definedName>
    <definedName name="_xlnm.Print_Area" localSheetId="1">'250130a - Rekonstrukce so...'!$C$107:$J$263</definedName>
    <definedName name="_xlnm.Print_Titles" localSheetId="1">'250130a - Rekonstrukce so...'!$117:$117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4"/>
  <c r="BH244"/>
  <c r="BG244"/>
  <c r="BF244"/>
  <c r="T244"/>
  <c r="R244"/>
  <c r="P244"/>
  <c r="BI238"/>
  <c r="BH238"/>
  <c r="BG238"/>
  <c r="BF238"/>
  <c r="T238"/>
  <c r="R238"/>
  <c r="P238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T225"/>
  <c r="R226"/>
  <c r="R225"/>
  <c r="P226"/>
  <c r="P225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F112"/>
  <c r="E110"/>
  <c r="F87"/>
  <c r="E85"/>
  <c r="J22"/>
  <c r="E22"/>
  <c r="J115"/>
  <c r="J21"/>
  <c r="J19"/>
  <c r="E19"/>
  <c r="J89"/>
  <c r="J18"/>
  <c r="J16"/>
  <c r="E16"/>
  <c r="F115"/>
  <c r="J15"/>
  <c r="J13"/>
  <c r="E13"/>
  <c r="F114"/>
  <c r="J12"/>
  <c r="J10"/>
  <c r="J87"/>
  <c i="1" r="L90"/>
  <c r="AM90"/>
  <c r="AM89"/>
  <c r="L89"/>
  <c r="AM87"/>
  <c r="L87"/>
  <c r="L85"/>
  <c r="L84"/>
  <c i="2" r="BK181"/>
  <c r="BK238"/>
  <c r="J182"/>
  <c r="BK177"/>
  <c r="J251"/>
  <c r="BK201"/>
  <c r="BK148"/>
  <c r="J121"/>
  <c r="BK183"/>
  <c r="BK256"/>
  <c r="J164"/>
  <c r="J159"/>
  <c r="BK220"/>
  <c r="BK145"/>
  <c r="J127"/>
  <c r="J244"/>
  <c r="BK121"/>
  <c r="J181"/>
  <c r="BK259"/>
  <c r="BK221"/>
  <c r="BK159"/>
  <c r="BK244"/>
  <c r="J230"/>
  <c r="J216"/>
  <c r="J180"/>
  <c r="J198"/>
  <c r="BK152"/>
  <c r="BK185"/>
  <c r="J263"/>
  <c r="J229"/>
  <c r="BK219"/>
  <c r="BK224"/>
  <c r="BK184"/>
  <c r="BK144"/>
  <c r="BK127"/>
  <c r="BK210"/>
  <c r="BK130"/>
  <c r="BK176"/>
  <c r="BK229"/>
  <c r="J130"/>
  <c r="BK182"/>
  <c r="J184"/>
  <c r="BK251"/>
  <c r="J176"/>
  <c r="J226"/>
  <c r="BK216"/>
  <c r="J206"/>
  <c r="BK170"/>
  <c r="J168"/>
  <c r="J177"/>
  <c r="BK169"/>
  <c r="BK124"/>
  <c r="J220"/>
  <c r="BK230"/>
  <c r="J170"/>
  <c r="J124"/>
  <c r="J148"/>
  <c r="J141"/>
  <c r="J195"/>
  <c r="BK206"/>
  <c r="BK158"/>
  <c r="J185"/>
  <c r="J256"/>
  <c r="J169"/>
  <c r="BK168"/>
  <c r="BK198"/>
  <c r="BK263"/>
  <c r="BK180"/>
  <c r="BK141"/>
  <c i="1" r="AS94"/>
  <c i="2" r="BK195"/>
  <c r="J259"/>
  <c r="J144"/>
  <c r="BK151"/>
  <c r="J152"/>
  <c r="J238"/>
  <c r="BK164"/>
  <c r="J145"/>
  <c r="BK226"/>
  <c r="J183"/>
  <c r="J219"/>
  <c r="J151"/>
  <c r="J224"/>
  <c r="J201"/>
  <c r="J210"/>
  <c r="J221"/>
  <c r="J158"/>
  <c l="1" r="BK120"/>
  <c r="P209"/>
  <c r="T209"/>
  <c r="BK209"/>
  <c r="J209"/>
  <c r="J97"/>
  <c r="P120"/>
  <c r="P119"/>
  <c r="P118"/>
  <c i="1" r="AU95"/>
  <c i="2" r="P228"/>
  <c r="P227"/>
  <c r="T120"/>
  <c r="T119"/>
  <c r="T118"/>
  <c r="BK228"/>
  <c r="J228"/>
  <c r="J100"/>
  <c r="R120"/>
  <c r="R119"/>
  <c r="R118"/>
  <c r="R209"/>
  <c r="R228"/>
  <c r="R227"/>
  <c r="T228"/>
  <c r="T227"/>
  <c r="BK225"/>
  <c r="J225"/>
  <c r="J98"/>
  <c r="BE259"/>
  <c r="J114"/>
  <c r="BE181"/>
  <c r="BE124"/>
  <c r="BE127"/>
  <c r="BE151"/>
  <c r="BE152"/>
  <c r="BE158"/>
  <c r="BE164"/>
  <c r="BE169"/>
  <c r="BE185"/>
  <c r="BE251"/>
  <c r="J90"/>
  <c r="BE176"/>
  <c r="BE216"/>
  <c r="BE220"/>
  <c r="BE145"/>
  <c r="BE184"/>
  <c r="BE195"/>
  <c r="BE198"/>
  <c r="BE224"/>
  <c r="BE226"/>
  <c r="BE244"/>
  <c r="J112"/>
  <c r="BE130"/>
  <c r="BE144"/>
  <c r="BE148"/>
  <c r="BE168"/>
  <c r="BE182"/>
  <c r="BE183"/>
  <c r="BE221"/>
  <c r="BE238"/>
  <c r="F89"/>
  <c r="BE121"/>
  <c r="BE159"/>
  <c r="BE170"/>
  <c r="BE210"/>
  <c r="BE229"/>
  <c r="BE230"/>
  <c r="F90"/>
  <c r="BE177"/>
  <c r="BE219"/>
  <c r="BE263"/>
  <c r="BE180"/>
  <c r="BE256"/>
  <c r="BE141"/>
  <c r="BE201"/>
  <c r="BE206"/>
  <c r="J32"/>
  <c i="1" r="AW95"/>
  <c i="2" r="F34"/>
  <c i="1" r="BC95"/>
  <c r="BC94"/>
  <c r="AY94"/>
  <c i="2" r="F35"/>
  <c i="1" r="BD95"/>
  <c r="BD94"/>
  <c r="W33"/>
  <c r="AU94"/>
  <c i="2" r="F33"/>
  <c i="1" r="BB95"/>
  <c r="BB94"/>
  <c r="W31"/>
  <c i="2" r="F32"/>
  <c i="1" r="BA95"/>
  <c r="BA94"/>
  <c r="W30"/>
  <c i="2" l="1" r="BK119"/>
  <c r="J119"/>
  <c r="J95"/>
  <c r="J120"/>
  <c r="J96"/>
  <c r="BK227"/>
  <c r="J227"/>
  <c r="J99"/>
  <c i="1" r="AX94"/>
  <c i="2" r="J31"/>
  <c i="1" r="AV95"/>
  <c r="AT95"/>
  <c r="W32"/>
  <c r="AW94"/>
  <c r="AK30"/>
  <c i="2" r="F31"/>
  <c i="1" r="AZ95"/>
  <c r="AZ94"/>
  <c r="AV94"/>
  <c r="AK29"/>
  <c i="2" l="1" r="BK118"/>
  <c r="J118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<sst xmlns="http://schemas.openxmlformats.org/spreadsheetml/2006/main">
  <si>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</si>
  <si>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</si>
  <si>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</si>
  <si>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</si>
  <si>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</si>
  <si>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{506986a5-9225-4114-bae6-c8cc10066dc8}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</si>
  <si>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</si>
  <si>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</si>
  <si>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</si>
  <si>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</si>
  <si>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</si>
  <si>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</si>
  <si>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</si>
  <si>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</si>
  <si>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250130a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</si>
  <si>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</si>
  <si>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</si>
  <si>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sokolovny v HD - III. etapa - zateplení fasády</t>
  </si>
  <si>
    <t>KSO:</t>
  </si>
  <si>
    <t>CC-CZ:</t>
  </si>
  <si>
    <t>Místo:</t>
  </si>
  <si>
    <t xml:space="preserve"> </t>
  </si>
  <si>
    <t>Datum:</t>
  </si>
  <si>
    <t>4. 2. 2025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</si>
  <si>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</si>
  <si>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</si>
  <si>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</si>
  <si>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</si>
  <si>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</si>
  <si>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</si>
  <si>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</si>
  <si>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</si>
  <si>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</si>
  <si>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</si>
  <si>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</si>
  <si>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</si>
  <si>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</si>
  <si>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</si>
  <si>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</si>
  <si>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</si>
  <si>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</si>
  <si>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</si>
  <si>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</si>
  <si>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</si>
  <si>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</si>
  <si>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</si>
  <si>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</si>
  <si>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</si>
  <si>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</si>
  <si>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</si>
  <si>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</si>
  <si>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</si>
  <si>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</si>
  <si>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</si>
  <si>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</si>
  <si>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</si>
  <si>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</si>
  <si>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</si>
  <si>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</si>
  <si>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</si>
  <si>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</si>
  <si>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</si>
  <si>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</si>
  <si>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</si>
  <si>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</si>
  <si>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</si>
  <si>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</si>
  <si>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</si>
  <si>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</si>
  <si>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</si>
  <si>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</si>
  <si>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</si>
  <si>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</si>
  <si>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</si>
  <si>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</si>
  <si>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</si>
  <si>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</si>
  <si>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</si>
  <si>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</si>
  <si>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</si>
  <si>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</si>
  <si>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</si>
  <si>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</si>
  <si>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</si>
  <si>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</si>
  <si>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</si>
  <si>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</si>
  <si>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</si>
  <si>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62 - Úprava povrchů vnějších</t>
  </si>
  <si>
    <t xml:space="preserve">    9 - Ostatní konstrukce a práce, lešení</t>
  </si>
  <si>
    <t xml:space="preserve">    998 - Přesun hmot</t>
  </si>
  <si>
    <t>PSV - Práce a dodávky PSV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</si>
  <si>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</si>
  <si>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</si>
  <si>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</si>
  <si>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</si>
  <si>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</si>
  <si>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</si>
  <si>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</si>
  <si>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</si>
  <si>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</si>
  <si>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</si>
  <si>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</si>
  <si>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</si>
  <si>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</si>
  <si>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</si>
  <si>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</si>
  <si>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</si>
  <si>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</si>
  <si>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</si>
  <si>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</si>
  <si>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</si>
  <si>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621151011</t>
  </si>
  <si>
    <t>Penetrační silikátový nátěr vnějších pastovitých tenkovrstvých omítek podhledů</t>
  </si>
  <si>
    <t>m2</t>
  </si>
  <si>
    <t>4</t>
  </si>
  <si>
    <t>1819366042</t>
  </si>
  <si>
    <t>VV</t>
  </si>
  <si>
    <t>"Podhled římsy" (4+13,06+20,35+0,36*2+37,2+2+12,92+4-0,25*6)*0,25</t>
  </si>
  <si>
    <t>Součet</t>
  </si>
  <si>
    <t>621325101</t>
  </si>
  <si>
    <t>Oprava vnější vápenocementové hladké omítky složitosti 1 podhledů v rozsahu do 10 %</t>
  </si>
  <si>
    <t>-494532406</t>
  </si>
  <si>
    <t>"Podhled římsy" (4+13,06+20,35+0,36*2+37,2+2+12,92+4-0,25*6)*0,35</t>
  </si>
  <si>
    <t>3</t>
  </si>
  <si>
    <t>621521002</t>
  </si>
  <si>
    <t>Tenkovrstvá silikátová zatíraná omítka zrnitost 1,0 mm vnějších podhledů</t>
  </si>
  <si>
    <t>-1778010976</t>
  </si>
  <si>
    <t>"Viz. penetrace" 23,188</t>
  </si>
  <si>
    <t>622151011</t>
  </si>
  <si>
    <t>Penetrační silikátový nátěr vnějších pastovitých tenkovrstvých omítek stěn</t>
  </si>
  <si>
    <t>1130691658</t>
  </si>
  <si>
    <t>"Jihozápadní strana" 12,71*8,4+(3,88+3,27)*8,75-1,79*1,45*8</t>
  </si>
  <si>
    <t>"Špalety" (1,79*8+1,45*16)*0,1</t>
  </si>
  <si>
    <t>"Severovýchodní strana" (17,86+2)*8,78+5,45*2,2/2-1,16*1,08</t>
  </si>
  <si>
    <t>"Špalety" (1,16+1,08*2)*0,5</t>
  </si>
  <si>
    <t>"Jihovýchodní strana" 0,37*8,4+36,345*8,79-1,8*3,68*5-1,42*4,175-1,42*3,87-0,71*1,07*3-3,14*2,87</t>
  </si>
  <si>
    <t>"Špalety" (3,14+2,87*2)*0,1+(1,8*5+3,68*10+1,42*2+4,175*2+3,87*2+0,71*3+1,07*6)*0,3</t>
  </si>
  <si>
    <t>"Severozápadní strana" 0,37*8,4+12,6*8,78+23,61*6,7+4,9*2,1/2-2*1,33*5-3,2*2,67-2,51*2,27*4-1,5*2,78-0,6*1,27*4-1,83*3,94</t>
  </si>
  <si>
    <t>"Špalety" (2*5+1,33*10+3,2+2,67*2+2,51*4+2,27*8+1,5+2,78*2+0,6*4+1,27*8+1,83+3,94*2)*0,1</t>
  </si>
  <si>
    <t>"Čelo římsy" (4+13,06+20,35+0,36*2+37,2+2+12,92+4)*0,3</t>
  </si>
  <si>
    <t>5</t>
  </si>
  <si>
    <t>622211011</t>
  </si>
  <si>
    <t>Montáž kontaktního zateplení vnějších stěn lepením a mechanickým kotvením polystyrénových desek do betonu a zdiva tl přes 40 do 80 mm</t>
  </si>
  <si>
    <t>1788395275</t>
  </si>
  <si>
    <t>"Soklík na rampě" (24,705+1-3,2-1,5)*0,22</t>
  </si>
  <si>
    <t>6</t>
  </si>
  <si>
    <t>M</t>
  </si>
  <si>
    <t>28376418</t>
  </si>
  <si>
    <t>deska XPS hrana polodrážková a hladký povrch 300kPA λ=0,035 tl 60mm</t>
  </si>
  <si>
    <t>8</t>
  </si>
  <si>
    <t>304117780</t>
  </si>
  <si>
    <t>7</t>
  </si>
  <si>
    <t>622212001</t>
  </si>
  <si>
    <t>Montáž kontaktního zateplení vnějšího ostění, nadpraží nebo parapetu hl. špalety do 200 mm lepením desek z polystyrenu tl do 40 mm</t>
  </si>
  <si>
    <t>m</t>
  </si>
  <si>
    <t>1881211362</t>
  </si>
  <si>
    <t>"Parapet" 2*5+2,51*4+0,6*4+1,79*8</t>
  </si>
  <si>
    <t>622212051</t>
  </si>
  <si>
    <t>Montáž kontaktního zateplení vnějšího ostění, nadpraží nebo parapetu hl. špalety do 400 mm lepením desek z polystyrenu tl do 40 mm</t>
  </si>
  <si>
    <t>-2018457931</t>
  </si>
  <si>
    <t>"Parapet" 1,8*5+1,42*2+0,71*3</t>
  </si>
  <si>
    <t>9</t>
  </si>
  <si>
    <t>28376416</t>
  </si>
  <si>
    <t>deska XPS hrana polodrážková a hladký povrch 300kPA λ=0,035 tl 40mm</t>
  </si>
  <si>
    <t>-2010863878</t>
  </si>
  <si>
    <t>10</t>
  </si>
  <si>
    <t>622221021</t>
  </si>
  <si>
    <t>Montáž kontaktního zateplení vnějších stěn lepením a mechanickým kotvením TI z minerální vlny s podélnou orientací do zdiva a betonu tl přes 80 do 120 mm</t>
  </si>
  <si>
    <t>-806408439</t>
  </si>
  <si>
    <t>11</t>
  </si>
  <si>
    <t>63152263</t>
  </si>
  <si>
    <t>deska tepelně izolační minerální kontaktních fasád podélné vlákno λ=0,034 tl 100mm</t>
  </si>
  <si>
    <t>1847201505</t>
  </si>
  <si>
    <t>622222001</t>
  </si>
  <si>
    <t>Montáž kontaktního zateplení vnějšího ostění, nadpraží nebo parapetu hl. špalety do 200 mm lepením desek z minerální vlny tl do 40 mm</t>
  </si>
  <si>
    <t>1643076349</t>
  </si>
  <si>
    <t xml:space="preserve">Dodávka MV na přesah přes rám okna je započtena v ploše ! </t>
  </si>
  <si>
    <t>"Nadpraží" 1,79*8+3,14+2*5+3,2+2,51*4+1,5+0,6*4+1,83</t>
  </si>
  <si>
    <t>"Ostění" (1,45*8+2,87+1,33*5+2,67+2,27*4+2,78+1,27*4+3,94)*2</t>
  </si>
  <si>
    <t>13</t>
  </si>
  <si>
    <t>622222051</t>
  </si>
  <si>
    <t>Montáž kontaktního zateplení vnějšího ostění, nadpraží nebo parapetu hl. špalety do 400 mm lepením desek z minerální vlny tl do 40 mm</t>
  </si>
  <si>
    <t>578190037</t>
  </si>
  <si>
    <t>"Nadpraží" 1,16+1,8*5+1,42*2+0,71*3</t>
  </si>
  <si>
    <t>"Ostění" (3,68*5+4,175+3,87+1,07*3)*2</t>
  </si>
  <si>
    <t>14</t>
  </si>
  <si>
    <t>63142020</t>
  </si>
  <si>
    <t>deska tepelně izolační minerální kontaktních fasád podélné vlákno λ=0,035-0,036 tl 40mm</t>
  </si>
  <si>
    <t>-1055601823</t>
  </si>
  <si>
    <t>15</t>
  </si>
  <si>
    <t>622251105</t>
  </si>
  <si>
    <t>Příplatek k cenám kontaktního zateplení vnějších stěn za zápustnou montáž a použití tepelněizolačních zátek z minerální vlny</t>
  </si>
  <si>
    <t>1237957203</t>
  </si>
  <si>
    <t>16</t>
  </si>
  <si>
    <t>622252001</t>
  </si>
  <si>
    <t>Montáž profilů kontaktního zateplení připevněných mechanicky</t>
  </si>
  <si>
    <t>2074207354</t>
  </si>
  <si>
    <t>"Jihozápadní strana" 12,71+3,88+3,27</t>
  </si>
  <si>
    <t>"Severovýchodní strana" 17,86+2+5-1,1</t>
  </si>
  <si>
    <t>"Jihovýchodní strana" 0,37+36,345-3,14</t>
  </si>
  <si>
    <t>"Severozápadní strana" 0,37+12,6+23,61+5,3-3,2-1,5</t>
  </si>
  <si>
    <t>17</t>
  </si>
  <si>
    <t>59051647</t>
  </si>
  <si>
    <t>profil zakládací Al tl 0,7mm pro ETICS pro izolant tl 100mm</t>
  </si>
  <si>
    <t>-1243640155</t>
  </si>
  <si>
    <t>18</t>
  </si>
  <si>
    <t>622252002</t>
  </si>
  <si>
    <t>Montáž profilů kontaktního zateplení lepených</t>
  </si>
  <si>
    <t>1398654003</t>
  </si>
  <si>
    <t>"Viz. dodávka" 63,15+6,7+8,79+212,37+94,25</t>
  </si>
  <si>
    <t>19</t>
  </si>
  <si>
    <t>63127464</t>
  </si>
  <si>
    <t>profil rohový Al 15x15mm s výztužnou tkaninou š 100mm pro ETICS</t>
  </si>
  <si>
    <t>-1422529620</t>
  </si>
  <si>
    <t>20</t>
  </si>
  <si>
    <t>59051500</t>
  </si>
  <si>
    <t>profil dilatační stěnový PVC s výztužnou tkaninou pro ETICS</t>
  </si>
  <si>
    <t>-2121825845</t>
  </si>
  <si>
    <t>59051502</t>
  </si>
  <si>
    <t>profil dilatační rohový PVC s výztužnou tkaninou pro ETICS</t>
  </si>
  <si>
    <t>1874935202</t>
  </si>
  <si>
    <t>22</t>
  </si>
  <si>
    <t>59051476</t>
  </si>
  <si>
    <t>profil začišťovací PVC 9mm s výztužnou tkaninou pro ostění ETICS</t>
  </si>
  <si>
    <t>-349443207</t>
  </si>
  <si>
    <t>23</t>
  </si>
  <si>
    <t>59051510</t>
  </si>
  <si>
    <t>profil rohový s okapnicí PVC s výztužnou tkaninou pro nadpraží ETICS</t>
  </si>
  <si>
    <t>-1408203449</t>
  </si>
  <si>
    <t>24</t>
  </si>
  <si>
    <t>622325102</t>
  </si>
  <si>
    <t>Oprava vnější vápenocementové hladké omítky složitosti 1 stěn v rozsahu přes 10 do 30 %</t>
  </si>
  <si>
    <t>-926763008</t>
  </si>
  <si>
    <t xml:space="preserve">Započteny i plochy po zazděných otvorech : </t>
  </si>
  <si>
    <t>"Jihozápadní strana" 12,51*8,4+(3,88+3,27)*8,75-1,79*1,45*8</t>
  </si>
  <si>
    <t>"Severovýchodní strana" (17,66+2)*8,78+5,45*2,2/2-1,16*1,08</t>
  </si>
  <si>
    <t>"Jihovýchodní strana" 0,37*8,4+36,145*8,79-1,8*3,68*5-1,42*4,175-1,42*3,87-0,71*1,07*3-3,14*2,87</t>
  </si>
  <si>
    <t>"Špalety" (3,14+2,87*2)*0,1+(1,8*5+3,68*10+1,42*2+4,175*2+3,87*2+0,71*3+1,07*6)*0,2</t>
  </si>
  <si>
    <t>"Severozápadní strana" 0,37*8,4+12,5*8,78+23,51*6,7+4,9*2,1/2-2*1,33*5-3,2*2,67-2,51*2,27*4-1,5*2,78-0,6*1,27*4-1,83*3,94</t>
  </si>
  <si>
    <t>25</t>
  </si>
  <si>
    <t>622521002</t>
  </si>
  <si>
    <t>Tenkovrstvá silikátová zatíraná omítka zrnitost 1,0 mm vnějších stěn</t>
  </si>
  <si>
    <t>2091922761</t>
  </si>
  <si>
    <t>"Viz. penetrace" 877,923</t>
  </si>
  <si>
    <t>26</t>
  </si>
  <si>
    <t>629991001</t>
  </si>
  <si>
    <t>Zakrytí podélných ploch fólií volně položenou</t>
  </si>
  <si>
    <t>689474073</t>
  </si>
  <si>
    <t>"Pultová střecha" (5+5,3)*2,5</t>
  </si>
  <si>
    <t>27</t>
  </si>
  <si>
    <t>629991011</t>
  </si>
  <si>
    <t>Zakrytí výplní otvorů a svislých ploch fólií přilepenou lepící páskou</t>
  </si>
  <si>
    <t>-1485437143</t>
  </si>
  <si>
    <t>Výplně otvorů :</t>
  </si>
  <si>
    <t>0,74*0,49+1,8*0,49*4+2,6*2+2,64*2+1,19*2</t>
  </si>
  <si>
    <t>1,79*1,45*8+1,16*1,81+1,8*3,68*5+1,42*4,175+1,42*3,87+0,71*1,07*3+3,14*2,87+2*1,33*5+3,2*2,67+2,51*2,27*4+1,5*2,78+0,6*1,27*4+1,83*3,94</t>
  </si>
  <si>
    <t>28</t>
  </si>
  <si>
    <t>629995101</t>
  </si>
  <si>
    <t>Očištění vnějších ploch tlakovou vodou</t>
  </si>
  <si>
    <t>-1125861423</t>
  </si>
  <si>
    <t>"Viz. oprava omítky" 32,463+851,164</t>
  </si>
  <si>
    <t>Ostatní konstrukce a práce, lešení</t>
  </si>
  <si>
    <t>29</t>
  </si>
  <si>
    <t>941311111</t>
  </si>
  <si>
    <t>Montáž lešení řadového modulového lehkého zatížení do 200 kg/m2 š od 0,6 do 0,9 m v do 10 m</t>
  </si>
  <si>
    <t>764849102</t>
  </si>
  <si>
    <t>"Jihozápadní strana" 12,71*(9,3-1,8)+(3,88+3,27+1,1*2)*(9,7-1,8)</t>
  </si>
  <si>
    <t>"Severovýchodní strana" (17,86+2+1,1*2)*(9,5-1,8)-5,4*2,3+11,2*1,3</t>
  </si>
  <si>
    <t>"Jihovýchodní strana" (1,1+0,37)*(9,3-1,8)+(36,345+1,1*3)*(9,7-1,8)-7*0,9</t>
  </si>
  <si>
    <t>"Severozápadní strana" (0,37+1,1)*(9,3-1,8)+(1,1+12,6)*(8,8-1,8)+(23,61+1,1)*(6,7-1,8)+7,6*1,9</t>
  </si>
  <si>
    <t>30</t>
  </si>
  <si>
    <t>941311211</t>
  </si>
  <si>
    <t>Příplatek k lešení řadovému modulovému lehkému š 0,9 m v přes 10 do 25 m za první a ZKD den použití</t>
  </si>
  <si>
    <t>-577817845</t>
  </si>
  <si>
    <t>901,577*60</t>
  </si>
  <si>
    <t>31</t>
  </si>
  <si>
    <t>941311811</t>
  </si>
  <si>
    <t>Demontáž lešení řadového modulového lehkého zatížení do 200 kg/m2 š od 0,6 do 0,9 m v do 10 m</t>
  </si>
  <si>
    <t>-455411156</t>
  </si>
  <si>
    <t>32</t>
  </si>
  <si>
    <t>944511111</t>
  </si>
  <si>
    <t>Montáž ochranné sítě z textilie z umělých vláken</t>
  </si>
  <si>
    <t>-1388149177</t>
  </si>
  <si>
    <t>33</t>
  </si>
  <si>
    <t>944511211</t>
  </si>
  <si>
    <t>Příplatek k ochranné síti za první a ZKD den použití</t>
  </si>
  <si>
    <t>-1435675174</t>
  </si>
  <si>
    <t>901,557*60</t>
  </si>
  <si>
    <t>34</t>
  </si>
  <si>
    <t>944511811</t>
  </si>
  <si>
    <t>Demontáž ochranné sítě z textilie z umělých vláken</t>
  </si>
  <si>
    <t>1112172402</t>
  </si>
  <si>
    <t>998</t>
  </si>
  <si>
    <t>Přesun hmot</t>
  </si>
  <si>
    <t>35</t>
  </si>
  <si>
    <t>998011010</t>
  </si>
  <si>
    <t>Přesun hmot pro budovy zděné s omezením mechanizace pro budovy v přes 12 do 24 m</t>
  </si>
  <si>
    <t>t</t>
  </si>
  <si>
    <t>-1736975125</t>
  </si>
  <si>
    <t>PSV</t>
  </si>
  <si>
    <t>Práce a dodávky PSV</t>
  </si>
  <si>
    <t>764</t>
  </si>
  <si>
    <t>Konstrukce klempířské</t>
  </si>
  <si>
    <t>36</t>
  </si>
  <si>
    <t>764004861</t>
  </si>
  <si>
    <t>Demontáž svodu do suti</t>
  </si>
  <si>
    <t>-468803584</t>
  </si>
  <si>
    <t>37</t>
  </si>
  <si>
    <t>764011402</t>
  </si>
  <si>
    <t>Podkladní plech z PZ plechu pro hřebeny, nároží, úžlabí nebo okapové hrany tl 0,55 mm rš 200 mm</t>
  </si>
  <si>
    <t>1178402049</t>
  </si>
  <si>
    <t>Pod parapety :</t>
  </si>
  <si>
    <t>"K.16" 1,84*8</t>
  </si>
  <si>
    <t>"K.17" 1,43</t>
  </si>
  <si>
    <t>"K.18" 2,05*5</t>
  </si>
  <si>
    <t>"K.19" 0,65*4</t>
  </si>
  <si>
    <t>"K.20" 2,56*4</t>
  </si>
  <si>
    <t>38</t>
  </si>
  <si>
    <t>764011405</t>
  </si>
  <si>
    <t>Podkladní plech z PZ plechu pro hřebeny, nároží, úžlabí nebo okapové hrany tl 0,55 mm rš 400 mm</t>
  </si>
  <si>
    <t>1490340344</t>
  </si>
  <si>
    <t>"K.13" 1,85*5</t>
  </si>
  <si>
    <t>"K.14" 0,77*3</t>
  </si>
  <si>
    <t>"K.15" 1,47*2</t>
  </si>
  <si>
    <t>39</t>
  </si>
  <si>
    <t>764216602</t>
  </si>
  <si>
    <t>Oplechování rovných parapetů mechanicky kotvené z Pz s povrchovou úpravou rš 200 mm</t>
  </si>
  <si>
    <t>-1142463881</t>
  </si>
  <si>
    <t>40</t>
  </si>
  <si>
    <t>764216605</t>
  </si>
  <si>
    <t>Oplechování rovných parapetů mechanicky kotvené z Pz s povrchovou úpravou rš 400 mm</t>
  </si>
  <si>
    <t>472443529</t>
  </si>
  <si>
    <t>41</t>
  </si>
  <si>
    <t>764315635</t>
  </si>
  <si>
    <t>Lemování trub prostupovou manžetou z Pz s povrch úpravou střech s krytinou skládanou D přes 200 do 300 mm</t>
  </si>
  <si>
    <t>kus</t>
  </si>
  <si>
    <t>808195737</t>
  </si>
  <si>
    <t>"VZT" 5</t>
  </si>
  <si>
    <t>42</t>
  </si>
  <si>
    <t>764518623.R</t>
  </si>
  <si>
    <t>Svody kruhové včetně objímek, kolen, odskoků z Pz s povrchovou úpravou průměru 125 mm</t>
  </si>
  <si>
    <t>222905690</t>
  </si>
  <si>
    <t>"K.07" 38,4</t>
  </si>
  <si>
    <t>"K.10" 14,4</t>
  </si>
  <si>
    <t>43</t>
  </si>
  <si>
    <t>998764103</t>
  </si>
  <si>
    <t>Přesun hmot tonážní pro konstrukce klempířské v objektech v přes 12 do 24 m</t>
  </si>
  <si>
    <t>-1599941478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</si>
</sst>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250130a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sokolovny v HD - III. etapa - zateplení fasády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4. 2. 2025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'250130a - Rekonstrukce so...'!J28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'250130a - Rekonstrukce so...'!P118</f>
        <v>0</v>
      </c>
      <c r="AV95" s="127">
        <f>'250130a - Rekonstrukce so...'!J31</f>
        <v>0</v>
      </c>
      <c r="AW95" s="127">
        <f>'250130a - Rekonstrukce so...'!J32</f>
        <v>0</v>
      </c>
      <c r="AX95" s="127">
        <f>'250130a - Rekonstrukce so...'!J33</f>
        <v>0</v>
      </c>
      <c r="AY95" s="127">
        <f>'250130a - Rekonstrukce so...'!J34</f>
        <v>0</v>
      </c>
      <c r="AZ95" s="127">
        <f>'250130a - Rekonstrukce so...'!F31</f>
        <v>0</v>
      </c>
      <c r="BA95" s="127">
        <f>'250130a - Rekonstrukce so...'!F32</f>
        <v>0</v>
      </c>
      <c r="BB95" s="127">
        <f>'250130a - Rekonstrukce so...'!F33</f>
        <v>0</v>
      </c>
      <c r="BC95" s="127">
        <f>'250130a - Rekonstrukce so...'!F34</f>
        <v>0</v>
      </c>
      <c r="BD95" s="129">
        <f>'250130a - Rekonstrukce so...'!F35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tgdCs4IcqrPl+F4aNk5ZsZBPGAomg6/64Txon0QkwZpQlz2SQDZDfTJ+JzjUPZbb9XVA7kZcykIgElfoFkqq1Q==" hashValue="W7QqA9k3OVpRRsmIxfo7/9hW3cdsWoFaPMxlD9DdrXzYQho+tn8X2NcjIe1FOhlO9PtxtOpTPjehz3oTpk+gA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0130a - Rekonstrukce s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80</v>
      </c>
    </row>
    <row r="4" hidden="1" s="1" customFormat="1" ht="24.96" customHeight="1">
      <c r="B4" s="20"/>
      <c r="D4" s="133" t="s">
        <v>81</v>
      </c>
      <c r="L4" s="20"/>
      <c r="M4" s="134" t="s">
        <v>10</v>
      </c>
      <c r="AT4" s="17" t="s">
        <v>4</v>
      </c>
    </row>
    <row r="5" hidden="1" s="1" customFormat="1" ht="6.96" customHeight="1">
      <c r="B5" s="20"/>
      <c r="L5" s="20"/>
    </row>
    <row r="6" hidden="1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hidden="1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hidden="1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4. 2. 2025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26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26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26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hidden="1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ROUND(J118,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ROUND((SUM(BE118:BE263)),  2)</f>
        <v>0</v>
      </c>
      <c r="G31" s="38"/>
      <c r="H31" s="38"/>
      <c r="I31" s="149">
        <v>0.20999999999999999</v>
      </c>
      <c r="J31" s="148">
        <f>ROUND(((SUM(BE118:BE263))*I31),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135" t="s">
        <v>39</v>
      </c>
      <c r="F32" s="148">
        <f>ROUND((SUM(BF118:BF263)),  2)</f>
        <v>0</v>
      </c>
      <c r="G32" s="38"/>
      <c r="H32" s="38"/>
      <c r="I32" s="149">
        <v>0.12</v>
      </c>
      <c r="J32" s="148">
        <f>ROUND(((SUM(BF118:BF263))*I32),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ROUND((SUM(BG118:BG263)),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ROUND((SUM(BH118:BH263)),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ROUND((SUM(BI118:BI263)),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1" customFormat="1" ht="14.4" customHeight="1">
      <c r="B39" s="20"/>
      <c r="L39" s="20"/>
    </row>
    <row r="40" hidden="1" s="1" customFormat="1" ht="14.4" customHeight="1">
      <c r="B40" s="20"/>
      <c r="L40" s="20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30" customHeight="1">
      <c r="A85" s="38"/>
      <c r="B85" s="39"/>
      <c r="C85" s="40"/>
      <c r="D85" s="40"/>
      <c r="E85" s="76" t="str">
        <f>E7</f>
        <v>Rekonstrukce sokolovny v HD - III. etapa - zateplení fasády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4. 2. 2025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8" t="s">
        <v>83</v>
      </c>
      <c r="D92" s="169"/>
      <c r="E92" s="169"/>
      <c r="F92" s="169"/>
      <c r="G92" s="169"/>
      <c r="H92" s="169"/>
      <c r="I92" s="169"/>
      <c r="J92" s="170" t="s">
        <v>84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1" t="s">
        <v>85</v>
      </c>
      <c r="D94" s="40"/>
      <c r="E94" s="40"/>
      <c r="F94" s="40"/>
      <c r="G94" s="40"/>
      <c r="H94" s="40"/>
      <c r="I94" s="40"/>
      <c r="J94" s="110">
        <f>J118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hidden="1" s="9" customFormat="1" ht="24.96" customHeight="1">
      <c r="A95" s="9"/>
      <c r="B95" s="172"/>
      <c r="C95" s="173"/>
      <c r="D95" s="174" t="s">
        <v>87</v>
      </c>
      <c r="E95" s="175"/>
      <c r="F95" s="175"/>
      <c r="G95" s="175"/>
      <c r="H95" s="175"/>
      <c r="I95" s="175"/>
      <c r="J95" s="176">
        <f>J119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88</v>
      </c>
      <c r="E96" s="181"/>
      <c r="F96" s="181"/>
      <c r="G96" s="181"/>
      <c r="H96" s="181"/>
      <c r="I96" s="181"/>
      <c r="J96" s="182">
        <f>J120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89</v>
      </c>
      <c r="E97" s="181"/>
      <c r="F97" s="181"/>
      <c r="G97" s="181"/>
      <c r="H97" s="181"/>
      <c r="I97" s="181"/>
      <c r="J97" s="182">
        <f>J209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90</v>
      </c>
      <c r="E98" s="181"/>
      <c r="F98" s="181"/>
      <c r="G98" s="181"/>
      <c r="H98" s="181"/>
      <c r="I98" s="181"/>
      <c r="J98" s="182">
        <f>J225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2"/>
      <c r="C99" s="173"/>
      <c r="D99" s="174" t="s">
        <v>91</v>
      </c>
      <c r="E99" s="175"/>
      <c r="F99" s="175"/>
      <c r="G99" s="175"/>
      <c r="H99" s="175"/>
      <c r="I99" s="175"/>
      <c r="J99" s="176">
        <f>J227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78"/>
      <c r="C100" s="179"/>
      <c r="D100" s="180" t="s">
        <v>92</v>
      </c>
      <c r="E100" s="181"/>
      <c r="F100" s="181"/>
      <c r="G100" s="181"/>
      <c r="H100" s="181"/>
      <c r="I100" s="181"/>
      <c r="J100" s="182">
        <f>J228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93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30" customHeight="1">
      <c r="A110" s="38"/>
      <c r="B110" s="39"/>
      <c r="C110" s="40"/>
      <c r="D110" s="40"/>
      <c r="E110" s="76" t="str">
        <f>E7</f>
        <v>Rekonstrukce sokolovny v HD - III. etapa - zateplení fasády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F10</f>
        <v xml:space="preserve"> </v>
      </c>
      <c r="G112" s="40"/>
      <c r="H112" s="40"/>
      <c r="I112" s="32" t="s">
        <v>22</v>
      </c>
      <c r="J112" s="79" t="str">
        <f>IF(J10="","",J10)</f>
        <v>4. 2. 2025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E13</f>
        <v xml:space="preserve"> </v>
      </c>
      <c r="G114" s="40"/>
      <c r="H114" s="40"/>
      <c r="I114" s="32" t="s">
        <v>29</v>
      </c>
      <c r="J114" s="36" t="str">
        <f>E19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IF(E16="","",E16)</f>
        <v>Vyplň údaj</v>
      </c>
      <c r="G115" s="40"/>
      <c r="H115" s="40"/>
      <c r="I115" s="32" t="s">
        <v>31</v>
      </c>
      <c r="J115" s="36" t="str">
        <f>E22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84"/>
      <c r="B117" s="185"/>
      <c r="C117" s="186" t="s">
        <v>94</v>
      </c>
      <c r="D117" s="187" t="s">
        <v>58</v>
      </c>
      <c r="E117" s="187" t="s">
        <v>54</v>
      </c>
      <c r="F117" s="187" t="s">
        <v>55</v>
      </c>
      <c r="G117" s="187" t="s">
        <v>95</v>
      </c>
      <c r="H117" s="187" t="s">
        <v>96</v>
      </c>
      <c r="I117" s="187" t="s">
        <v>97</v>
      </c>
      <c r="J117" s="188" t="s">
        <v>84</v>
      </c>
      <c r="K117" s="189" t="s">
        <v>98</v>
      </c>
      <c r="L117" s="190"/>
      <c r="M117" s="100" t="s">
        <v>1</v>
      </c>
      <c r="N117" s="101" t="s">
        <v>37</v>
      </c>
      <c r="O117" s="101" t="s">
        <v>99</v>
      </c>
      <c r="P117" s="101" t="s">
        <v>100</v>
      </c>
      <c r="Q117" s="101" t="s">
        <v>101</v>
      </c>
      <c r="R117" s="101" t="s">
        <v>102</v>
      </c>
      <c r="S117" s="101" t="s">
        <v>103</v>
      </c>
      <c r="T117" s="102" t="s">
        <v>104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8"/>
      <c r="B118" s="39"/>
      <c r="C118" s="107" t="s">
        <v>105</v>
      </c>
      <c r="D118" s="40"/>
      <c r="E118" s="40"/>
      <c r="F118" s="40"/>
      <c r="G118" s="40"/>
      <c r="H118" s="40"/>
      <c r="I118" s="40"/>
      <c r="J118" s="191">
        <f>BK118</f>
        <v>0</v>
      </c>
      <c r="K118" s="40"/>
      <c r="L118" s="44"/>
      <c r="M118" s="103"/>
      <c r="N118" s="192"/>
      <c r="O118" s="104"/>
      <c r="P118" s="193">
        <f>P119+P227</f>
        <v>0</v>
      </c>
      <c r="Q118" s="104"/>
      <c r="R118" s="193">
        <f>R119+R227</f>
        <v>0</v>
      </c>
      <c r="S118" s="104"/>
      <c r="T118" s="194">
        <f>T119+T227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86</v>
      </c>
      <c r="BK118" s="195">
        <f>BK119+BK227</f>
        <v>0</v>
      </c>
    </row>
    <row r="119" s="12" customFormat="1" ht="25.92" customHeight="1">
      <c r="A119" s="12"/>
      <c r="B119" s="196"/>
      <c r="C119" s="197"/>
      <c r="D119" s="198" t="s">
        <v>72</v>
      </c>
      <c r="E119" s="199" t="s">
        <v>106</v>
      </c>
      <c r="F119" s="199" t="s">
        <v>107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P120+P209+P225</f>
        <v>0</v>
      </c>
      <c r="Q119" s="204"/>
      <c r="R119" s="205">
        <f>R120+R209+R225</f>
        <v>0</v>
      </c>
      <c r="S119" s="204"/>
      <c r="T119" s="206">
        <f>T120+T209+T225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78</v>
      </c>
      <c r="AT119" s="208" t="s">
        <v>72</v>
      </c>
      <c r="AU119" s="208" t="s">
        <v>73</v>
      </c>
      <c r="AY119" s="207" t="s">
        <v>108</v>
      </c>
      <c r="BK119" s="209">
        <f>BK120+BK209+BK225</f>
        <v>0</v>
      </c>
    </row>
    <row r="120" s="12" customFormat="1" ht="22.8" customHeight="1">
      <c r="A120" s="12"/>
      <c r="B120" s="196"/>
      <c r="C120" s="197"/>
      <c r="D120" s="198" t="s">
        <v>72</v>
      </c>
      <c r="E120" s="210" t="s">
        <v>109</v>
      </c>
      <c r="F120" s="210" t="s">
        <v>110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SUM(P121:P208)</f>
        <v>0</v>
      </c>
      <c r="Q120" s="204"/>
      <c r="R120" s="205">
        <f>SUM(R121:R208)</f>
        <v>0</v>
      </c>
      <c r="S120" s="204"/>
      <c r="T120" s="206">
        <f>SUM(T121:T208)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78</v>
      </c>
      <c r="AT120" s="208" t="s">
        <v>72</v>
      </c>
      <c r="AU120" s="208" t="s">
        <v>78</v>
      </c>
      <c r="AY120" s="207" t="s">
        <v>108</v>
      </c>
      <c r="BK120" s="209">
        <f>SUM(BK121:BK208)</f>
        <v>0</v>
      </c>
    </row>
    <row r="121" s="2" customFormat="1" ht="24.15" customHeight="1">
      <c r="A121" s="38"/>
      <c r="B121" s="39"/>
      <c r="C121" s="212" t="s">
        <v>78</v>
      </c>
      <c r="D121" s="212" t="s">
        <v>111</v>
      </c>
      <c r="E121" s="213" t="s">
        <v>112</v>
      </c>
      <c r="F121" s="214" t="s">
        <v>113</v>
      </c>
      <c r="G121" s="215" t="s">
        <v>114</v>
      </c>
      <c r="H121" s="216">
        <v>23.187999999999999</v>
      </c>
      <c r="I121" s="217"/>
      <c r="J121" s="218">
        <f>ROUND(I121*H121,2)</f>
        <v>0</v>
      </c>
      <c r="K121" s="219"/>
      <c r="L121" s="44"/>
      <c r="M121" s="220" t="s">
        <v>1</v>
      </c>
      <c r="N121" s="221" t="s">
        <v>38</v>
      </c>
      <c r="O121" s="91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4" t="s">
        <v>115</v>
      </c>
      <c r="AT121" s="224" t="s">
        <v>111</v>
      </c>
      <c r="AU121" s="224" t="s">
        <v>80</v>
      </c>
      <c r="AY121" s="17" t="s">
        <v>108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7" t="s">
        <v>78</v>
      </c>
      <c r="BK121" s="225">
        <f>ROUND(I121*H121,2)</f>
        <v>0</v>
      </c>
      <c r="BL121" s="17" t="s">
        <v>115</v>
      </c>
      <c r="BM121" s="224" t="s">
        <v>116</v>
      </c>
    </row>
    <row r="122" s="13" customFormat="1">
      <c r="A122" s="13"/>
      <c r="B122" s="226"/>
      <c r="C122" s="227"/>
      <c r="D122" s="228" t="s">
        <v>117</v>
      </c>
      <c r="E122" s="229" t="s">
        <v>1</v>
      </c>
      <c r="F122" s="230" t="s">
        <v>118</v>
      </c>
      <c r="G122" s="227"/>
      <c r="H122" s="231">
        <v>23.187999999999999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117</v>
      </c>
      <c r="AU122" s="237" t="s">
        <v>80</v>
      </c>
      <c r="AV122" s="13" t="s">
        <v>80</v>
      </c>
      <c r="AW122" s="13" t="s">
        <v>30</v>
      </c>
      <c r="AX122" s="13" t="s">
        <v>73</v>
      </c>
      <c r="AY122" s="237" t="s">
        <v>108</v>
      </c>
    </row>
    <row r="123" s="14" customFormat="1">
      <c r="A123" s="14"/>
      <c r="B123" s="238"/>
      <c r="C123" s="239"/>
      <c r="D123" s="228" t="s">
        <v>117</v>
      </c>
      <c r="E123" s="240" t="s">
        <v>1</v>
      </c>
      <c r="F123" s="241" t="s">
        <v>119</v>
      </c>
      <c r="G123" s="239"/>
      <c r="H123" s="242">
        <v>23.187999999999999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117</v>
      </c>
      <c r="AU123" s="248" t="s">
        <v>80</v>
      </c>
      <c r="AV123" s="14" t="s">
        <v>115</v>
      </c>
      <c r="AW123" s="14" t="s">
        <v>30</v>
      </c>
      <c r="AX123" s="14" t="s">
        <v>78</v>
      </c>
      <c r="AY123" s="248" t="s">
        <v>108</v>
      </c>
    </row>
    <row r="124" s="2" customFormat="1" ht="24.15" customHeight="1">
      <c r="A124" s="38"/>
      <c r="B124" s="39"/>
      <c r="C124" s="212" t="s">
        <v>80</v>
      </c>
      <c r="D124" s="212" t="s">
        <v>111</v>
      </c>
      <c r="E124" s="213" t="s">
        <v>120</v>
      </c>
      <c r="F124" s="214" t="s">
        <v>121</v>
      </c>
      <c r="G124" s="215" t="s">
        <v>114</v>
      </c>
      <c r="H124" s="216">
        <v>32.463000000000001</v>
      </c>
      <c r="I124" s="217"/>
      <c r="J124" s="218">
        <f>ROUND(I124*H124,2)</f>
        <v>0</v>
      </c>
      <c r="K124" s="219"/>
      <c r="L124" s="44"/>
      <c r="M124" s="220" t="s">
        <v>1</v>
      </c>
      <c r="N124" s="221" t="s">
        <v>38</v>
      </c>
      <c r="O124" s="91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4" t="s">
        <v>115</v>
      </c>
      <c r="AT124" s="224" t="s">
        <v>111</v>
      </c>
      <c r="AU124" s="224" t="s">
        <v>80</v>
      </c>
      <c r="AY124" s="17" t="s">
        <v>108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7" t="s">
        <v>78</v>
      </c>
      <c r="BK124" s="225">
        <f>ROUND(I124*H124,2)</f>
        <v>0</v>
      </c>
      <c r="BL124" s="17" t="s">
        <v>115</v>
      </c>
      <c r="BM124" s="224" t="s">
        <v>122</v>
      </c>
    </row>
    <row r="125" s="13" customFormat="1">
      <c r="A125" s="13"/>
      <c r="B125" s="226"/>
      <c r="C125" s="227"/>
      <c r="D125" s="228" t="s">
        <v>117</v>
      </c>
      <c r="E125" s="229" t="s">
        <v>1</v>
      </c>
      <c r="F125" s="230" t="s">
        <v>123</v>
      </c>
      <c r="G125" s="227"/>
      <c r="H125" s="231">
        <v>32.463000000000001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117</v>
      </c>
      <c r="AU125" s="237" t="s">
        <v>80</v>
      </c>
      <c r="AV125" s="13" t="s">
        <v>80</v>
      </c>
      <c r="AW125" s="13" t="s">
        <v>30</v>
      </c>
      <c r="AX125" s="13" t="s">
        <v>73</v>
      </c>
      <c r="AY125" s="237" t="s">
        <v>108</v>
      </c>
    </row>
    <row r="126" s="14" customFormat="1">
      <c r="A126" s="14"/>
      <c r="B126" s="238"/>
      <c r="C126" s="239"/>
      <c r="D126" s="228" t="s">
        <v>117</v>
      </c>
      <c r="E126" s="240" t="s">
        <v>1</v>
      </c>
      <c r="F126" s="241" t="s">
        <v>119</v>
      </c>
      <c r="G126" s="239"/>
      <c r="H126" s="242">
        <v>32.463000000000001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117</v>
      </c>
      <c r="AU126" s="248" t="s">
        <v>80</v>
      </c>
      <c r="AV126" s="14" t="s">
        <v>115</v>
      </c>
      <c r="AW126" s="14" t="s">
        <v>30</v>
      </c>
      <c r="AX126" s="14" t="s">
        <v>78</v>
      </c>
      <c r="AY126" s="248" t="s">
        <v>108</v>
      </c>
    </row>
    <row r="127" s="2" customFormat="1" ht="24.15" customHeight="1">
      <c r="A127" s="38"/>
      <c r="B127" s="39"/>
      <c r="C127" s="212" t="s">
        <v>124</v>
      </c>
      <c r="D127" s="212" t="s">
        <v>111</v>
      </c>
      <c r="E127" s="213" t="s">
        <v>125</v>
      </c>
      <c r="F127" s="214" t="s">
        <v>126</v>
      </c>
      <c r="G127" s="215" t="s">
        <v>114</v>
      </c>
      <c r="H127" s="216">
        <v>23.187999999999999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38</v>
      </c>
      <c r="O127" s="91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115</v>
      </c>
      <c r="AT127" s="224" t="s">
        <v>111</v>
      </c>
      <c r="AU127" s="224" t="s">
        <v>80</v>
      </c>
      <c r="AY127" s="17" t="s">
        <v>108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78</v>
      </c>
      <c r="BK127" s="225">
        <f>ROUND(I127*H127,2)</f>
        <v>0</v>
      </c>
      <c r="BL127" s="17" t="s">
        <v>115</v>
      </c>
      <c r="BM127" s="224" t="s">
        <v>127</v>
      </c>
    </row>
    <row r="128" s="13" customFormat="1">
      <c r="A128" s="13"/>
      <c r="B128" s="226"/>
      <c r="C128" s="227"/>
      <c r="D128" s="228" t="s">
        <v>117</v>
      </c>
      <c r="E128" s="229" t="s">
        <v>1</v>
      </c>
      <c r="F128" s="230" t="s">
        <v>128</v>
      </c>
      <c r="G128" s="227"/>
      <c r="H128" s="231">
        <v>23.187999999999999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117</v>
      </c>
      <c r="AU128" s="237" t="s">
        <v>80</v>
      </c>
      <c r="AV128" s="13" t="s">
        <v>80</v>
      </c>
      <c r="AW128" s="13" t="s">
        <v>30</v>
      </c>
      <c r="AX128" s="13" t="s">
        <v>73</v>
      </c>
      <c r="AY128" s="237" t="s">
        <v>108</v>
      </c>
    </row>
    <row r="129" s="14" customFormat="1">
      <c r="A129" s="14"/>
      <c r="B129" s="238"/>
      <c r="C129" s="239"/>
      <c r="D129" s="228" t="s">
        <v>117</v>
      </c>
      <c r="E129" s="240" t="s">
        <v>1</v>
      </c>
      <c r="F129" s="241" t="s">
        <v>119</v>
      </c>
      <c r="G129" s="239"/>
      <c r="H129" s="242">
        <v>23.187999999999999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117</v>
      </c>
      <c r="AU129" s="248" t="s">
        <v>80</v>
      </c>
      <c r="AV129" s="14" t="s">
        <v>115</v>
      </c>
      <c r="AW129" s="14" t="s">
        <v>30</v>
      </c>
      <c r="AX129" s="14" t="s">
        <v>78</v>
      </c>
      <c r="AY129" s="248" t="s">
        <v>108</v>
      </c>
    </row>
    <row r="130" s="2" customFormat="1" ht="24.15" customHeight="1">
      <c r="A130" s="38"/>
      <c r="B130" s="39"/>
      <c r="C130" s="212" t="s">
        <v>115</v>
      </c>
      <c r="D130" s="212" t="s">
        <v>111</v>
      </c>
      <c r="E130" s="213" t="s">
        <v>129</v>
      </c>
      <c r="F130" s="214" t="s">
        <v>130</v>
      </c>
      <c r="G130" s="215" t="s">
        <v>114</v>
      </c>
      <c r="H130" s="216">
        <v>877.923</v>
      </c>
      <c r="I130" s="217"/>
      <c r="J130" s="218">
        <f>ROUND(I130*H130,2)</f>
        <v>0</v>
      </c>
      <c r="K130" s="219"/>
      <c r="L130" s="44"/>
      <c r="M130" s="220" t="s">
        <v>1</v>
      </c>
      <c r="N130" s="221" t="s">
        <v>38</v>
      </c>
      <c r="O130" s="91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4" t="s">
        <v>115</v>
      </c>
      <c r="AT130" s="224" t="s">
        <v>111</v>
      </c>
      <c r="AU130" s="224" t="s">
        <v>80</v>
      </c>
      <c r="AY130" s="17" t="s">
        <v>108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7" t="s">
        <v>78</v>
      </c>
      <c r="BK130" s="225">
        <f>ROUND(I130*H130,2)</f>
        <v>0</v>
      </c>
      <c r="BL130" s="17" t="s">
        <v>115</v>
      </c>
      <c r="BM130" s="224" t="s">
        <v>131</v>
      </c>
    </row>
    <row r="131" s="13" customFormat="1">
      <c r="A131" s="13"/>
      <c r="B131" s="226"/>
      <c r="C131" s="227"/>
      <c r="D131" s="228" t="s">
        <v>117</v>
      </c>
      <c r="E131" s="229" t="s">
        <v>1</v>
      </c>
      <c r="F131" s="230" t="s">
        <v>132</v>
      </c>
      <c r="G131" s="227"/>
      <c r="H131" s="231">
        <v>148.56299999999999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117</v>
      </c>
      <c r="AU131" s="237" t="s">
        <v>80</v>
      </c>
      <c r="AV131" s="13" t="s">
        <v>80</v>
      </c>
      <c r="AW131" s="13" t="s">
        <v>30</v>
      </c>
      <c r="AX131" s="13" t="s">
        <v>73</v>
      </c>
      <c r="AY131" s="237" t="s">
        <v>108</v>
      </c>
    </row>
    <row r="132" s="13" customFormat="1">
      <c r="A132" s="13"/>
      <c r="B132" s="226"/>
      <c r="C132" s="227"/>
      <c r="D132" s="228" t="s">
        <v>117</v>
      </c>
      <c r="E132" s="229" t="s">
        <v>1</v>
      </c>
      <c r="F132" s="230" t="s">
        <v>133</v>
      </c>
      <c r="G132" s="227"/>
      <c r="H132" s="231">
        <v>3.7519999999999998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117</v>
      </c>
      <c r="AU132" s="237" t="s">
        <v>80</v>
      </c>
      <c r="AV132" s="13" t="s">
        <v>80</v>
      </c>
      <c r="AW132" s="13" t="s">
        <v>30</v>
      </c>
      <c r="AX132" s="13" t="s">
        <v>73</v>
      </c>
      <c r="AY132" s="237" t="s">
        <v>108</v>
      </c>
    </row>
    <row r="133" s="13" customFormat="1">
      <c r="A133" s="13"/>
      <c r="B133" s="226"/>
      <c r="C133" s="227"/>
      <c r="D133" s="228" t="s">
        <v>117</v>
      </c>
      <c r="E133" s="229" t="s">
        <v>1</v>
      </c>
      <c r="F133" s="230" t="s">
        <v>134</v>
      </c>
      <c r="G133" s="227"/>
      <c r="H133" s="231">
        <v>179.113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117</v>
      </c>
      <c r="AU133" s="237" t="s">
        <v>80</v>
      </c>
      <c r="AV133" s="13" t="s">
        <v>80</v>
      </c>
      <c r="AW133" s="13" t="s">
        <v>30</v>
      </c>
      <c r="AX133" s="13" t="s">
        <v>73</v>
      </c>
      <c r="AY133" s="237" t="s">
        <v>108</v>
      </c>
    </row>
    <row r="134" s="13" customFormat="1">
      <c r="A134" s="13"/>
      <c r="B134" s="226"/>
      <c r="C134" s="227"/>
      <c r="D134" s="228" t="s">
        <v>117</v>
      </c>
      <c r="E134" s="229" t="s">
        <v>1</v>
      </c>
      <c r="F134" s="230" t="s">
        <v>135</v>
      </c>
      <c r="G134" s="227"/>
      <c r="H134" s="231">
        <v>1.6599999999999999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117</v>
      </c>
      <c r="AU134" s="237" t="s">
        <v>80</v>
      </c>
      <c r="AV134" s="13" t="s">
        <v>80</v>
      </c>
      <c r="AW134" s="13" t="s">
        <v>30</v>
      </c>
      <c r="AX134" s="13" t="s">
        <v>73</v>
      </c>
      <c r="AY134" s="237" t="s">
        <v>108</v>
      </c>
    </row>
    <row r="135" s="13" customFormat="1">
      <c r="A135" s="13"/>
      <c r="B135" s="226"/>
      <c r="C135" s="227"/>
      <c r="D135" s="228" t="s">
        <v>117</v>
      </c>
      <c r="E135" s="229" t="s">
        <v>1</v>
      </c>
      <c r="F135" s="230" t="s">
        <v>136</v>
      </c>
      <c r="G135" s="227"/>
      <c r="H135" s="231">
        <v>266.74599999999998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117</v>
      </c>
      <c r="AU135" s="237" t="s">
        <v>80</v>
      </c>
      <c r="AV135" s="13" t="s">
        <v>80</v>
      </c>
      <c r="AW135" s="13" t="s">
        <v>30</v>
      </c>
      <c r="AX135" s="13" t="s">
        <v>73</v>
      </c>
      <c r="AY135" s="237" t="s">
        <v>108</v>
      </c>
    </row>
    <row r="136" s="13" customFormat="1">
      <c r="A136" s="13"/>
      <c r="B136" s="226"/>
      <c r="C136" s="227"/>
      <c r="D136" s="228" t="s">
        <v>117</v>
      </c>
      <c r="E136" s="229" t="s">
        <v>1</v>
      </c>
      <c r="F136" s="230" t="s">
        <v>137</v>
      </c>
      <c r="G136" s="227"/>
      <c r="H136" s="231">
        <v>22.872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117</v>
      </c>
      <c r="AU136" s="237" t="s">
        <v>80</v>
      </c>
      <c r="AV136" s="13" t="s">
        <v>80</v>
      </c>
      <c r="AW136" s="13" t="s">
        <v>30</v>
      </c>
      <c r="AX136" s="13" t="s">
        <v>73</v>
      </c>
      <c r="AY136" s="237" t="s">
        <v>108</v>
      </c>
    </row>
    <row r="137" s="13" customFormat="1">
      <c r="A137" s="13"/>
      <c r="B137" s="226"/>
      <c r="C137" s="227"/>
      <c r="D137" s="228" t="s">
        <v>117</v>
      </c>
      <c r="E137" s="229" t="s">
        <v>1</v>
      </c>
      <c r="F137" s="230" t="s">
        <v>138</v>
      </c>
      <c r="G137" s="227"/>
      <c r="H137" s="231">
        <v>218.005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117</v>
      </c>
      <c r="AU137" s="237" t="s">
        <v>80</v>
      </c>
      <c r="AV137" s="13" t="s">
        <v>80</v>
      </c>
      <c r="AW137" s="13" t="s">
        <v>30</v>
      </c>
      <c r="AX137" s="13" t="s">
        <v>73</v>
      </c>
      <c r="AY137" s="237" t="s">
        <v>108</v>
      </c>
    </row>
    <row r="138" s="13" customFormat="1">
      <c r="A138" s="13"/>
      <c r="B138" s="226"/>
      <c r="C138" s="227"/>
      <c r="D138" s="228" t="s">
        <v>117</v>
      </c>
      <c r="E138" s="229" t="s">
        <v>1</v>
      </c>
      <c r="F138" s="230" t="s">
        <v>139</v>
      </c>
      <c r="G138" s="227"/>
      <c r="H138" s="231">
        <v>8.9369999999999994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117</v>
      </c>
      <c r="AU138" s="237" t="s">
        <v>80</v>
      </c>
      <c r="AV138" s="13" t="s">
        <v>80</v>
      </c>
      <c r="AW138" s="13" t="s">
        <v>30</v>
      </c>
      <c r="AX138" s="13" t="s">
        <v>73</v>
      </c>
      <c r="AY138" s="237" t="s">
        <v>108</v>
      </c>
    </row>
    <row r="139" s="13" customFormat="1">
      <c r="A139" s="13"/>
      <c r="B139" s="226"/>
      <c r="C139" s="227"/>
      <c r="D139" s="228" t="s">
        <v>117</v>
      </c>
      <c r="E139" s="229" t="s">
        <v>1</v>
      </c>
      <c r="F139" s="230" t="s">
        <v>140</v>
      </c>
      <c r="G139" s="227"/>
      <c r="H139" s="231">
        <v>28.274999999999999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117</v>
      </c>
      <c r="AU139" s="237" t="s">
        <v>80</v>
      </c>
      <c r="AV139" s="13" t="s">
        <v>80</v>
      </c>
      <c r="AW139" s="13" t="s">
        <v>30</v>
      </c>
      <c r="AX139" s="13" t="s">
        <v>73</v>
      </c>
      <c r="AY139" s="237" t="s">
        <v>108</v>
      </c>
    </row>
    <row r="140" s="14" customFormat="1">
      <c r="A140" s="14"/>
      <c r="B140" s="238"/>
      <c r="C140" s="239"/>
      <c r="D140" s="228" t="s">
        <v>117</v>
      </c>
      <c r="E140" s="240" t="s">
        <v>1</v>
      </c>
      <c r="F140" s="241" t="s">
        <v>119</v>
      </c>
      <c r="G140" s="239"/>
      <c r="H140" s="242">
        <v>877.923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117</v>
      </c>
      <c r="AU140" s="248" t="s">
        <v>80</v>
      </c>
      <c r="AV140" s="14" t="s">
        <v>115</v>
      </c>
      <c r="AW140" s="14" t="s">
        <v>30</v>
      </c>
      <c r="AX140" s="14" t="s">
        <v>78</v>
      </c>
      <c r="AY140" s="248" t="s">
        <v>108</v>
      </c>
    </row>
    <row r="141" s="2" customFormat="1" ht="44.25" customHeight="1">
      <c r="A141" s="38"/>
      <c r="B141" s="39"/>
      <c r="C141" s="212" t="s">
        <v>141</v>
      </c>
      <c r="D141" s="212" t="s">
        <v>111</v>
      </c>
      <c r="E141" s="213" t="s">
        <v>142</v>
      </c>
      <c r="F141" s="214" t="s">
        <v>143</v>
      </c>
      <c r="G141" s="215" t="s">
        <v>114</v>
      </c>
      <c r="H141" s="216">
        <v>4.6210000000000004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38</v>
      </c>
      <c r="O141" s="91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115</v>
      </c>
      <c r="AT141" s="224" t="s">
        <v>111</v>
      </c>
      <c r="AU141" s="224" t="s">
        <v>80</v>
      </c>
      <c r="AY141" s="17" t="s">
        <v>108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78</v>
      </c>
      <c r="BK141" s="225">
        <f>ROUND(I141*H141,2)</f>
        <v>0</v>
      </c>
      <c r="BL141" s="17" t="s">
        <v>115</v>
      </c>
      <c r="BM141" s="224" t="s">
        <v>144</v>
      </c>
    </row>
    <row r="142" s="13" customFormat="1">
      <c r="A142" s="13"/>
      <c r="B142" s="226"/>
      <c r="C142" s="227"/>
      <c r="D142" s="228" t="s">
        <v>117</v>
      </c>
      <c r="E142" s="229" t="s">
        <v>1</v>
      </c>
      <c r="F142" s="230" t="s">
        <v>145</v>
      </c>
      <c r="G142" s="227"/>
      <c r="H142" s="231">
        <v>4.6210000000000004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117</v>
      </c>
      <c r="AU142" s="237" t="s">
        <v>80</v>
      </c>
      <c r="AV142" s="13" t="s">
        <v>80</v>
      </c>
      <c r="AW142" s="13" t="s">
        <v>30</v>
      </c>
      <c r="AX142" s="13" t="s">
        <v>73</v>
      </c>
      <c r="AY142" s="237" t="s">
        <v>108</v>
      </c>
    </row>
    <row r="143" s="14" customFormat="1">
      <c r="A143" s="14"/>
      <c r="B143" s="238"/>
      <c r="C143" s="239"/>
      <c r="D143" s="228" t="s">
        <v>117</v>
      </c>
      <c r="E143" s="240" t="s">
        <v>1</v>
      </c>
      <c r="F143" s="241" t="s">
        <v>119</v>
      </c>
      <c r="G143" s="239"/>
      <c r="H143" s="242">
        <v>4.6210000000000004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117</v>
      </c>
      <c r="AU143" s="248" t="s">
        <v>80</v>
      </c>
      <c r="AV143" s="14" t="s">
        <v>115</v>
      </c>
      <c r="AW143" s="14" t="s">
        <v>30</v>
      </c>
      <c r="AX143" s="14" t="s">
        <v>78</v>
      </c>
      <c r="AY143" s="248" t="s">
        <v>108</v>
      </c>
    </row>
    <row r="144" s="2" customFormat="1" ht="24.15" customHeight="1">
      <c r="A144" s="38"/>
      <c r="B144" s="39"/>
      <c r="C144" s="249" t="s">
        <v>146</v>
      </c>
      <c r="D144" s="249" t="s">
        <v>147</v>
      </c>
      <c r="E144" s="250" t="s">
        <v>148</v>
      </c>
      <c r="F144" s="251" t="s">
        <v>149</v>
      </c>
      <c r="G144" s="252" t="s">
        <v>114</v>
      </c>
      <c r="H144" s="253">
        <v>4.8520000000000003</v>
      </c>
      <c r="I144" s="254"/>
      <c r="J144" s="255">
        <f>ROUND(I144*H144,2)</f>
        <v>0</v>
      </c>
      <c r="K144" s="256"/>
      <c r="L144" s="257"/>
      <c r="M144" s="258" t="s">
        <v>1</v>
      </c>
      <c r="N144" s="259" t="s">
        <v>38</v>
      </c>
      <c r="O144" s="91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150</v>
      </c>
      <c r="AT144" s="224" t="s">
        <v>147</v>
      </c>
      <c r="AU144" s="224" t="s">
        <v>80</v>
      </c>
      <c r="AY144" s="17" t="s">
        <v>108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78</v>
      </c>
      <c r="BK144" s="225">
        <f>ROUND(I144*H144,2)</f>
        <v>0</v>
      </c>
      <c r="BL144" s="17" t="s">
        <v>115</v>
      </c>
      <c r="BM144" s="224" t="s">
        <v>151</v>
      </c>
    </row>
    <row r="145" s="2" customFormat="1" ht="37.8" customHeight="1">
      <c r="A145" s="38"/>
      <c r="B145" s="39"/>
      <c r="C145" s="212" t="s">
        <v>152</v>
      </c>
      <c r="D145" s="212" t="s">
        <v>111</v>
      </c>
      <c r="E145" s="213" t="s">
        <v>153</v>
      </c>
      <c r="F145" s="214" t="s">
        <v>154</v>
      </c>
      <c r="G145" s="215" t="s">
        <v>155</v>
      </c>
      <c r="H145" s="216">
        <v>36.759999999999998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38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115</v>
      </c>
      <c r="AT145" s="224" t="s">
        <v>111</v>
      </c>
      <c r="AU145" s="224" t="s">
        <v>80</v>
      </c>
      <c r="AY145" s="17" t="s">
        <v>108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78</v>
      </c>
      <c r="BK145" s="225">
        <f>ROUND(I145*H145,2)</f>
        <v>0</v>
      </c>
      <c r="BL145" s="17" t="s">
        <v>115</v>
      </c>
      <c r="BM145" s="224" t="s">
        <v>156</v>
      </c>
    </row>
    <row r="146" s="13" customFormat="1">
      <c r="A146" s="13"/>
      <c r="B146" s="226"/>
      <c r="C146" s="227"/>
      <c r="D146" s="228" t="s">
        <v>117</v>
      </c>
      <c r="E146" s="229" t="s">
        <v>1</v>
      </c>
      <c r="F146" s="230" t="s">
        <v>157</v>
      </c>
      <c r="G146" s="227"/>
      <c r="H146" s="231">
        <v>36.759999999999998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117</v>
      </c>
      <c r="AU146" s="237" t="s">
        <v>80</v>
      </c>
      <c r="AV146" s="13" t="s">
        <v>80</v>
      </c>
      <c r="AW146" s="13" t="s">
        <v>30</v>
      </c>
      <c r="AX146" s="13" t="s">
        <v>73</v>
      </c>
      <c r="AY146" s="237" t="s">
        <v>108</v>
      </c>
    </row>
    <row r="147" s="14" customFormat="1">
      <c r="A147" s="14"/>
      <c r="B147" s="238"/>
      <c r="C147" s="239"/>
      <c r="D147" s="228" t="s">
        <v>117</v>
      </c>
      <c r="E147" s="240" t="s">
        <v>1</v>
      </c>
      <c r="F147" s="241" t="s">
        <v>119</v>
      </c>
      <c r="G147" s="239"/>
      <c r="H147" s="242">
        <v>36.759999999999998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117</v>
      </c>
      <c r="AU147" s="248" t="s">
        <v>80</v>
      </c>
      <c r="AV147" s="14" t="s">
        <v>115</v>
      </c>
      <c r="AW147" s="14" t="s">
        <v>30</v>
      </c>
      <c r="AX147" s="14" t="s">
        <v>78</v>
      </c>
      <c r="AY147" s="248" t="s">
        <v>108</v>
      </c>
    </row>
    <row r="148" s="2" customFormat="1" ht="37.8" customHeight="1">
      <c r="A148" s="38"/>
      <c r="B148" s="39"/>
      <c r="C148" s="212" t="s">
        <v>150</v>
      </c>
      <c r="D148" s="212" t="s">
        <v>111</v>
      </c>
      <c r="E148" s="213" t="s">
        <v>158</v>
      </c>
      <c r="F148" s="214" t="s">
        <v>159</v>
      </c>
      <c r="G148" s="215" t="s">
        <v>155</v>
      </c>
      <c r="H148" s="216">
        <v>13.970000000000001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38</v>
      </c>
      <c r="O148" s="91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115</v>
      </c>
      <c r="AT148" s="224" t="s">
        <v>111</v>
      </c>
      <c r="AU148" s="224" t="s">
        <v>80</v>
      </c>
      <c r="AY148" s="17" t="s">
        <v>108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78</v>
      </c>
      <c r="BK148" s="225">
        <f>ROUND(I148*H148,2)</f>
        <v>0</v>
      </c>
      <c r="BL148" s="17" t="s">
        <v>115</v>
      </c>
      <c r="BM148" s="224" t="s">
        <v>160</v>
      </c>
    </row>
    <row r="149" s="13" customFormat="1">
      <c r="A149" s="13"/>
      <c r="B149" s="226"/>
      <c r="C149" s="227"/>
      <c r="D149" s="228" t="s">
        <v>117</v>
      </c>
      <c r="E149" s="229" t="s">
        <v>1</v>
      </c>
      <c r="F149" s="230" t="s">
        <v>161</v>
      </c>
      <c r="G149" s="227"/>
      <c r="H149" s="231">
        <v>13.970000000000001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117</v>
      </c>
      <c r="AU149" s="237" t="s">
        <v>80</v>
      </c>
      <c r="AV149" s="13" t="s">
        <v>80</v>
      </c>
      <c r="AW149" s="13" t="s">
        <v>30</v>
      </c>
      <c r="AX149" s="13" t="s">
        <v>73</v>
      </c>
      <c r="AY149" s="237" t="s">
        <v>108</v>
      </c>
    </row>
    <row r="150" s="14" customFormat="1">
      <c r="A150" s="14"/>
      <c r="B150" s="238"/>
      <c r="C150" s="239"/>
      <c r="D150" s="228" t="s">
        <v>117</v>
      </c>
      <c r="E150" s="240" t="s">
        <v>1</v>
      </c>
      <c r="F150" s="241" t="s">
        <v>119</v>
      </c>
      <c r="G150" s="239"/>
      <c r="H150" s="242">
        <v>13.970000000000001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117</v>
      </c>
      <c r="AU150" s="248" t="s">
        <v>80</v>
      </c>
      <c r="AV150" s="14" t="s">
        <v>115</v>
      </c>
      <c r="AW150" s="14" t="s">
        <v>30</v>
      </c>
      <c r="AX150" s="14" t="s">
        <v>78</v>
      </c>
      <c r="AY150" s="248" t="s">
        <v>108</v>
      </c>
    </row>
    <row r="151" s="2" customFormat="1" ht="24.15" customHeight="1">
      <c r="A151" s="38"/>
      <c r="B151" s="39"/>
      <c r="C151" s="249" t="s">
        <v>162</v>
      </c>
      <c r="D151" s="249" t="s">
        <v>147</v>
      </c>
      <c r="E151" s="250" t="s">
        <v>163</v>
      </c>
      <c r="F151" s="251" t="s">
        <v>164</v>
      </c>
      <c r="G151" s="252" t="s">
        <v>114</v>
      </c>
      <c r="H151" s="253">
        <v>8.2599999999999998</v>
      </c>
      <c r="I151" s="254"/>
      <c r="J151" s="255">
        <f>ROUND(I151*H151,2)</f>
        <v>0</v>
      </c>
      <c r="K151" s="256"/>
      <c r="L151" s="257"/>
      <c r="M151" s="258" t="s">
        <v>1</v>
      </c>
      <c r="N151" s="259" t="s">
        <v>38</v>
      </c>
      <c r="O151" s="91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150</v>
      </c>
      <c r="AT151" s="224" t="s">
        <v>147</v>
      </c>
      <c r="AU151" s="224" t="s">
        <v>80</v>
      </c>
      <c r="AY151" s="17" t="s">
        <v>108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78</v>
      </c>
      <c r="BK151" s="225">
        <f>ROUND(I151*H151,2)</f>
        <v>0</v>
      </c>
      <c r="BL151" s="17" t="s">
        <v>115</v>
      </c>
      <c r="BM151" s="224" t="s">
        <v>165</v>
      </c>
    </row>
    <row r="152" s="2" customFormat="1" ht="44.25" customHeight="1">
      <c r="A152" s="38"/>
      <c r="B152" s="39"/>
      <c r="C152" s="212" t="s">
        <v>166</v>
      </c>
      <c r="D152" s="212" t="s">
        <v>111</v>
      </c>
      <c r="E152" s="213" t="s">
        <v>167</v>
      </c>
      <c r="F152" s="214" t="s">
        <v>168</v>
      </c>
      <c r="G152" s="215" t="s">
        <v>114</v>
      </c>
      <c r="H152" s="216">
        <v>812.42700000000002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38</v>
      </c>
      <c r="O152" s="91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115</v>
      </c>
      <c r="AT152" s="224" t="s">
        <v>111</v>
      </c>
      <c r="AU152" s="224" t="s">
        <v>80</v>
      </c>
      <c r="AY152" s="17" t="s">
        <v>108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78</v>
      </c>
      <c r="BK152" s="225">
        <f>ROUND(I152*H152,2)</f>
        <v>0</v>
      </c>
      <c r="BL152" s="17" t="s">
        <v>115</v>
      </c>
      <c r="BM152" s="224" t="s">
        <v>169</v>
      </c>
    </row>
    <row r="153" s="13" customFormat="1">
      <c r="A153" s="13"/>
      <c r="B153" s="226"/>
      <c r="C153" s="227"/>
      <c r="D153" s="228" t="s">
        <v>117</v>
      </c>
      <c r="E153" s="229" t="s">
        <v>1</v>
      </c>
      <c r="F153" s="230" t="s">
        <v>132</v>
      </c>
      <c r="G153" s="227"/>
      <c r="H153" s="231">
        <v>148.56299999999999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117</v>
      </c>
      <c r="AU153" s="237" t="s">
        <v>80</v>
      </c>
      <c r="AV153" s="13" t="s">
        <v>80</v>
      </c>
      <c r="AW153" s="13" t="s">
        <v>30</v>
      </c>
      <c r="AX153" s="13" t="s">
        <v>73</v>
      </c>
      <c r="AY153" s="237" t="s">
        <v>108</v>
      </c>
    </row>
    <row r="154" s="13" customFormat="1">
      <c r="A154" s="13"/>
      <c r="B154" s="226"/>
      <c r="C154" s="227"/>
      <c r="D154" s="228" t="s">
        <v>117</v>
      </c>
      <c r="E154" s="229" t="s">
        <v>1</v>
      </c>
      <c r="F154" s="230" t="s">
        <v>134</v>
      </c>
      <c r="G154" s="227"/>
      <c r="H154" s="231">
        <v>179.113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117</v>
      </c>
      <c r="AU154" s="237" t="s">
        <v>80</v>
      </c>
      <c r="AV154" s="13" t="s">
        <v>80</v>
      </c>
      <c r="AW154" s="13" t="s">
        <v>30</v>
      </c>
      <c r="AX154" s="13" t="s">
        <v>73</v>
      </c>
      <c r="AY154" s="237" t="s">
        <v>108</v>
      </c>
    </row>
    <row r="155" s="13" customFormat="1">
      <c r="A155" s="13"/>
      <c r="B155" s="226"/>
      <c r="C155" s="227"/>
      <c r="D155" s="228" t="s">
        <v>117</v>
      </c>
      <c r="E155" s="229" t="s">
        <v>1</v>
      </c>
      <c r="F155" s="230" t="s">
        <v>136</v>
      </c>
      <c r="G155" s="227"/>
      <c r="H155" s="231">
        <v>266.74599999999998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117</v>
      </c>
      <c r="AU155" s="237" t="s">
        <v>80</v>
      </c>
      <c r="AV155" s="13" t="s">
        <v>80</v>
      </c>
      <c r="AW155" s="13" t="s">
        <v>30</v>
      </c>
      <c r="AX155" s="13" t="s">
        <v>73</v>
      </c>
      <c r="AY155" s="237" t="s">
        <v>108</v>
      </c>
    </row>
    <row r="156" s="13" customFormat="1">
      <c r="A156" s="13"/>
      <c r="B156" s="226"/>
      <c r="C156" s="227"/>
      <c r="D156" s="228" t="s">
        <v>117</v>
      </c>
      <c r="E156" s="229" t="s">
        <v>1</v>
      </c>
      <c r="F156" s="230" t="s">
        <v>138</v>
      </c>
      <c r="G156" s="227"/>
      <c r="H156" s="231">
        <v>218.005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117</v>
      </c>
      <c r="AU156" s="237" t="s">
        <v>80</v>
      </c>
      <c r="AV156" s="13" t="s">
        <v>80</v>
      </c>
      <c r="AW156" s="13" t="s">
        <v>30</v>
      </c>
      <c r="AX156" s="13" t="s">
        <v>73</v>
      </c>
      <c r="AY156" s="237" t="s">
        <v>108</v>
      </c>
    </row>
    <row r="157" s="14" customFormat="1">
      <c r="A157" s="14"/>
      <c r="B157" s="238"/>
      <c r="C157" s="239"/>
      <c r="D157" s="228" t="s">
        <v>117</v>
      </c>
      <c r="E157" s="240" t="s">
        <v>1</v>
      </c>
      <c r="F157" s="241" t="s">
        <v>119</v>
      </c>
      <c r="G157" s="239"/>
      <c r="H157" s="242">
        <v>812.42700000000002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117</v>
      </c>
      <c r="AU157" s="248" t="s">
        <v>80</v>
      </c>
      <c r="AV157" s="14" t="s">
        <v>115</v>
      </c>
      <c r="AW157" s="14" t="s">
        <v>30</v>
      </c>
      <c r="AX157" s="14" t="s">
        <v>78</v>
      </c>
      <c r="AY157" s="248" t="s">
        <v>108</v>
      </c>
    </row>
    <row r="158" s="2" customFormat="1" ht="24.15" customHeight="1">
      <c r="A158" s="38"/>
      <c r="B158" s="39"/>
      <c r="C158" s="249" t="s">
        <v>170</v>
      </c>
      <c r="D158" s="249" t="s">
        <v>147</v>
      </c>
      <c r="E158" s="250" t="s">
        <v>171</v>
      </c>
      <c r="F158" s="251" t="s">
        <v>172</v>
      </c>
      <c r="G158" s="252" t="s">
        <v>114</v>
      </c>
      <c r="H158" s="253">
        <v>853.048</v>
      </c>
      <c r="I158" s="254"/>
      <c r="J158" s="255">
        <f>ROUND(I158*H158,2)</f>
        <v>0</v>
      </c>
      <c r="K158" s="256"/>
      <c r="L158" s="257"/>
      <c r="M158" s="258" t="s">
        <v>1</v>
      </c>
      <c r="N158" s="259" t="s">
        <v>38</v>
      </c>
      <c r="O158" s="91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150</v>
      </c>
      <c r="AT158" s="224" t="s">
        <v>147</v>
      </c>
      <c r="AU158" s="224" t="s">
        <v>80</v>
      </c>
      <c r="AY158" s="17" t="s">
        <v>108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78</v>
      </c>
      <c r="BK158" s="225">
        <f>ROUND(I158*H158,2)</f>
        <v>0</v>
      </c>
      <c r="BL158" s="17" t="s">
        <v>115</v>
      </c>
      <c r="BM158" s="224" t="s">
        <v>173</v>
      </c>
    </row>
    <row r="159" s="2" customFormat="1" ht="37.8" customHeight="1">
      <c r="A159" s="38"/>
      <c r="B159" s="39"/>
      <c r="C159" s="212" t="s">
        <v>8</v>
      </c>
      <c r="D159" s="212" t="s">
        <v>111</v>
      </c>
      <c r="E159" s="213" t="s">
        <v>174</v>
      </c>
      <c r="F159" s="214" t="s">
        <v>175</v>
      </c>
      <c r="G159" s="215" t="s">
        <v>155</v>
      </c>
      <c r="H159" s="216">
        <v>135.77000000000001</v>
      </c>
      <c r="I159" s="217"/>
      <c r="J159" s="218">
        <f>ROUND(I159*H159,2)</f>
        <v>0</v>
      </c>
      <c r="K159" s="219"/>
      <c r="L159" s="44"/>
      <c r="M159" s="220" t="s">
        <v>1</v>
      </c>
      <c r="N159" s="221" t="s">
        <v>38</v>
      </c>
      <c r="O159" s="91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115</v>
      </c>
      <c r="AT159" s="224" t="s">
        <v>111</v>
      </c>
      <c r="AU159" s="224" t="s">
        <v>80</v>
      </c>
      <c r="AY159" s="17" t="s">
        <v>108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78</v>
      </c>
      <c r="BK159" s="225">
        <f>ROUND(I159*H159,2)</f>
        <v>0</v>
      </c>
      <c r="BL159" s="17" t="s">
        <v>115</v>
      </c>
      <c r="BM159" s="224" t="s">
        <v>176</v>
      </c>
    </row>
    <row r="160" s="15" customFormat="1">
      <c r="A160" s="15"/>
      <c r="B160" s="260"/>
      <c r="C160" s="261"/>
      <c r="D160" s="228" t="s">
        <v>117</v>
      </c>
      <c r="E160" s="262" t="s">
        <v>1</v>
      </c>
      <c r="F160" s="263" t="s">
        <v>177</v>
      </c>
      <c r="G160" s="261"/>
      <c r="H160" s="262" t="s">
        <v>1</v>
      </c>
      <c r="I160" s="264"/>
      <c r="J160" s="261"/>
      <c r="K160" s="261"/>
      <c r="L160" s="265"/>
      <c r="M160" s="266"/>
      <c r="N160" s="267"/>
      <c r="O160" s="267"/>
      <c r="P160" s="267"/>
      <c r="Q160" s="267"/>
      <c r="R160" s="267"/>
      <c r="S160" s="267"/>
      <c r="T160" s="26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9" t="s">
        <v>117</v>
      </c>
      <c r="AU160" s="269" t="s">
        <v>80</v>
      </c>
      <c r="AV160" s="15" t="s">
        <v>78</v>
      </c>
      <c r="AW160" s="15" t="s">
        <v>30</v>
      </c>
      <c r="AX160" s="15" t="s">
        <v>73</v>
      </c>
      <c r="AY160" s="269" t="s">
        <v>108</v>
      </c>
    </row>
    <row r="161" s="13" customFormat="1">
      <c r="A161" s="13"/>
      <c r="B161" s="226"/>
      <c r="C161" s="227"/>
      <c r="D161" s="228" t="s">
        <v>117</v>
      </c>
      <c r="E161" s="229" t="s">
        <v>1</v>
      </c>
      <c r="F161" s="230" t="s">
        <v>178</v>
      </c>
      <c r="G161" s="227"/>
      <c r="H161" s="231">
        <v>46.43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117</v>
      </c>
      <c r="AU161" s="237" t="s">
        <v>80</v>
      </c>
      <c r="AV161" s="13" t="s">
        <v>80</v>
      </c>
      <c r="AW161" s="13" t="s">
        <v>30</v>
      </c>
      <c r="AX161" s="13" t="s">
        <v>73</v>
      </c>
      <c r="AY161" s="237" t="s">
        <v>108</v>
      </c>
    </row>
    <row r="162" s="13" customFormat="1">
      <c r="A162" s="13"/>
      <c r="B162" s="226"/>
      <c r="C162" s="227"/>
      <c r="D162" s="228" t="s">
        <v>117</v>
      </c>
      <c r="E162" s="229" t="s">
        <v>1</v>
      </c>
      <c r="F162" s="230" t="s">
        <v>179</v>
      </c>
      <c r="G162" s="227"/>
      <c r="H162" s="231">
        <v>89.340000000000003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117</v>
      </c>
      <c r="AU162" s="237" t="s">
        <v>80</v>
      </c>
      <c r="AV162" s="13" t="s">
        <v>80</v>
      </c>
      <c r="AW162" s="13" t="s">
        <v>30</v>
      </c>
      <c r="AX162" s="13" t="s">
        <v>73</v>
      </c>
      <c r="AY162" s="237" t="s">
        <v>108</v>
      </c>
    </row>
    <row r="163" s="14" customFormat="1">
      <c r="A163" s="14"/>
      <c r="B163" s="238"/>
      <c r="C163" s="239"/>
      <c r="D163" s="228" t="s">
        <v>117</v>
      </c>
      <c r="E163" s="240" t="s">
        <v>1</v>
      </c>
      <c r="F163" s="241" t="s">
        <v>119</v>
      </c>
      <c r="G163" s="239"/>
      <c r="H163" s="242">
        <v>135.77000000000001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117</v>
      </c>
      <c r="AU163" s="248" t="s">
        <v>80</v>
      </c>
      <c r="AV163" s="14" t="s">
        <v>115</v>
      </c>
      <c r="AW163" s="14" t="s">
        <v>30</v>
      </c>
      <c r="AX163" s="14" t="s">
        <v>78</v>
      </c>
      <c r="AY163" s="248" t="s">
        <v>108</v>
      </c>
    </row>
    <row r="164" s="2" customFormat="1" ht="37.8" customHeight="1">
      <c r="A164" s="38"/>
      <c r="B164" s="39"/>
      <c r="C164" s="212" t="s">
        <v>180</v>
      </c>
      <c r="D164" s="212" t="s">
        <v>111</v>
      </c>
      <c r="E164" s="213" t="s">
        <v>181</v>
      </c>
      <c r="F164" s="214" t="s">
        <v>182</v>
      </c>
      <c r="G164" s="215" t="s">
        <v>155</v>
      </c>
      <c r="H164" s="216">
        <v>74.439999999999998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38</v>
      </c>
      <c r="O164" s="91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115</v>
      </c>
      <c r="AT164" s="224" t="s">
        <v>111</v>
      </c>
      <c r="AU164" s="224" t="s">
        <v>80</v>
      </c>
      <c r="AY164" s="17" t="s">
        <v>108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78</v>
      </c>
      <c r="BK164" s="225">
        <f>ROUND(I164*H164,2)</f>
        <v>0</v>
      </c>
      <c r="BL164" s="17" t="s">
        <v>115</v>
      </c>
      <c r="BM164" s="224" t="s">
        <v>183</v>
      </c>
    </row>
    <row r="165" s="13" customFormat="1">
      <c r="A165" s="13"/>
      <c r="B165" s="226"/>
      <c r="C165" s="227"/>
      <c r="D165" s="228" t="s">
        <v>117</v>
      </c>
      <c r="E165" s="229" t="s">
        <v>1</v>
      </c>
      <c r="F165" s="230" t="s">
        <v>184</v>
      </c>
      <c r="G165" s="227"/>
      <c r="H165" s="231">
        <v>15.130000000000001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117</v>
      </c>
      <c r="AU165" s="237" t="s">
        <v>80</v>
      </c>
      <c r="AV165" s="13" t="s">
        <v>80</v>
      </c>
      <c r="AW165" s="13" t="s">
        <v>30</v>
      </c>
      <c r="AX165" s="13" t="s">
        <v>73</v>
      </c>
      <c r="AY165" s="237" t="s">
        <v>108</v>
      </c>
    </row>
    <row r="166" s="13" customFormat="1">
      <c r="A166" s="13"/>
      <c r="B166" s="226"/>
      <c r="C166" s="227"/>
      <c r="D166" s="228" t="s">
        <v>117</v>
      </c>
      <c r="E166" s="229" t="s">
        <v>1</v>
      </c>
      <c r="F166" s="230" t="s">
        <v>185</v>
      </c>
      <c r="G166" s="227"/>
      <c r="H166" s="231">
        <v>59.310000000000002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117</v>
      </c>
      <c r="AU166" s="237" t="s">
        <v>80</v>
      </c>
      <c r="AV166" s="13" t="s">
        <v>80</v>
      </c>
      <c r="AW166" s="13" t="s">
        <v>30</v>
      </c>
      <c r="AX166" s="13" t="s">
        <v>73</v>
      </c>
      <c r="AY166" s="237" t="s">
        <v>108</v>
      </c>
    </row>
    <row r="167" s="14" customFormat="1">
      <c r="A167" s="14"/>
      <c r="B167" s="238"/>
      <c r="C167" s="239"/>
      <c r="D167" s="228" t="s">
        <v>117</v>
      </c>
      <c r="E167" s="240" t="s">
        <v>1</v>
      </c>
      <c r="F167" s="241" t="s">
        <v>119</v>
      </c>
      <c r="G167" s="239"/>
      <c r="H167" s="242">
        <v>74.439999999999998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117</v>
      </c>
      <c r="AU167" s="248" t="s">
        <v>80</v>
      </c>
      <c r="AV167" s="14" t="s">
        <v>115</v>
      </c>
      <c r="AW167" s="14" t="s">
        <v>30</v>
      </c>
      <c r="AX167" s="14" t="s">
        <v>78</v>
      </c>
      <c r="AY167" s="248" t="s">
        <v>108</v>
      </c>
    </row>
    <row r="168" s="2" customFormat="1" ht="24.15" customHeight="1">
      <c r="A168" s="38"/>
      <c r="B168" s="39"/>
      <c r="C168" s="249" t="s">
        <v>186</v>
      </c>
      <c r="D168" s="249" t="s">
        <v>147</v>
      </c>
      <c r="E168" s="250" t="s">
        <v>187</v>
      </c>
      <c r="F168" s="251" t="s">
        <v>188</v>
      </c>
      <c r="G168" s="252" t="s">
        <v>114</v>
      </c>
      <c r="H168" s="253">
        <v>23.449000000000002</v>
      </c>
      <c r="I168" s="254"/>
      <c r="J168" s="255">
        <f>ROUND(I168*H168,2)</f>
        <v>0</v>
      </c>
      <c r="K168" s="256"/>
      <c r="L168" s="257"/>
      <c r="M168" s="258" t="s">
        <v>1</v>
      </c>
      <c r="N168" s="259" t="s">
        <v>38</v>
      </c>
      <c r="O168" s="91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150</v>
      </c>
      <c r="AT168" s="224" t="s">
        <v>147</v>
      </c>
      <c r="AU168" s="224" t="s">
        <v>80</v>
      </c>
      <c r="AY168" s="17" t="s">
        <v>108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78</v>
      </c>
      <c r="BK168" s="225">
        <f>ROUND(I168*H168,2)</f>
        <v>0</v>
      </c>
      <c r="BL168" s="17" t="s">
        <v>115</v>
      </c>
      <c r="BM168" s="224" t="s">
        <v>189</v>
      </c>
    </row>
    <row r="169" s="2" customFormat="1" ht="37.8" customHeight="1">
      <c r="A169" s="38"/>
      <c r="B169" s="39"/>
      <c r="C169" s="212" t="s">
        <v>190</v>
      </c>
      <c r="D169" s="212" t="s">
        <v>111</v>
      </c>
      <c r="E169" s="213" t="s">
        <v>191</v>
      </c>
      <c r="F169" s="214" t="s">
        <v>192</v>
      </c>
      <c r="G169" s="215" t="s">
        <v>114</v>
      </c>
      <c r="H169" s="216">
        <v>812.42700000000002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38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115</v>
      </c>
      <c r="AT169" s="224" t="s">
        <v>111</v>
      </c>
      <c r="AU169" s="224" t="s">
        <v>80</v>
      </c>
      <c r="AY169" s="17" t="s">
        <v>108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78</v>
      </c>
      <c r="BK169" s="225">
        <f>ROUND(I169*H169,2)</f>
        <v>0</v>
      </c>
      <c r="BL169" s="17" t="s">
        <v>115</v>
      </c>
      <c r="BM169" s="224" t="s">
        <v>193</v>
      </c>
    </row>
    <row r="170" s="2" customFormat="1" ht="24.15" customHeight="1">
      <c r="A170" s="38"/>
      <c r="B170" s="39"/>
      <c r="C170" s="212" t="s">
        <v>194</v>
      </c>
      <c r="D170" s="212" t="s">
        <v>111</v>
      </c>
      <c r="E170" s="213" t="s">
        <v>195</v>
      </c>
      <c r="F170" s="214" t="s">
        <v>196</v>
      </c>
      <c r="G170" s="215" t="s">
        <v>155</v>
      </c>
      <c r="H170" s="216">
        <v>114.375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38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115</v>
      </c>
      <c r="AT170" s="224" t="s">
        <v>111</v>
      </c>
      <c r="AU170" s="224" t="s">
        <v>80</v>
      </c>
      <c r="AY170" s="17" t="s">
        <v>108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78</v>
      </c>
      <c r="BK170" s="225">
        <f>ROUND(I170*H170,2)</f>
        <v>0</v>
      </c>
      <c r="BL170" s="17" t="s">
        <v>115</v>
      </c>
      <c r="BM170" s="224" t="s">
        <v>197</v>
      </c>
    </row>
    <row r="171" s="13" customFormat="1">
      <c r="A171" s="13"/>
      <c r="B171" s="226"/>
      <c r="C171" s="227"/>
      <c r="D171" s="228" t="s">
        <v>117</v>
      </c>
      <c r="E171" s="229" t="s">
        <v>1</v>
      </c>
      <c r="F171" s="230" t="s">
        <v>198</v>
      </c>
      <c r="G171" s="227"/>
      <c r="H171" s="231">
        <v>19.859999999999999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117</v>
      </c>
      <c r="AU171" s="237" t="s">
        <v>80</v>
      </c>
      <c r="AV171" s="13" t="s">
        <v>80</v>
      </c>
      <c r="AW171" s="13" t="s">
        <v>30</v>
      </c>
      <c r="AX171" s="13" t="s">
        <v>73</v>
      </c>
      <c r="AY171" s="237" t="s">
        <v>108</v>
      </c>
    </row>
    <row r="172" s="13" customFormat="1">
      <c r="A172" s="13"/>
      <c r="B172" s="226"/>
      <c r="C172" s="227"/>
      <c r="D172" s="228" t="s">
        <v>117</v>
      </c>
      <c r="E172" s="229" t="s">
        <v>1</v>
      </c>
      <c r="F172" s="230" t="s">
        <v>199</v>
      </c>
      <c r="G172" s="227"/>
      <c r="H172" s="231">
        <v>23.760000000000002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117</v>
      </c>
      <c r="AU172" s="237" t="s">
        <v>80</v>
      </c>
      <c r="AV172" s="13" t="s">
        <v>80</v>
      </c>
      <c r="AW172" s="13" t="s">
        <v>30</v>
      </c>
      <c r="AX172" s="13" t="s">
        <v>73</v>
      </c>
      <c r="AY172" s="237" t="s">
        <v>108</v>
      </c>
    </row>
    <row r="173" s="13" customFormat="1">
      <c r="A173" s="13"/>
      <c r="B173" s="226"/>
      <c r="C173" s="227"/>
      <c r="D173" s="228" t="s">
        <v>117</v>
      </c>
      <c r="E173" s="229" t="s">
        <v>1</v>
      </c>
      <c r="F173" s="230" t="s">
        <v>200</v>
      </c>
      <c r="G173" s="227"/>
      <c r="H173" s="231">
        <v>33.575000000000003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117</v>
      </c>
      <c r="AU173" s="237" t="s">
        <v>80</v>
      </c>
      <c r="AV173" s="13" t="s">
        <v>80</v>
      </c>
      <c r="AW173" s="13" t="s">
        <v>30</v>
      </c>
      <c r="AX173" s="13" t="s">
        <v>73</v>
      </c>
      <c r="AY173" s="237" t="s">
        <v>108</v>
      </c>
    </row>
    <row r="174" s="13" customFormat="1">
      <c r="A174" s="13"/>
      <c r="B174" s="226"/>
      <c r="C174" s="227"/>
      <c r="D174" s="228" t="s">
        <v>117</v>
      </c>
      <c r="E174" s="229" t="s">
        <v>1</v>
      </c>
      <c r="F174" s="230" t="s">
        <v>201</v>
      </c>
      <c r="G174" s="227"/>
      <c r="H174" s="231">
        <v>37.18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117</v>
      </c>
      <c r="AU174" s="237" t="s">
        <v>80</v>
      </c>
      <c r="AV174" s="13" t="s">
        <v>80</v>
      </c>
      <c r="AW174" s="13" t="s">
        <v>30</v>
      </c>
      <c r="AX174" s="13" t="s">
        <v>73</v>
      </c>
      <c r="AY174" s="237" t="s">
        <v>108</v>
      </c>
    </row>
    <row r="175" s="14" customFormat="1">
      <c r="A175" s="14"/>
      <c r="B175" s="238"/>
      <c r="C175" s="239"/>
      <c r="D175" s="228" t="s">
        <v>117</v>
      </c>
      <c r="E175" s="240" t="s">
        <v>1</v>
      </c>
      <c r="F175" s="241" t="s">
        <v>119</v>
      </c>
      <c r="G175" s="239"/>
      <c r="H175" s="242">
        <v>114.375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117</v>
      </c>
      <c r="AU175" s="248" t="s">
        <v>80</v>
      </c>
      <c r="AV175" s="14" t="s">
        <v>115</v>
      </c>
      <c r="AW175" s="14" t="s">
        <v>30</v>
      </c>
      <c r="AX175" s="14" t="s">
        <v>78</v>
      </c>
      <c r="AY175" s="248" t="s">
        <v>108</v>
      </c>
    </row>
    <row r="176" s="2" customFormat="1" ht="24.15" customHeight="1">
      <c r="A176" s="38"/>
      <c r="B176" s="39"/>
      <c r="C176" s="249" t="s">
        <v>202</v>
      </c>
      <c r="D176" s="249" t="s">
        <v>147</v>
      </c>
      <c r="E176" s="250" t="s">
        <v>203</v>
      </c>
      <c r="F176" s="251" t="s">
        <v>204</v>
      </c>
      <c r="G176" s="252" t="s">
        <v>155</v>
      </c>
      <c r="H176" s="253">
        <v>120.09399999999999</v>
      </c>
      <c r="I176" s="254"/>
      <c r="J176" s="255">
        <f>ROUND(I176*H176,2)</f>
        <v>0</v>
      </c>
      <c r="K176" s="256"/>
      <c r="L176" s="257"/>
      <c r="M176" s="258" t="s">
        <v>1</v>
      </c>
      <c r="N176" s="259" t="s">
        <v>38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150</v>
      </c>
      <c r="AT176" s="224" t="s">
        <v>147</v>
      </c>
      <c r="AU176" s="224" t="s">
        <v>80</v>
      </c>
      <c r="AY176" s="17" t="s">
        <v>108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78</v>
      </c>
      <c r="BK176" s="225">
        <f>ROUND(I176*H176,2)</f>
        <v>0</v>
      </c>
      <c r="BL176" s="17" t="s">
        <v>115</v>
      </c>
      <c r="BM176" s="224" t="s">
        <v>205</v>
      </c>
    </row>
    <row r="177" s="2" customFormat="1" ht="16.5" customHeight="1">
      <c r="A177" s="38"/>
      <c r="B177" s="39"/>
      <c r="C177" s="212" t="s">
        <v>206</v>
      </c>
      <c r="D177" s="212" t="s">
        <v>111</v>
      </c>
      <c r="E177" s="213" t="s">
        <v>207</v>
      </c>
      <c r="F177" s="214" t="s">
        <v>208</v>
      </c>
      <c r="G177" s="215" t="s">
        <v>155</v>
      </c>
      <c r="H177" s="216">
        <v>385.25999999999999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38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115</v>
      </c>
      <c r="AT177" s="224" t="s">
        <v>111</v>
      </c>
      <c r="AU177" s="224" t="s">
        <v>80</v>
      </c>
      <c r="AY177" s="17" t="s">
        <v>108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78</v>
      </c>
      <c r="BK177" s="225">
        <f>ROUND(I177*H177,2)</f>
        <v>0</v>
      </c>
      <c r="BL177" s="17" t="s">
        <v>115</v>
      </c>
      <c r="BM177" s="224" t="s">
        <v>209</v>
      </c>
    </row>
    <row r="178" s="13" customFormat="1">
      <c r="A178" s="13"/>
      <c r="B178" s="226"/>
      <c r="C178" s="227"/>
      <c r="D178" s="228" t="s">
        <v>117</v>
      </c>
      <c r="E178" s="229" t="s">
        <v>1</v>
      </c>
      <c r="F178" s="230" t="s">
        <v>210</v>
      </c>
      <c r="G178" s="227"/>
      <c r="H178" s="231">
        <v>385.25999999999999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117</v>
      </c>
      <c r="AU178" s="237" t="s">
        <v>80</v>
      </c>
      <c r="AV178" s="13" t="s">
        <v>80</v>
      </c>
      <c r="AW178" s="13" t="s">
        <v>30</v>
      </c>
      <c r="AX178" s="13" t="s">
        <v>73</v>
      </c>
      <c r="AY178" s="237" t="s">
        <v>108</v>
      </c>
    </row>
    <row r="179" s="14" customFormat="1">
      <c r="A179" s="14"/>
      <c r="B179" s="238"/>
      <c r="C179" s="239"/>
      <c r="D179" s="228" t="s">
        <v>117</v>
      </c>
      <c r="E179" s="240" t="s">
        <v>1</v>
      </c>
      <c r="F179" s="241" t="s">
        <v>119</v>
      </c>
      <c r="G179" s="239"/>
      <c r="H179" s="242">
        <v>385.25999999999999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117</v>
      </c>
      <c r="AU179" s="248" t="s">
        <v>80</v>
      </c>
      <c r="AV179" s="14" t="s">
        <v>115</v>
      </c>
      <c r="AW179" s="14" t="s">
        <v>30</v>
      </c>
      <c r="AX179" s="14" t="s">
        <v>78</v>
      </c>
      <c r="AY179" s="248" t="s">
        <v>108</v>
      </c>
    </row>
    <row r="180" s="2" customFormat="1" ht="24.15" customHeight="1">
      <c r="A180" s="38"/>
      <c r="B180" s="39"/>
      <c r="C180" s="249" t="s">
        <v>211</v>
      </c>
      <c r="D180" s="249" t="s">
        <v>147</v>
      </c>
      <c r="E180" s="250" t="s">
        <v>212</v>
      </c>
      <c r="F180" s="251" t="s">
        <v>213</v>
      </c>
      <c r="G180" s="252" t="s">
        <v>155</v>
      </c>
      <c r="H180" s="253">
        <v>66.308000000000007</v>
      </c>
      <c r="I180" s="254"/>
      <c r="J180" s="255">
        <f>ROUND(I180*H180,2)</f>
        <v>0</v>
      </c>
      <c r="K180" s="256"/>
      <c r="L180" s="257"/>
      <c r="M180" s="258" t="s">
        <v>1</v>
      </c>
      <c r="N180" s="259" t="s">
        <v>38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150</v>
      </c>
      <c r="AT180" s="224" t="s">
        <v>147</v>
      </c>
      <c r="AU180" s="224" t="s">
        <v>80</v>
      </c>
      <c r="AY180" s="17" t="s">
        <v>108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78</v>
      </c>
      <c r="BK180" s="225">
        <f>ROUND(I180*H180,2)</f>
        <v>0</v>
      </c>
      <c r="BL180" s="17" t="s">
        <v>115</v>
      </c>
      <c r="BM180" s="224" t="s">
        <v>214</v>
      </c>
    </row>
    <row r="181" s="2" customFormat="1" ht="24.15" customHeight="1">
      <c r="A181" s="38"/>
      <c r="B181" s="39"/>
      <c r="C181" s="249" t="s">
        <v>215</v>
      </c>
      <c r="D181" s="249" t="s">
        <v>147</v>
      </c>
      <c r="E181" s="250" t="s">
        <v>216</v>
      </c>
      <c r="F181" s="251" t="s">
        <v>217</v>
      </c>
      <c r="G181" s="252" t="s">
        <v>155</v>
      </c>
      <c r="H181" s="253">
        <v>7.0350000000000001</v>
      </c>
      <c r="I181" s="254"/>
      <c r="J181" s="255">
        <f>ROUND(I181*H181,2)</f>
        <v>0</v>
      </c>
      <c r="K181" s="256"/>
      <c r="L181" s="257"/>
      <c r="M181" s="258" t="s">
        <v>1</v>
      </c>
      <c r="N181" s="259" t="s">
        <v>38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150</v>
      </c>
      <c r="AT181" s="224" t="s">
        <v>147</v>
      </c>
      <c r="AU181" s="224" t="s">
        <v>80</v>
      </c>
      <c r="AY181" s="17" t="s">
        <v>108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78</v>
      </c>
      <c r="BK181" s="225">
        <f>ROUND(I181*H181,2)</f>
        <v>0</v>
      </c>
      <c r="BL181" s="17" t="s">
        <v>115</v>
      </c>
      <c r="BM181" s="224" t="s">
        <v>218</v>
      </c>
    </row>
    <row r="182" s="2" customFormat="1" ht="24.15" customHeight="1">
      <c r="A182" s="38"/>
      <c r="B182" s="39"/>
      <c r="C182" s="249" t="s">
        <v>7</v>
      </c>
      <c r="D182" s="249" t="s">
        <v>147</v>
      </c>
      <c r="E182" s="250" t="s">
        <v>219</v>
      </c>
      <c r="F182" s="251" t="s">
        <v>220</v>
      </c>
      <c r="G182" s="252" t="s">
        <v>155</v>
      </c>
      <c r="H182" s="253">
        <v>9.2300000000000004</v>
      </c>
      <c r="I182" s="254"/>
      <c r="J182" s="255">
        <f>ROUND(I182*H182,2)</f>
        <v>0</v>
      </c>
      <c r="K182" s="256"/>
      <c r="L182" s="257"/>
      <c r="M182" s="258" t="s">
        <v>1</v>
      </c>
      <c r="N182" s="259" t="s">
        <v>38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150</v>
      </c>
      <c r="AT182" s="224" t="s">
        <v>147</v>
      </c>
      <c r="AU182" s="224" t="s">
        <v>80</v>
      </c>
      <c r="AY182" s="17" t="s">
        <v>108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78</v>
      </c>
      <c r="BK182" s="225">
        <f>ROUND(I182*H182,2)</f>
        <v>0</v>
      </c>
      <c r="BL182" s="17" t="s">
        <v>115</v>
      </c>
      <c r="BM182" s="224" t="s">
        <v>221</v>
      </c>
    </row>
    <row r="183" s="2" customFormat="1" ht="24.15" customHeight="1">
      <c r="A183" s="38"/>
      <c r="B183" s="39"/>
      <c r="C183" s="249" t="s">
        <v>222</v>
      </c>
      <c r="D183" s="249" t="s">
        <v>147</v>
      </c>
      <c r="E183" s="250" t="s">
        <v>223</v>
      </c>
      <c r="F183" s="251" t="s">
        <v>224</v>
      </c>
      <c r="G183" s="252" t="s">
        <v>155</v>
      </c>
      <c r="H183" s="253">
        <v>222.989</v>
      </c>
      <c r="I183" s="254"/>
      <c r="J183" s="255">
        <f>ROUND(I183*H183,2)</f>
        <v>0</v>
      </c>
      <c r="K183" s="256"/>
      <c r="L183" s="257"/>
      <c r="M183" s="258" t="s">
        <v>1</v>
      </c>
      <c r="N183" s="259" t="s">
        <v>38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150</v>
      </c>
      <c r="AT183" s="224" t="s">
        <v>147</v>
      </c>
      <c r="AU183" s="224" t="s">
        <v>80</v>
      </c>
      <c r="AY183" s="17" t="s">
        <v>108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78</v>
      </c>
      <c r="BK183" s="225">
        <f>ROUND(I183*H183,2)</f>
        <v>0</v>
      </c>
      <c r="BL183" s="17" t="s">
        <v>115</v>
      </c>
      <c r="BM183" s="224" t="s">
        <v>225</v>
      </c>
    </row>
    <row r="184" s="2" customFormat="1" ht="24.15" customHeight="1">
      <c r="A184" s="38"/>
      <c r="B184" s="39"/>
      <c r="C184" s="249" t="s">
        <v>226</v>
      </c>
      <c r="D184" s="249" t="s">
        <v>147</v>
      </c>
      <c r="E184" s="250" t="s">
        <v>227</v>
      </c>
      <c r="F184" s="251" t="s">
        <v>228</v>
      </c>
      <c r="G184" s="252" t="s">
        <v>155</v>
      </c>
      <c r="H184" s="253">
        <v>98.962999999999994</v>
      </c>
      <c r="I184" s="254"/>
      <c r="J184" s="255">
        <f>ROUND(I184*H184,2)</f>
        <v>0</v>
      </c>
      <c r="K184" s="256"/>
      <c r="L184" s="257"/>
      <c r="M184" s="258" t="s">
        <v>1</v>
      </c>
      <c r="N184" s="259" t="s">
        <v>38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150</v>
      </c>
      <c r="AT184" s="224" t="s">
        <v>147</v>
      </c>
      <c r="AU184" s="224" t="s">
        <v>80</v>
      </c>
      <c r="AY184" s="17" t="s">
        <v>108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78</v>
      </c>
      <c r="BK184" s="225">
        <f>ROUND(I184*H184,2)</f>
        <v>0</v>
      </c>
      <c r="BL184" s="17" t="s">
        <v>115</v>
      </c>
      <c r="BM184" s="224" t="s">
        <v>229</v>
      </c>
    </row>
    <row r="185" s="2" customFormat="1" ht="24.15" customHeight="1">
      <c r="A185" s="38"/>
      <c r="B185" s="39"/>
      <c r="C185" s="212" t="s">
        <v>230</v>
      </c>
      <c r="D185" s="212" t="s">
        <v>111</v>
      </c>
      <c r="E185" s="213" t="s">
        <v>231</v>
      </c>
      <c r="F185" s="214" t="s">
        <v>232</v>
      </c>
      <c r="G185" s="215" t="s">
        <v>114</v>
      </c>
      <c r="H185" s="216">
        <v>851.16399999999999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38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115</v>
      </c>
      <c r="AT185" s="224" t="s">
        <v>111</v>
      </c>
      <c r="AU185" s="224" t="s">
        <v>80</v>
      </c>
      <c r="AY185" s="17" t="s">
        <v>108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78</v>
      </c>
      <c r="BK185" s="225">
        <f>ROUND(I185*H185,2)</f>
        <v>0</v>
      </c>
      <c r="BL185" s="17" t="s">
        <v>115</v>
      </c>
      <c r="BM185" s="224" t="s">
        <v>233</v>
      </c>
    </row>
    <row r="186" s="15" customFormat="1">
      <c r="A186" s="15"/>
      <c r="B186" s="260"/>
      <c r="C186" s="261"/>
      <c r="D186" s="228" t="s">
        <v>117</v>
      </c>
      <c r="E186" s="262" t="s">
        <v>1</v>
      </c>
      <c r="F186" s="263" t="s">
        <v>234</v>
      </c>
      <c r="G186" s="261"/>
      <c r="H186" s="262" t="s">
        <v>1</v>
      </c>
      <c r="I186" s="264"/>
      <c r="J186" s="261"/>
      <c r="K186" s="261"/>
      <c r="L186" s="265"/>
      <c r="M186" s="266"/>
      <c r="N186" s="267"/>
      <c r="O186" s="267"/>
      <c r="P186" s="267"/>
      <c r="Q186" s="267"/>
      <c r="R186" s="267"/>
      <c r="S186" s="267"/>
      <c r="T186" s="26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9" t="s">
        <v>117</v>
      </c>
      <c r="AU186" s="269" t="s">
        <v>80</v>
      </c>
      <c r="AV186" s="15" t="s">
        <v>78</v>
      </c>
      <c r="AW186" s="15" t="s">
        <v>30</v>
      </c>
      <c r="AX186" s="15" t="s">
        <v>73</v>
      </c>
      <c r="AY186" s="269" t="s">
        <v>108</v>
      </c>
    </row>
    <row r="187" s="13" customFormat="1">
      <c r="A187" s="13"/>
      <c r="B187" s="226"/>
      <c r="C187" s="227"/>
      <c r="D187" s="228" t="s">
        <v>117</v>
      </c>
      <c r="E187" s="229" t="s">
        <v>1</v>
      </c>
      <c r="F187" s="230" t="s">
        <v>235</v>
      </c>
      <c r="G187" s="227"/>
      <c r="H187" s="231">
        <v>146.88300000000001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117</v>
      </c>
      <c r="AU187" s="237" t="s">
        <v>80</v>
      </c>
      <c r="AV187" s="13" t="s">
        <v>80</v>
      </c>
      <c r="AW187" s="13" t="s">
        <v>30</v>
      </c>
      <c r="AX187" s="13" t="s">
        <v>73</v>
      </c>
      <c r="AY187" s="237" t="s">
        <v>108</v>
      </c>
    </row>
    <row r="188" s="13" customFormat="1">
      <c r="A188" s="13"/>
      <c r="B188" s="226"/>
      <c r="C188" s="227"/>
      <c r="D188" s="228" t="s">
        <v>117</v>
      </c>
      <c r="E188" s="229" t="s">
        <v>1</v>
      </c>
      <c r="F188" s="230" t="s">
        <v>236</v>
      </c>
      <c r="G188" s="227"/>
      <c r="H188" s="231">
        <v>177.357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117</v>
      </c>
      <c r="AU188" s="237" t="s">
        <v>80</v>
      </c>
      <c r="AV188" s="13" t="s">
        <v>80</v>
      </c>
      <c r="AW188" s="13" t="s">
        <v>30</v>
      </c>
      <c r="AX188" s="13" t="s">
        <v>73</v>
      </c>
      <c r="AY188" s="237" t="s">
        <v>108</v>
      </c>
    </row>
    <row r="189" s="13" customFormat="1">
      <c r="A189" s="13"/>
      <c r="B189" s="226"/>
      <c r="C189" s="227"/>
      <c r="D189" s="228" t="s">
        <v>117</v>
      </c>
      <c r="E189" s="229" t="s">
        <v>1</v>
      </c>
      <c r="F189" s="230" t="s">
        <v>135</v>
      </c>
      <c r="G189" s="227"/>
      <c r="H189" s="231">
        <v>1.6599999999999999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117</v>
      </c>
      <c r="AU189" s="237" t="s">
        <v>80</v>
      </c>
      <c r="AV189" s="13" t="s">
        <v>80</v>
      </c>
      <c r="AW189" s="13" t="s">
        <v>30</v>
      </c>
      <c r="AX189" s="13" t="s">
        <v>73</v>
      </c>
      <c r="AY189" s="237" t="s">
        <v>108</v>
      </c>
    </row>
    <row r="190" s="13" customFormat="1">
      <c r="A190" s="13"/>
      <c r="B190" s="226"/>
      <c r="C190" s="227"/>
      <c r="D190" s="228" t="s">
        <v>117</v>
      </c>
      <c r="E190" s="229" t="s">
        <v>1</v>
      </c>
      <c r="F190" s="230" t="s">
        <v>237</v>
      </c>
      <c r="G190" s="227"/>
      <c r="H190" s="231">
        <v>264.988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117</v>
      </c>
      <c r="AU190" s="237" t="s">
        <v>80</v>
      </c>
      <c r="AV190" s="13" t="s">
        <v>80</v>
      </c>
      <c r="AW190" s="13" t="s">
        <v>30</v>
      </c>
      <c r="AX190" s="13" t="s">
        <v>73</v>
      </c>
      <c r="AY190" s="237" t="s">
        <v>108</v>
      </c>
    </row>
    <row r="191" s="13" customFormat="1">
      <c r="A191" s="13"/>
      <c r="B191" s="226"/>
      <c r="C191" s="227"/>
      <c r="D191" s="228" t="s">
        <v>117</v>
      </c>
      <c r="E191" s="229" t="s">
        <v>1</v>
      </c>
      <c r="F191" s="230" t="s">
        <v>238</v>
      </c>
      <c r="G191" s="227"/>
      <c r="H191" s="231">
        <v>15.544000000000001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117</v>
      </c>
      <c r="AU191" s="237" t="s">
        <v>80</v>
      </c>
      <c r="AV191" s="13" t="s">
        <v>80</v>
      </c>
      <c r="AW191" s="13" t="s">
        <v>30</v>
      </c>
      <c r="AX191" s="13" t="s">
        <v>73</v>
      </c>
      <c r="AY191" s="237" t="s">
        <v>108</v>
      </c>
    </row>
    <row r="192" s="13" customFormat="1">
      <c r="A192" s="13"/>
      <c r="B192" s="226"/>
      <c r="C192" s="227"/>
      <c r="D192" s="228" t="s">
        <v>117</v>
      </c>
      <c r="E192" s="229" t="s">
        <v>1</v>
      </c>
      <c r="F192" s="230" t="s">
        <v>239</v>
      </c>
      <c r="G192" s="227"/>
      <c r="H192" s="231">
        <v>216.45699999999999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117</v>
      </c>
      <c r="AU192" s="237" t="s">
        <v>80</v>
      </c>
      <c r="AV192" s="13" t="s">
        <v>80</v>
      </c>
      <c r="AW192" s="13" t="s">
        <v>30</v>
      </c>
      <c r="AX192" s="13" t="s">
        <v>73</v>
      </c>
      <c r="AY192" s="237" t="s">
        <v>108</v>
      </c>
    </row>
    <row r="193" s="13" customFormat="1">
      <c r="A193" s="13"/>
      <c r="B193" s="226"/>
      <c r="C193" s="227"/>
      <c r="D193" s="228" t="s">
        <v>117</v>
      </c>
      <c r="E193" s="229" t="s">
        <v>1</v>
      </c>
      <c r="F193" s="230" t="s">
        <v>140</v>
      </c>
      <c r="G193" s="227"/>
      <c r="H193" s="231">
        <v>28.274999999999999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117</v>
      </c>
      <c r="AU193" s="237" t="s">
        <v>80</v>
      </c>
      <c r="AV193" s="13" t="s">
        <v>80</v>
      </c>
      <c r="AW193" s="13" t="s">
        <v>30</v>
      </c>
      <c r="AX193" s="13" t="s">
        <v>73</v>
      </c>
      <c r="AY193" s="237" t="s">
        <v>108</v>
      </c>
    </row>
    <row r="194" s="14" customFormat="1">
      <c r="A194" s="14"/>
      <c r="B194" s="238"/>
      <c r="C194" s="239"/>
      <c r="D194" s="228" t="s">
        <v>117</v>
      </c>
      <c r="E194" s="240" t="s">
        <v>1</v>
      </c>
      <c r="F194" s="241" t="s">
        <v>119</v>
      </c>
      <c r="G194" s="239"/>
      <c r="H194" s="242">
        <v>851.16399999999999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117</v>
      </c>
      <c r="AU194" s="248" t="s">
        <v>80</v>
      </c>
      <c r="AV194" s="14" t="s">
        <v>115</v>
      </c>
      <c r="AW194" s="14" t="s">
        <v>30</v>
      </c>
      <c r="AX194" s="14" t="s">
        <v>78</v>
      </c>
      <c r="AY194" s="248" t="s">
        <v>108</v>
      </c>
    </row>
    <row r="195" s="2" customFormat="1" ht="24.15" customHeight="1">
      <c r="A195" s="38"/>
      <c r="B195" s="39"/>
      <c r="C195" s="212" t="s">
        <v>240</v>
      </c>
      <c r="D195" s="212" t="s">
        <v>111</v>
      </c>
      <c r="E195" s="213" t="s">
        <v>241</v>
      </c>
      <c r="F195" s="214" t="s">
        <v>242</v>
      </c>
      <c r="G195" s="215" t="s">
        <v>114</v>
      </c>
      <c r="H195" s="216">
        <v>877.923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38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115</v>
      </c>
      <c r="AT195" s="224" t="s">
        <v>111</v>
      </c>
      <c r="AU195" s="224" t="s">
        <v>80</v>
      </c>
      <c r="AY195" s="17" t="s">
        <v>108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78</v>
      </c>
      <c r="BK195" s="225">
        <f>ROUND(I195*H195,2)</f>
        <v>0</v>
      </c>
      <c r="BL195" s="17" t="s">
        <v>115</v>
      </c>
      <c r="BM195" s="224" t="s">
        <v>243</v>
      </c>
    </row>
    <row r="196" s="13" customFormat="1">
      <c r="A196" s="13"/>
      <c r="B196" s="226"/>
      <c r="C196" s="227"/>
      <c r="D196" s="228" t="s">
        <v>117</v>
      </c>
      <c r="E196" s="229" t="s">
        <v>1</v>
      </c>
      <c r="F196" s="230" t="s">
        <v>244</v>
      </c>
      <c r="G196" s="227"/>
      <c r="H196" s="231">
        <v>877.923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117</v>
      </c>
      <c r="AU196" s="237" t="s">
        <v>80</v>
      </c>
      <c r="AV196" s="13" t="s">
        <v>80</v>
      </c>
      <c r="AW196" s="13" t="s">
        <v>30</v>
      </c>
      <c r="AX196" s="13" t="s">
        <v>73</v>
      </c>
      <c r="AY196" s="237" t="s">
        <v>108</v>
      </c>
    </row>
    <row r="197" s="14" customFormat="1">
      <c r="A197" s="14"/>
      <c r="B197" s="238"/>
      <c r="C197" s="239"/>
      <c r="D197" s="228" t="s">
        <v>117</v>
      </c>
      <c r="E197" s="240" t="s">
        <v>1</v>
      </c>
      <c r="F197" s="241" t="s">
        <v>119</v>
      </c>
      <c r="G197" s="239"/>
      <c r="H197" s="242">
        <v>877.923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117</v>
      </c>
      <c r="AU197" s="248" t="s">
        <v>80</v>
      </c>
      <c r="AV197" s="14" t="s">
        <v>115</v>
      </c>
      <c r="AW197" s="14" t="s">
        <v>30</v>
      </c>
      <c r="AX197" s="14" t="s">
        <v>78</v>
      </c>
      <c r="AY197" s="248" t="s">
        <v>108</v>
      </c>
    </row>
    <row r="198" s="2" customFormat="1" ht="16.5" customHeight="1">
      <c r="A198" s="38"/>
      <c r="B198" s="39"/>
      <c r="C198" s="212" t="s">
        <v>245</v>
      </c>
      <c r="D198" s="212" t="s">
        <v>111</v>
      </c>
      <c r="E198" s="213" t="s">
        <v>246</v>
      </c>
      <c r="F198" s="214" t="s">
        <v>247</v>
      </c>
      <c r="G198" s="215" t="s">
        <v>114</v>
      </c>
      <c r="H198" s="216">
        <v>25.75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38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115</v>
      </c>
      <c r="AT198" s="224" t="s">
        <v>111</v>
      </c>
      <c r="AU198" s="224" t="s">
        <v>80</v>
      </c>
      <c r="AY198" s="17" t="s">
        <v>108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78</v>
      </c>
      <c r="BK198" s="225">
        <f>ROUND(I198*H198,2)</f>
        <v>0</v>
      </c>
      <c r="BL198" s="17" t="s">
        <v>115</v>
      </c>
      <c r="BM198" s="224" t="s">
        <v>248</v>
      </c>
    </row>
    <row r="199" s="13" customFormat="1">
      <c r="A199" s="13"/>
      <c r="B199" s="226"/>
      <c r="C199" s="227"/>
      <c r="D199" s="228" t="s">
        <v>117</v>
      </c>
      <c r="E199" s="229" t="s">
        <v>1</v>
      </c>
      <c r="F199" s="230" t="s">
        <v>249</v>
      </c>
      <c r="G199" s="227"/>
      <c r="H199" s="231">
        <v>25.75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117</v>
      </c>
      <c r="AU199" s="237" t="s">
        <v>80</v>
      </c>
      <c r="AV199" s="13" t="s">
        <v>80</v>
      </c>
      <c r="AW199" s="13" t="s">
        <v>30</v>
      </c>
      <c r="AX199" s="13" t="s">
        <v>73</v>
      </c>
      <c r="AY199" s="237" t="s">
        <v>108</v>
      </c>
    </row>
    <row r="200" s="14" customFormat="1">
      <c r="A200" s="14"/>
      <c r="B200" s="238"/>
      <c r="C200" s="239"/>
      <c r="D200" s="228" t="s">
        <v>117</v>
      </c>
      <c r="E200" s="240" t="s">
        <v>1</v>
      </c>
      <c r="F200" s="241" t="s">
        <v>119</v>
      </c>
      <c r="G200" s="239"/>
      <c r="H200" s="242">
        <v>25.75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117</v>
      </c>
      <c r="AU200" s="248" t="s">
        <v>80</v>
      </c>
      <c r="AV200" s="14" t="s">
        <v>115</v>
      </c>
      <c r="AW200" s="14" t="s">
        <v>30</v>
      </c>
      <c r="AX200" s="14" t="s">
        <v>78</v>
      </c>
      <c r="AY200" s="248" t="s">
        <v>108</v>
      </c>
    </row>
    <row r="201" s="2" customFormat="1" ht="24.15" customHeight="1">
      <c r="A201" s="38"/>
      <c r="B201" s="39"/>
      <c r="C201" s="212" t="s">
        <v>250</v>
      </c>
      <c r="D201" s="212" t="s">
        <v>111</v>
      </c>
      <c r="E201" s="213" t="s">
        <v>251</v>
      </c>
      <c r="F201" s="214" t="s">
        <v>252</v>
      </c>
      <c r="G201" s="215" t="s">
        <v>114</v>
      </c>
      <c r="H201" s="216">
        <v>154.512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38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115</v>
      </c>
      <c r="AT201" s="224" t="s">
        <v>111</v>
      </c>
      <c r="AU201" s="224" t="s">
        <v>80</v>
      </c>
      <c r="AY201" s="17" t="s">
        <v>108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78</v>
      </c>
      <c r="BK201" s="225">
        <f>ROUND(I201*H201,2)</f>
        <v>0</v>
      </c>
      <c r="BL201" s="17" t="s">
        <v>115</v>
      </c>
      <c r="BM201" s="224" t="s">
        <v>253</v>
      </c>
    </row>
    <row r="202" s="15" customFormat="1">
      <c r="A202" s="15"/>
      <c r="B202" s="260"/>
      <c r="C202" s="261"/>
      <c r="D202" s="228" t="s">
        <v>117</v>
      </c>
      <c r="E202" s="262" t="s">
        <v>1</v>
      </c>
      <c r="F202" s="263" t="s">
        <v>254</v>
      </c>
      <c r="G202" s="261"/>
      <c r="H202" s="262" t="s">
        <v>1</v>
      </c>
      <c r="I202" s="264"/>
      <c r="J202" s="261"/>
      <c r="K202" s="261"/>
      <c r="L202" s="265"/>
      <c r="M202" s="266"/>
      <c r="N202" s="267"/>
      <c r="O202" s="267"/>
      <c r="P202" s="267"/>
      <c r="Q202" s="267"/>
      <c r="R202" s="267"/>
      <c r="S202" s="267"/>
      <c r="T202" s="26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9" t="s">
        <v>117</v>
      </c>
      <c r="AU202" s="269" t="s">
        <v>80</v>
      </c>
      <c r="AV202" s="15" t="s">
        <v>78</v>
      </c>
      <c r="AW202" s="15" t="s">
        <v>30</v>
      </c>
      <c r="AX202" s="15" t="s">
        <v>73</v>
      </c>
      <c r="AY202" s="269" t="s">
        <v>108</v>
      </c>
    </row>
    <row r="203" s="13" customFormat="1">
      <c r="A203" s="13"/>
      <c r="B203" s="226"/>
      <c r="C203" s="227"/>
      <c r="D203" s="228" t="s">
        <v>117</v>
      </c>
      <c r="E203" s="229" t="s">
        <v>1</v>
      </c>
      <c r="F203" s="230" t="s">
        <v>255</v>
      </c>
      <c r="G203" s="227"/>
      <c r="H203" s="231">
        <v>16.751000000000001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117</v>
      </c>
      <c r="AU203" s="237" t="s">
        <v>80</v>
      </c>
      <c r="AV203" s="13" t="s">
        <v>80</v>
      </c>
      <c r="AW203" s="13" t="s">
        <v>30</v>
      </c>
      <c r="AX203" s="13" t="s">
        <v>73</v>
      </c>
      <c r="AY203" s="237" t="s">
        <v>108</v>
      </c>
    </row>
    <row r="204" s="13" customFormat="1">
      <c r="A204" s="13"/>
      <c r="B204" s="226"/>
      <c r="C204" s="227"/>
      <c r="D204" s="228" t="s">
        <v>117</v>
      </c>
      <c r="E204" s="229" t="s">
        <v>1</v>
      </c>
      <c r="F204" s="230" t="s">
        <v>256</v>
      </c>
      <c r="G204" s="227"/>
      <c r="H204" s="231">
        <v>137.761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117</v>
      </c>
      <c r="AU204" s="237" t="s">
        <v>80</v>
      </c>
      <c r="AV204" s="13" t="s">
        <v>80</v>
      </c>
      <c r="AW204" s="13" t="s">
        <v>30</v>
      </c>
      <c r="AX204" s="13" t="s">
        <v>73</v>
      </c>
      <c r="AY204" s="237" t="s">
        <v>108</v>
      </c>
    </row>
    <row r="205" s="14" customFormat="1">
      <c r="A205" s="14"/>
      <c r="B205" s="238"/>
      <c r="C205" s="239"/>
      <c r="D205" s="228" t="s">
        <v>117</v>
      </c>
      <c r="E205" s="240" t="s">
        <v>1</v>
      </c>
      <c r="F205" s="241" t="s">
        <v>119</v>
      </c>
      <c r="G205" s="239"/>
      <c r="H205" s="242">
        <v>154.512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117</v>
      </c>
      <c r="AU205" s="248" t="s">
        <v>80</v>
      </c>
      <c r="AV205" s="14" t="s">
        <v>115</v>
      </c>
      <c r="AW205" s="14" t="s">
        <v>30</v>
      </c>
      <c r="AX205" s="14" t="s">
        <v>78</v>
      </c>
      <c r="AY205" s="248" t="s">
        <v>108</v>
      </c>
    </row>
    <row r="206" s="2" customFormat="1" ht="16.5" customHeight="1">
      <c r="A206" s="38"/>
      <c r="B206" s="39"/>
      <c r="C206" s="212" t="s">
        <v>257</v>
      </c>
      <c r="D206" s="212" t="s">
        <v>111</v>
      </c>
      <c r="E206" s="213" t="s">
        <v>258</v>
      </c>
      <c r="F206" s="214" t="s">
        <v>259</v>
      </c>
      <c r="G206" s="215" t="s">
        <v>114</v>
      </c>
      <c r="H206" s="216">
        <v>883.62699999999995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38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115</v>
      </c>
      <c r="AT206" s="224" t="s">
        <v>111</v>
      </c>
      <c r="AU206" s="224" t="s">
        <v>80</v>
      </c>
      <c r="AY206" s="17" t="s">
        <v>108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78</v>
      </c>
      <c r="BK206" s="225">
        <f>ROUND(I206*H206,2)</f>
        <v>0</v>
      </c>
      <c r="BL206" s="17" t="s">
        <v>115</v>
      </c>
      <c r="BM206" s="224" t="s">
        <v>260</v>
      </c>
    </row>
    <row r="207" s="13" customFormat="1">
      <c r="A207" s="13"/>
      <c r="B207" s="226"/>
      <c r="C207" s="227"/>
      <c r="D207" s="228" t="s">
        <v>117</v>
      </c>
      <c r="E207" s="229" t="s">
        <v>1</v>
      </c>
      <c r="F207" s="230" t="s">
        <v>261</v>
      </c>
      <c r="G207" s="227"/>
      <c r="H207" s="231">
        <v>883.62699999999995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117</v>
      </c>
      <c r="AU207" s="237" t="s">
        <v>80</v>
      </c>
      <c r="AV207" s="13" t="s">
        <v>80</v>
      </c>
      <c r="AW207" s="13" t="s">
        <v>30</v>
      </c>
      <c r="AX207" s="13" t="s">
        <v>73</v>
      </c>
      <c r="AY207" s="237" t="s">
        <v>108</v>
      </c>
    </row>
    <row r="208" s="14" customFormat="1">
      <c r="A208" s="14"/>
      <c r="B208" s="238"/>
      <c r="C208" s="239"/>
      <c r="D208" s="228" t="s">
        <v>117</v>
      </c>
      <c r="E208" s="240" t="s">
        <v>1</v>
      </c>
      <c r="F208" s="241" t="s">
        <v>119</v>
      </c>
      <c r="G208" s="239"/>
      <c r="H208" s="242">
        <v>883.62699999999995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117</v>
      </c>
      <c r="AU208" s="248" t="s">
        <v>80</v>
      </c>
      <c r="AV208" s="14" t="s">
        <v>115</v>
      </c>
      <c r="AW208" s="14" t="s">
        <v>30</v>
      </c>
      <c r="AX208" s="14" t="s">
        <v>78</v>
      </c>
      <c r="AY208" s="248" t="s">
        <v>108</v>
      </c>
    </row>
    <row r="209" s="12" customFormat="1" ht="22.8" customHeight="1">
      <c r="A209" s="12"/>
      <c r="B209" s="196"/>
      <c r="C209" s="197"/>
      <c r="D209" s="198" t="s">
        <v>72</v>
      </c>
      <c r="E209" s="210" t="s">
        <v>162</v>
      </c>
      <c r="F209" s="210" t="s">
        <v>262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SUM(P210:P224)</f>
        <v>0</v>
      </c>
      <c r="Q209" s="204"/>
      <c r="R209" s="205">
        <f>SUM(R210:R224)</f>
        <v>0</v>
      </c>
      <c r="S209" s="204"/>
      <c r="T209" s="206">
        <f>SUM(T210:T224)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78</v>
      </c>
      <c r="AT209" s="208" t="s">
        <v>72</v>
      </c>
      <c r="AU209" s="208" t="s">
        <v>78</v>
      </c>
      <c r="AY209" s="207" t="s">
        <v>108</v>
      </c>
      <c r="BK209" s="209">
        <f>SUM(BK210:BK224)</f>
        <v>0</v>
      </c>
    </row>
    <row r="210" s="2" customFormat="1" ht="33" customHeight="1">
      <c r="A210" s="38"/>
      <c r="B210" s="39"/>
      <c r="C210" s="212" t="s">
        <v>263</v>
      </c>
      <c r="D210" s="212" t="s">
        <v>111</v>
      </c>
      <c r="E210" s="213" t="s">
        <v>264</v>
      </c>
      <c r="F210" s="214" t="s">
        <v>265</v>
      </c>
      <c r="G210" s="215" t="s">
        <v>114</v>
      </c>
      <c r="H210" s="216">
        <v>901.55700000000002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38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115</v>
      </c>
      <c r="AT210" s="224" t="s">
        <v>111</v>
      </c>
      <c r="AU210" s="224" t="s">
        <v>80</v>
      </c>
      <c r="AY210" s="17" t="s">
        <v>108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78</v>
      </c>
      <c r="BK210" s="225">
        <f>ROUND(I210*H210,2)</f>
        <v>0</v>
      </c>
      <c r="BL210" s="17" t="s">
        <v>115</v>
      </c>
      <c r="BM210" s="224" t="s">
        <v>266</v>
      </c>
    </row>
    <row r="211" s="13" customFormat="1">
      <c r="A211" s="13"/>
      <c r="B211" s="226"/>
      <c r="C211" s="227"/>
      <c r="D211" s="228" t="s">
        <v>117</v>
      </c>
      <c r="E211" s="229" t="s">
        <v>1</v>
      </c>
      <c r="F211" s="230" t="s">
        <v>267</v>
      </c>
      <c r="G211" s="227"/>
      <c r="H211" s="231">
        <v>169.19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117</v>
      </c>
      <c r="AU211" s="237" t="s">
        <v>80</v>
      </c>
      <c r="AV211" s="13" t="s">
        <v>80</v>
      </c>
      <c r="AW211" s="13" t="s">
        <v>30</v>
      </c>
      <c r="AX211" s="13" t="s">
        <v>73</v>
      </c>
      <c r="AY211" s="237" t="s">
        <v>108</v>
      </c>
    </row>
    <row r="212" s="13" customFormat="1">
      <c r="A212" s="13"/>
      <c r="B212" s="226"/>
      <c r="C212" s="227"/>
      <c r="D212" s="228" t="s">
        <v>117</v>
      </c>
      <c r="E212" s="229" t="s">
        <v>1</v>
      </c>
      <c r="F212" s="230" t="s">
        <v>268</v>
      </c>
      <c r="G212" s="227"/>
      <c r="H212" s="231">
        <v>172.00200000000001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117</v>
      </c>
      <c r="AU212" s="237" t="s">
        <v>80</v>
      </c>
      <c r="AV212" s="13" t="s">
        <v>80</v>
      </c>
      <c r="AW212" s="13" t="s">
        <v>30</v>
      </c>
      <c r="AX212" s="13" t="s">
        <v>73</v>
      </c>
      <c r="AY212" s="237" t="s">
        <v>108</v>
      </c>
    </row>
    <row r="213" s="13" customFormat="1">
      <c r="A213" s="13"/>
      <c r="B213" s="226"/>
      <c r="C213" s="227"/>
      <c r="D213" s="228" t="s">
        <v>117</v>
      </c>
      <c r="E213" s="229" t="s">
        <v>1</v>
      </c>
      <c r="F213" s="230" t="s">
        <v>269</v>
      </c>
      <c r="G213" s="227"/>
      <c r="H213" s="231">
        <v>317.92099999999999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117</v>
      </c>
      <c r="AU213" s="237" t="s">
        <v>80</v>
      </c>
      <c r="AV213" s="13" t="s">
        <v>80</v>
      </c>
      <c r="AW213" s="13" t="s">
        <v>30</v>
      </c>
      <c r="AX213" s="13" t="s">
        <v>73</v>
      </c>
      <c r="AY213" s="237" t="s">
        <v>108</v>
      </c>
    </row>
    <row r="214" s="13" customFormat="1">
      <c r="A214" s="13"/>
      <c r="B214" s="226"/>
      <c r="C214" s="227"/>
      <c r="D214" s="228" t="s">
        <v>117</v>
      </c>
      <c r="E214" s="229" t="s">
        <v>1</v>
      </c>
      <c r="F214" s="230" t="s">
        <v>270</v>
      </c>
      <c r="G214" s="227"/>
      <c r="H214" s="231">
        <v>242.44399999999999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117</v>
      </c>
      <c r="AU214" s="237" t="s">
        <v>80</v>
      </c>
      <c r="AV214" s="13" t="s">
        <v>80</v>
      </c>
      <c r="AW214" s="13" t="s">
        <v>30</v>
      </c>
      <c r="AX214" s="13" t="s">
        <v>73</v>
      </c>
      <c r="AY214" s="237" t="s">
        <v>108</v>
      </c>
    </row>
    <row r="215" s="14" customFormat="1">
      <c r="A215" s="14"/>
      <c r="B215" s="238"/>
      <c r="C215" s="239"/>
      <c r="D215" s="228" t="s">
        <v>117</v>
      </c>
      <c r="E215" s="240" t="s">
        <v>1</v>
      </c>
      <c r="F215" s="241" t="s">
        <v>119</v>
      </c>
      <c r="G215" s="239"/>
      <c r="H215" s="242">
        <v>901.55700000000002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117</v>
      </c>
      <c r="AU215" s="248" t="s">
        <v>80</v>
      </c>
      <c r="AV215" s="14" t="s">
        <v>115</v>
      </c>
      <c r="AW215" s="14" t="s">
        <v>30</v>
      </c>
      <c r="AX215" s="14" t="s">
        <v>78</v>
      </c>
      <c r="AY215" s="248" t="s">
        <v>108</v>
      </c>
    </row>
    <row r="216" s="2" customFormat="1" ht="33" customHeight="1">
      <c r="A216" s="38"/>
      <c r="B216" s="39"/>
      <c r="C216" s="212" t="s">
        <v>271</v>
      </c>
      <c r="D216" s="212" t="s">
        <v>111</v>
      </c>
      <c r="E216" s="213" t="s">
        <v>272</v>
      </c>
      <c r="F216" s="214" t="s">
        <v>273</v>
      </c>
      <c r="G216" s="215" t="s">
        <v>114</v>
      </c>
      <c r="H216" s="216">
        <v>54094.620000000003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38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115</v>
      </c>
      <c r="AT216" s="224" t="s">
        <v>111</v>
      </c>
      <c r="AU216" s="224" t="s">
        <v>80</v>
      </c>
      <c r="AY216" s="17" t="s">
        <v>108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78</v>
      </c>
      <c r="BK216" s="225">
        <f>ROUND(I216*H216,2)</f>
        <v>0</v>
      </c>
      <c r="BL216" s="17" t="s">
        <v>115</v>
      </c>
      <c r="BM216" s="224" t="s">
        <v>274</v>
      </c>
    </row>
    <row r="217" s="13" customFormat="1">
      <c r="A217" s="13"/>
      <c r="B217" s="226"/>
      <c r="C217" s="227"/>
      <c r="D217" s="228" t="s">
        <v>117</v>
      </c>
      <c r="E217" s="229" t="s">
        <v>1</v>
      </c>
      <c r="F217" s="230" t="s">
        <v>275</v>
      </c>
      <c r="G217" s="227"/>
      <c r="H217" s="231">
        <v>54094.620000000003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117</v>
      </c>
      <c r="AU217" s="237" t="s">
        <v>80</v>
      </c>
      <c r="AV217" s="13" t="s">
        <v>80</v>
      </c>
      <c r="AW217" s="13" t="s">
        <v>30</v>
      </c>
      <c r="AX217" s="13" t="s">
        <v>73</v>
      </c>
      <c r="AY217" s="237" t="s">
        <v>108</v>
      </c>
    </row>
    <row r="218" s="14" customFormat="1">
      <c r="A218" s="14"/>
      <c r="B218" s="238"/>
      <c r="C218" s="239"/>
      <c r="D218" s="228" t="s">
        <v>117</v>
      </c>
      <c r="E218" s="240" t="s">
        <v>1</v>
      </c>
      <c r="F218" s="241" t="s">
        <v>119</v>
      </c>
      <c r="G218" s="239"/>
      <c r="H218" s="242">
        <v>54094.620000000003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117</v>
      </c>
      <c r="AU218" s="248" t="s">
        <v>80</v>
      </c>
      <c r="AV218" s="14" t="s">
        <v>115</v>
      </c>
      <c r="AW218" s="14" t="s">
        <v>30</v>
      </c>
      <c r="AX218" s="14" t="s">
        <v>78</v>
      </c>
      <c r="AY218" s="248" t="s">
        <v>108</v>
      </c>
    </row>
    <row r="219" s="2" customFormat="1" ht="33" customHeight="1">
      <c r="A219" s="38"/>
      <c r="B219" s="39"/>
      <c r="C219" s="212" t="s">
        <v>276</v>
      </c>
      <c r="D219" s="212" t="s">
        <v>111</v>
      </c>
      <c r="E219" s="213" t="s">
        <v>277</v>
      </c>
      <c r="F219" s="214" t="s">
        <v>278</v>
      </c>
      <c r="G219" s="215" t="s">
        <v>114</v>
      </c>
      <c r="H219" s="216">
        <v>901.55700000000002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38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115</v>
      </c>
      <c r="AT219" s="224" t="s">
        <v>111</v>
      </c>
      <c r="AU219" s="224" t="s">
        <v>80</v>
      </c>
      <c r="AY219" s="17" t="s">
        <v>108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78</v>
      </c>
      <c r="BK219" s="225">
        <f>ROUND(I219*H219,2)</f>
        <v>0</v>
      </c>
      <c r="BL219" s="17" t="s">
        <v>115</v>
      </c>
      <c r="BM219" s="224" t="s">
        <v>279</v>
      </c>
    </row>
    <row r="220" s="2" customFormat="1" ht="16.5" customHeight="1">
      <c r="A220" s="38"/>
      <c r="B220" s="39"/>
      <c r="C220" s="212" t="s">
        <v>280</v>
      </c>
      <c r="D220" s="212" t="s">
        <v>111</v>
      </c>
      <c r="E220" s="213" t="s">
        <v>281</v>
      </c>
      <c r="F220" s="214" t="s">
        <v>282</v>
      </c>
      <c r="G220" s="215" t="s">
        <v>114</v>
      </c>
      <c r="H220" s="216">
        <v>901.55700000000002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38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115</v>
      </c>
      <c r="AT220" s="224" t="s">
        <v>111</v>
      </c>
      <c r="AU220" s="224" t="s">
        <v>80</v>
      </c>
      <c r="AY220" s="17" t="s">
        <v>108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78</v>
      </c>
      <c r="BK220" s="225">
        <f>ROUND(I220*H220,2)</f>
        <v>0</v>
      </c>
      <c r="BL220" s="17" t="s">
        <v>115</v>
      </c>
      <c r="BM220" s="224" t="s">
        <v>283</v>
      </c>
    </row>
    <row r="221" s="2" customFormat="1" ht="21.75" customHeight="1">
      <c r="A221" s="38"/>
      <c r="B221" s="39"/>
      <c r="C221" s="212" t="s">
        <v>284</v>
      </c>
      <c r="D221" s="212" t="s">
        <v>111</v>
      </c>
      <c r="E221" s="213" t="s">
        <v>285</v>
      </c>
      <c r="F221" s="214" t="s">
        <v>286</v>
      </c>
      <c r="G221" s="215" t="s">
        <v>114</v>
      </c>
      <c r="H221" s="216">
        <v>54093.419999999998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38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115</v>
      </c>
      <c r="AT221" s="224" t="s">
        <v>111</v>
      </c>
      <c r="AU221" s="224" t="s">
        <v>80</v>
      </c>
      <c r="AY221" s="17" t="s">
        <v>108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78</v>
      </c>
      <c r="BK221" s="225">
        <f>ROUND(I221*H221,2)</f>
        <v>0</v>
      </c>
      <c r="BL221" s="17" t="s">
        <v>115</v>
      </c>
      <c r="BM221" s="224" t="s">
        <v>287</v>
      </c>
    </row>
    <row r="222" s="13" customFormat="1">
      <c r="A222" s="13"/>
      <c r="B222" s="226"/>
      <c r="C222" s="227"/>
      <c r="D222" s="228" t="s">
        <v>117</v>
      </c>
      <c r="E222" s="229" t="s">
        <v>1</v>
      </c>
      <c r="F222" s="230" t="s">
        <v>288</v>
      </c>
      <c r="G222" s="227"/>
      <c r="H222" s="231">
        <v>54093.419999999998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117</v>
      </c>
      <c r="AU222" s="237" t="s">
        <v>80</v>
      </c>
      <c r="AV222" s="13" t="s">
        <v>80</v>
      </c>
      <c r="AW222" s="13" t="s">
        <v>30</v>
      </c>
      <c r="AX222" s="13" t="s">
        <v>73</v>
      </c>
      <c r="AY222" s="237" t="s">
        <v>108</v>
      </c>
    </row>
    <row r="223" s="14" customFormat="1">
      <c r="A223" s="14"/>
      <c r="B223" s="238"/>
      <c r="C223" s="239"/>
      <c r="D223" s="228" t="s">
        <v>117</v>
      </c>
      <c r="E223" s="240" t="s">
        <v>1</v>
      </c>
      <c r="F223" s="241" t="s">
        <v>119</v>
      </c>
      <c r="G223" s="239"/>
      <c r="H223" s="242">
        <v>54093.419999999998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117</v>
      </c>
      <c r="AU223" s="248" t="s">
        <v>80</v>
      </c>
      <c r="AV223" s="14" t="s">
        <v>115</v>
      </c>
      <c r="AW223" s="14" t="s">
        <v>30</v>
      </c>
      <c r="AX223" s="14" t="s">
        <v>78</v>
      </c>
      <c r="AY223" s="248" t="s">
        <v>108</v>
      </c>
    </row>
    <row r="224" s="2" customFormat="1" ht="21.75" customHeight="1">
      <c r="A224" s="38"/>
      <c r="B224" s="39"/>
      <c r="C224" s="212" t="s">
        <v>289</v>
      </c>
      <c r="D224" s="212" t="s">
        <v>111</v>
      </c>
      <c r="E224" s="213" t="s">
        <v>290</v>
      </c>
      <c r="F224" s="214" t="s">
        <v>291</v>
      </c>
      <c r="G224" s="215" t="s">
        <v>114</v>
      </c>
      <c r="H224" s="216">
        <v>901.55700000000002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38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115</v>
      </c>
      <c r="AT224" s="224" t="s">
        <v>111</v>
      </c>
      <c r="AU224" s="224" t="s">
        <v>80</v>
      </c>
      <c r="AY224" s="17" t="s">
        <v>108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78</v>
      </c>
      <c r="BK224" s="225">
        <f>ROUND(I224*H224,2)</f>
        <v>0</v>
      </c>
      <c r="BL224" s="17" t="s">
        <v>115</v>
      </c>
      <c r="BM224" s="224" t="s">
        <v>292</v>
      </c>
    </row>
    <row r="225" s="12" customFormat="1" ht="22.8" customHeight="1">
      <c r="A225" s="12"/>
      <c r="B225" s="196"/>
      <c r="C225" s="197"/>
      <c r="D225" s="198" t="s">
        <v>72</v>
      </c>
      <c r="E225" s="210" t="s">
        <v>293</v>
      </c>
      <c r="F225" s="210" t="s">
        <v>294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P226</f>
        <v>0</v>
      </c>
      <c r="Q225" s="204"/>
      <c r="R225" s="205">
        <f>R226</f>
        <v>0</v>
      </c>
      <c r="S225" s="204"/>
      <c r="T225" s="206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78</v>
      </c>
      <c r="AT225" s="208" t="s">
        <v>72</v>
      </c>
      <c r="AU225" s="208" t="s">
        <v>78</v>
      </c>
      <c r="AY225" s="207" t="s">
        <v>108</v>
      </c>
      <c r="BK225" s="209">
        <f>BK226</f>
        <v>0</v>
      </c>
    </row>
    <row r="226" s="2" customFormat="1" ht="24.15" customHeight="1">
      <c r="A226" s="38"/>
      <c r="B226" s="39"/>
      <c r="C226" s="212" t="s">
        <v>295</v>
      </c>
      <c r="D226" s="212" t="s">
        <v>111</v>
      </c>
      <c r="E226" s="213" t="s">
        <v>296</v>
      </c>
      <c r="F226" s="214" t="s">
        <v>297</v>
      </c>
      <c r="G226" s="215" t="s">
        <v>298</v>
      </c>
      <c r="H226" s="216">
        <v>233.77000000000001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38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115</v>
      </c>
      <c r="AT226" s="224" t="s">
        <v>111</v>
      </c>
      <c r="AU226" s="224" t="s">
        <v>80</v>
      </c>
      <c r="AY226" s="17" t="s">
        <v>108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78</v>
      </c>
      <c r="BK226" s="225">
        <f>ROUND(I226*H226,2)</f>
        <v>0</v>
      </c>
      <c r="BL226" s="17" t="s">
        <v>115</v>
      </c>
      <c r="BM226" s="224" t="s">
        <v>299</v>
      </c>
    </row>
    <row r="227" s="12" customFormat="1" ht="25.92" customHeight="1">
      <c r="A227" s="12"/>
      <c r="B227" s="196"/>
      <c r="C227" s="197"/>
      <c r="D227" s="198" t="s">
        <v>72</v>
      </c>
      <c r="E227" s="199" t="s">
        <v>300</v>
      </c>
      <c r="F227" s="199" t="s">
        <v>301</v>
      </c>
      <c r="G227" s="197"/>
      <c r="H227" s="197"/>
      <c r="I227" s="200"/>
      <c r="J227" s="201">
        <f>BK227</f>
        <v>0</v>
      </c>
      <c r="K227" s="197"/>
      <c r="L227" s="202"/>
      <c r="M227" s="203"/>
      <c r="N227" s="204"/>
      <c r="O227" s="204"/>
      <c r="P227" s="205">
        <f>P228</f>
        <v>0</v>
      </c>
      <c r="Q227" s="204"/>
      <c r="R227" s="205">
        <f>R228</f>
        <v>0</v>
      </c>
      <c r="S227" s="204"/>
      <c r="T227" s="206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80</v>
      </c>
      <c r="AT227" s="208" t="s">
        <v>72</v>
      </c>
      <c r="AU227" s="208" t="s">
        <v>73</v>
      </c>
      <c r="AY227" s="207" t="s">
        <v>108</v>
      </c>
      <c r="BK227" s="209">
        <f>BK228</f>
        <v>0</v>
      </c>
    </row>
    <row r="228" s="12" customFormat="1" ht="22.8" customHeight="1">
      <c r="A228" s="12"/>
      <c r="B228" s="196"/>
      <c r="C228" s="197"/>
      <c r="D228" s="198" t="s">
        <v>72</v>
      </c>
      <c r="E228" s="210" t="s">
        <v>302</v>
      </c>
      <c r="F228" s="210" t="s">
        <v>303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SUM(P229:P263)</f>
        <v>0</v>
      </c>
      <c r="Q228" s="204"/>
      <c r="R228" s="205">
        <f>SUM(R229:R263)</f>
        <v>0</v>
      </c>
      <c r="S228" s="204"/>
      <c r="T228" s="206">
        <f>SUM(T229:T263)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80</v>
      </c>
      <c r="AT228" s="208" t="s">
        <v>72</v>
      </c>
      <c r="AU228" s="208" t="s">
        <v>78</v>
      </c>
      <c r="AY228" s="207" t="s">
        <v>108</v>
      </c>
      <c r="BK228" s="209">
        <f>SUM(BK229:BK263)</f>
        <v>0</v>
      </c>
    </row>
    <row r="229" s="2" customFormat="1" ht="16.5" customHeight="1">
      <c r="A229" s="38"/>
      <c r="B229" s="39"/>
      <c r="C229" s="212" t="s">
        <v>304</v>
      </c>
      <c r="D229" s="212" t="s">
        <v>111</v>
      </c>
      <c r="E229" s="213" t="s">
        <v>305</v>
      </c>
      <c r="F229" s="214" t="s">
        <v>306</v>
      </c>
      <c r="G229" s="215" t="s">
        <v>155</v>
      </c>
      <c r="H229" s="216">
        <v>57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38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194</v>
      </c>
      <c r="AT229" s="224" t="s">
        <v>111</v>
      </c>
      <c r="AU229" s="224" t="s">
        <v>80</v>
      </c>
      <c r="AY229" s="17" t="s">
        <v>108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78</v>
      </c>
      <c r="BK229" s="225">
        <f>ROUND(I229*H229,2)</f>
        <v>0</v>
      </c>
      <c r="BL229" s="17" t="s">
        <v>194</v>
      </c>
      <c r="BM229" s="224" t="s">
        <v>307</v>
      </c>
    </row>
    <row r="230" s="2" customFormat="1" ht="33" customHeight="1">
      <c r="A230" s="38"/>
      <c r="B230" s="39"/>
      <c r="C230" s="212" t="s">
        <v>308</v>
      </c>
      <c r="D230" s="212" t="s">
        <v>111</v>
      </c>
      <c r="E230" s="213" t="s">
        <v>309</v>
      </c>
      <c r="F230" s="214" t="s">
        <v>310</v>
      </c>
      <c r="G230" s="215" t="s">
        <v>155</v>
      </c>
      <c r="H230" s="216">
        <v>39.240000000000002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38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194</v>
      </c>
      <c r="AT230" s="224" t="s">
        <v>111</v>
      </c>
      <c r="AU230" s="224" t="s">
        <v>80</v>
      </c>
      <c r="AY230" s="17" t="s">
        <v>108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78</v>
      </c>
      <c r="BK230" s="225">
        <f>ROUND(I230*H230,2)</f>
        <v>0</v>
      </c>
      <c r="BL230" s="17" t="s">
        <v>194</v>
      </c>
      <c r="BM230" s="224" t="s">
        <v>311</v>
      </c>
    </row>
    <row r="231" s="15" customFormat="1">
      <c r="A231" s="15"/>
      <c r="B231" s="260"/>
      <c r="C231" s="261"/>
      <c r="D231" s="228" t="s">
        <v>117</v>
      </c>
      <c r="E231" s="262" t="s">
        <v>1</v>
      </c>
      <c r="F231" s="263" t="s">
        <v>312</v>
      </c>
      <c r="G231" s="261"/>
      <c r="H231" s="262" t="s">
        <v>1</v>
      </c>
      <c r="I231" s="264"/>
      <c r="J231" s="261"/>
      <c r="K231" s="261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117</v>
      </c>
      <c r="AU231" s="269" t="s">
        <v>80</v>
      </c>
      <c r="AV231" s="15" t="s">
        <v>78</v>
      </c>
      <c r="AW231" s="15" t="s">
        <v>30</v>
      </c>
      <c r="AX231" s="15" t="s">
        <v>73</v>
      </c>
      <c r="AY231" s="269" t="s">
        <v>108</v>
      </c>
    </row>
    <row r="232" s="13" customFormat="1">
      <c r="A232" s="13"/>
      <c r="B232" s="226"/>
      <c r="C232" s="227"/>
      <c r="D232" s="228" t="s">
        <v>117</v>
      </c>
      <c r="E232" s="229" t="s">
        <v>1</v>
      </c>
      <c r="F232" s="230" t="s">
        <v>313</v>
      </c>
      <c r="G232" s="227"/>
      <c r="H232" s="231">
        <v>14.720000000000001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117</v>
      </c>
      <c r="AU232" s="237" t="s">
        <v>80</v>
      </c>
      <c r="AV232" s="13" t="s">
        <v>80</v>
      </c>
      <c r="AW232" s="13" t="s">
        <v>30</v>
      </c>
      <c r="AX232" s="13" t="s">
        <v>73</v>
      </c>
      <c r="AY232" s="237" t="s">
        <v>108</v>
      </c>
    </row>
    <row r="233" s="13" customFormat="1">
      <c r="A233" s="13"/>
      <c r="B233" s="226"/>
      <c r="C233" s="227"/>
      <c r="D233" s="228" t="s">
        <v>117</v>
      </c>
      <c r="E233" s="229" t="s">
        <v>1</v>
      </c>
      <c r="F233" s="230" t="s">
        <v>314</v>
      </c>
      <c r="G233" s="227"/>
      <c r="H233" s="231">
        <v>1.4299999999999999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117</v>
      </c>
      <c r="AU233" s="237" t="s">
        <v>80</v>
      </c>
      <c r="AV233" s="13" t="s">
        <v>80</v>
      </c>
      <c r="AW233" s="13" t="s">
        <v>30</v>
      </c>
      <c r="AX233" s="13" t="s">
        <v>73</v>
      </c>
      <c r="AY233" s="237" t="s">
        <v>108</v>
      </c>
    </row>
    <row r="234" s="13" customFormat="1">
      <c r="A234" s="13"/>
      <c r="B234" s="226"/>
      <c r="C234" s="227"/>
      <c r="D234" s="228" t="s">
        <v>117</v>
      </c>
      <c r="E234" s="229" t="s">
        <v>1</v>
      </c>
      <c r="F234" s="230" t="s">
        <v>315</v>
      </c>
      <c r="G234" s="227"/>
      <c r="H234" s="231">
        <v>10.25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117</v>
      </c>
      <c r="AU234" s="237" t="s">
        <v>80</v>
      </c>
      <c r="AV234" s="13" t="s">
        <v>80</v>
      </c>
      <c r="AW234" s="13" t="s">
        <v>30</v>
      </c>
      <c r="AX234" s="13" t="s">
        <v>73</v>
      </c>
      <c r="AY234" s="237" t="s">
        <v>108</v>
      </c>
    </row>
    <row r="235" s="13" customFormat="1">
      <c r="A235" s="13"/>
      <c r="B235" s="226"/>
      <c r="C235" s="227"/>
      <c r="D235" s="228" t="s">
        <v>117</v>
      </c>
      <c r="E235" s="229" t="s">
        <v>1</v>
      </c>
      <c r="F235" s="230" t="s">
        <v>316</v>
      </c>
      <c r="G235" s="227"/>
      <c r="H235" s="231">
        <v>2.6000000000000001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117</v>
      </c>
      <c r="AU235" s="237" t="s">
        <v>80</v>
      </c>
      <c r="AV235" s="13" t="s">
        <v>80</v>
      </c>
      <c r="AW235" s="13" t="s">
        <v>30</v>
      </c>
      <c r="AX235" s="13" t="s">
        <v>73</v>
      </c>
      <c r="AY235" s="237" t="s">
        <v>108</v>
      </c>
    </row>
    <row r="236" s="13" customFormat="1">
      <c r="A236" s="13"/>
      <c r="B236" s="226"/>
      <c r="C236" s="227"/>
      <c r="D236" s="228" t="s">
        <v>117</v>
      </c>
      <c r="E236" s="229" t="s">
        <v>1</v>
      </c>
      <c r="F236" s="230" t="s">
        <v>317</v>
      </c>
      <c r="G236" s="227"/>
      <c r="H236" s="231">
        <v>10.24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117</v>
      </c>
      <c r="AU236" s="237" t="s">
        <v>80</v>
      </c>
      <c r="AV236" s="13" t="s">
        <v>80</v>
      </c>
      <c r="AW236" s="13" t="s">
        <v>30</v>
      </c>
      <c r="AX236" s="13" t="s">
        <v>73</v>
      </c>
      <c r="AY236" s="237" t="s">
        <v>108</v>
      </c>
    </row>
    <row r="237" s="14" customFormat="1">
      <c r="A237" s="14"/>
      <c r="B237" s="238"/>
      <c r="C237" s="239"/>
      <c r="D237" s="228" t="s">
        <v>117</v>
      </c>
      <c r="E237" s="240" t="s">
        <v>1</v>
      </c>
      <c r="F237" s="241" t="s">
        <v>119</v>
      </c>
      <c r="G237" s="239"/>
      <c r="H237" s="242">
        <v>39.240000000000002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117</v>
      </c>
      <c r="AU237" s="248" t="s">
        <v>80</v>
      </c>
      <c r="AV237" s="14" t="s">
        <v>115</v>
      </c>
      <c r="AW237" s="14" t="s">
        <v>30</v>
      </c>
      <c r="AX237" s="14" t="s">
        <v>78</v>
      </c>
      <c r="AY237" s="248" t="s">
        <v>108</v>
      </c>
    </row>
    <row r="238" s="2" customFormat="1" ht="33" customHeight="1">
      <c r="A238" s="38"/>
      <c r="B238" s="39"/>
      <c r="C238" s="212" t="s">
        <v>318</v>
      </c>
      <c r="D238" s="212" t="s">
        <v>111</v>
      </c>
      <c r="E238" s="213" t="s">
        <v>319</v>
      </c>
      <c r="F238" s="214" t="s">
        <v>320</v>
      </c>
      <c r="G238" s="215" t="s">
        <v>155</v>
      </c>
      <c r="H238" s="216">
        <v>14.5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38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194</v>
      </c>
      <c r="AT238" s="224" t="s">
        <v>111</v>
      </c>
      <c r="AU238" s="224" t="s">
        <v>80</v>
      </c>
      <c r="AY238" s="17" t="s">
        <v>108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78</v>
      </c>
      <c r="BK238" s="225">
        <f>ROUND(I238*H238,2)</f>
        <v>0</v>
      </c>
      <c r="BL238" s="17" t="s">
        <v>194</v>
      </c>
      <c r="BM238" s="224" t="s">
        <v>321</v>
      </c>
    </row>
    <row r="239" s="15" customFormat="1">
      <c r="A239" s="15"/>
      <c r="B239" s="260"/>
      <c r="C239" s="261"/>
      <c r="D239" s="228" t="s">
        <v>117</v>
      </c>
      <c r="E239" s="262" t="s">
        <v>1</v>
      </c>
      <c r="F239" s="263" t="s">
        <v>312</v>
      </c>
      <c r="G239" s="261"/>
      <c r="H239" s="262" t="s">
        <v>1</v>
      </c>
      <c r="I239" s="264"/>
      <c r="J239" s="261"/>
      <c r="K239" s="261"/>
      <c r="L239" s="265"/>
      <c r="M239" s="266"/>
      <c r="N239" s="267"/>
      <c r="O239" s="267"/>
      <c r="P239" s="267"/>
      <c r="Q239" s="267"/>
      <c r="R239" s="267"/>
      <c r="S239" s="267"/>
      <c r="T239" s="26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9" t="s">
        <v>117</v>
      </c>
      <c r="AU239" s="269" t="s">
        <v>80</v>
      </c>
      <c r="AV239" s="15" t="s">
        <v>78</v>
      </c>
      <c r="AW239" s="15" t="s">
        <v>30</v>
      </c>
      <c r="AX239" s="15" t="s">
        <v>73</v>
      </c>
      <c r="AY239" s="269" t="s">
        <v>108</v>
      </c>
    </row>
    <row r="240" s="13" customFormat="1">
      <c r="A240" s="13"/>
      <c r="B240" s="226"/>
      <c r="C240" s="227"/>
      <c r="D240" s="228" t="s">
        <v>117</v>
      </c>
      <c r="E240" s="229" t="s">
        <v>1</v>
      </c>
      <c r="F240" s="230" t="s">
        <v>322</v>
      </c>
      <c r="G240" s="227"/>
      <c r="H240" s="231">
        <v>9.25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117</v>
      </c>
      <c r="AU240" s="237" t="s">
        <v>80</v>
      </c>
      <c r="AV240" s="13" t="s">
        <v>80</v>
      </c>
      <c r="AW240" s="13" t="s">
        <v>30</v>
      </c>
      <c r="AX240" s="13" t="s">
        <v>73</v>
      </c>
      <c r="AY240" s="237" t="s">
        <v>108</v>
      </c>
    </row>
    <row r="241" s="13" customFormat="1">
      <c r="A241" s="13"/>
      <c r="B241" s="226"/>
      <c r="C241" s="227"/>
      <c r="D241" s="228" t="s">
        <v>117</v>
      </c>
      <c r="E241" s="229" t="s">
        <v>1</v>
      </c>
      <c r="F241" s="230" t="s">
        <v>323</v>
      </c>
      <c r="G241" s="227"/>
      <c r="H241" s="231">
        <v>2.3100000000000001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117</v>
      </c>
      <c r="AU241" s="237" t="s">
        <v>80</v>
      </c>
      <c r="AV241" s="13" t="s">
        <v>80</v>
      </c>
      <c r="AW241" s="13" t="s">
        <v>30</v>
      </c>
      <c r="AX241" s="13" t="s">
        <v>73</v>
      </c>
      <c r="AY241" s="237" t="s">
        <v>108</v>
      </c>
    </row>
    <row r="242" s="13" customFormat="1">
      <c r="A242" s="13"/>
      <c r="B242" s="226"/>
      <c r="C242" s="227"/>
      <c r="D242" s="228" t="s">
        <v>117</v>
      </c>
      <c r="E242" s="229" t="s">
        <v>1</v>
      </c>
      <c r="F242" s="230" t="s">
        <v>324</v>
      </c>
      <c r="G242" s="227"/>
      <c r="H242" s="231">
        <v>2.9399999999999999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117</v>
      </c>
      <c r="AU242" s="237" t="s">
        <v>80</v>
      </c>
      <c r="AV242" s="13" t="s">
        <v>80</v>
      </c>
      <c r="AW242" s="13" t="s">
        <v>30</v>
      </c>
      <c r="AX242" s="13" t="s">
        <v>73</v>
      </c>
      <c r="AY242" s="237" t="s">
        <v>108</v>
      </c>
    </row>
    <row r="243" s="14" customFormat="1">
      <c r="A243" s="14"/>
      <c r="B243" s="238"/>
      <c r="C243" s="239"/>
      <c r="D243" s="228" t="s">
        <v>117</v>
      </c>
      <c r="E243" s="240" t="s">
        <v>1</v>
      </c>
      <c r="F243" s="241" t="s">
        <v>119</v>
      </c>
      <c r="G243" s="239"/>
      <c r="H243" s="242">
        <v>14.5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8" t="s">
        <v>117</v>
      </c>
      <c r="AU243" s="248" t="s">
        <v>80</v>
      </c>
      <c r="AV243" s="14" t="s">
        <v>115</v>
      </c>
      <c r="AW243" s="14" t="s">
        <v>30</v>
      </c>
      <c r="AX243" s="14" t="s">
        <v>78</v>
      </c>
      <c r="AY243" s="248" t="s">
        <v>108</v>
      </c>
    </row>
    <row r="244" s="2" customFormat="1" ht="24.15" customHeight="1">
      <c r="A244" s="38"/>
      <c r="B244" s="39"/>
      <c r="C244" s="212" t="s">
        <v>325</v>
      </c>
      <c r="D244" s="212" t="s">
        <v>111</v>
      </c>
      <c r="E244" s="213" t="s">
        <v>326</v>
      </c>
      <c r="F244" s="214" t="s">
        <v>327</v>
      </c>
      <c r="G244" s="215" t="s">
        <v>155</v>
      </c>
      <c r="H244" s="216">
        <v>39.240000000000002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38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194</v>
      </c>
      <c r="AT244" s="224" t="s">
        <v>111</v>
      </c>
      <c r="AU244" s="224" t="s">
        <v>80</v>
      </c>
      <c r="AY244" s="17" t="s">
        <v>108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78</v>
      </c>
      <c r="BK244" s="225">
        <f>ROUND(I244*H244,2)</f>
        <v>0</v>
      </c>
      <c r="BL244" s="17" t="s">
        <v>194</v>
      </c>
      <c r="BM244" s="224" t="s">
        <v>328</v>
      </c>
    </row>
    <row r="245" s="13" customFormat="1">
      <c r="A245" s="13"/>
      <c r="B245" s="226"/>
      <c r="C245" s="227"/>
      <c r="D245" s="228" t="s">
        <v>117</v>
      </c>
      <c r="E245" s="229" t="s">
        <v>1</v>
      </c>
      <c r="F245" s="230" t="s">
        <v>313</v>
      </c>
      <c r="G245" s="227"/>
      <c r="H245" s="231">
        <v>14.720000000000001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117</v>
      </c>
      <c r="AU245" s="237" t="s">
        <v>80</v>
      </c>
      <c r="AV245" s="13" t="s">
        <v>80</v>
      </c>
      <c r="AW245" s="13" t="s">
        <v>30</v>
      </c>
      <c r="AX245" s="13" t="s">
        <v>73</v>
      </c>
      <c r="AY245" s="237" t="s">
        <v>108</v>
      </c>
    </row>
    <row r="246" s="13" customFormat="1">
      <c r="A246" s="13"/>
      <c r="B246" s="226"/>
      <c r="C246" s="227"/>
      <c r="D246" s="228" t="s">
        <v>117</v>
      </c>
      <c r="E246" s="229" t="s">
        <v>1</v>
      </c>
      <c r="F246" s="230" t="s">
        <v>314</v>
      </c>
      <c r="G246" s="227"/>
      <c r="H246" s="231">
        <v>1.4299999999999999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117</v>
      </c>
      <c r="AU246" s="237" t="s">
        <v>80</v>
      </c>
      <c r="AV246" s="13" t="s">
        <v>80</v>
      </c>
      <c r="AW246" s="13" t="s">
        <v>30</v>
      </c>
      <c r="AX246" s="13" t="s">
        <v>73</v>
      </c>
      <c r="AY246" s="237" t="s">
        <v>108</v>
      </c>
    </row>
    <row r="247" s="13" customFormat="1">
      <c r="A247" s="13"/>
      <c r="B247" s="226"/>
      <c r="C247" s="227"/>
      <c r="D247" s="228" t="s">
        <v>117</v>
      </c>
      <c r="E247" s="229" t="s">
        <v>1</v>
      </c>
      <c r="F247" s="230" t="s">
        <v>315</v>
      </c>
      <c r="G247" s="227"/>
      <c r="H247" s="231">
        <v>10.25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117</v>
      </c>
      <c r="AU247" s="237" t="s">
        <v>80</v>
      </c>
      <c r="AV247" s="13" t="s">
        <v>80</v>
      </c>
      <c r="AW247" s="13" t="s">
        <v>30</v>
      </c>
      <c r="AX247" s="13" t="s">
        <v>73</v>
      </c>
      <c r="AY247" s="237" t="s">
        <v>108</v>
      </c>
    </row>
    <row r="248" s="13" customFormat="1">
      <c r="A248" s="13"/>
      <c r="B248" s="226"/>
      <c r="C248" s="227"/>
      <c r="D248" s="228" t="s">
        <v>117</v>
      </c>
      <c r="E248" s="229" t="s">
        <v>1</v>
      </c>
      <c r="F248" s="230" t="s">
        <v>316</v>
      </c>
      <c r="G248" s="227"/>
      <c r="H248" s="231">
        <v>2.6000000000000001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117</v>
      </c>
      <c r="AU248" s="237" t="s">
        <v>80</v>
      </c>
      <c r="AV248" s="13" t="s">
        <v>80</v>
      </c>
      <c r="AW248" s="13" t="s">
        <v>30</v>
      </c>
      <c r="AX248" s="13" t="s">
        <v>73</v>
      </c>
      <c r="AY248" s="237" t="s">
        <v>108</v>
      </c>
    </row>
    <row r="249" s="13" customFormat="1">
      <c r="A249" s="13"/>
      <c r="B249" s="226"/>
      <c r="C249" s="227"/>
      <c r="D249" s="228" t="s">
        <v>117</v>
      </c>
      <c r="E249" s="229" t="s">
        <v>1</v>
      </c>
      <c r="F249" s="230" t="s">
        <v>317</v>
      </c>
      <c r="G249" s="227"/>
      <c r="H249" s="231">
        <v>10.24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117</v>
      </c>
      <c r="AU249" s="237" t="s">
        <v>80</v>
      </c>
      <c r="AV249" s="13" t="s">
        <v>80</v>
      </c>
      <c r="AW249" s="13" t="s">
        <v>30</v>
      </c>
      <c r="AX249" s="13" t="s">
        <v>73</v>
      </c>
      <c r="AY249" s="237" t="s">
        <v>108</v>
      </c>
    </row>
    <row r="250" s="14" customFormat="1">
      <c r="A250" s="14"/>
      <c r="B250" s="238"/>
      <c r="C250" s="239"/>
      <c r="D250" s="228" t="s">
        <v>117</v>
      </c>
      <c r="E250" s="240" t="s">
        <v>1</v>
      </c>
      <c r="F250" s="241" t="s">
        <v>119</v>
      </c>
      <c r="G250" s="239"/>
      <c r="H250" s="242">
        <v>39.240000000000002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117</v>
      </c>
      <c r="AU250" s="248" t="s">
        <v>80</v>
      </c>
      <c r="AV250" s="14" t="s">
        <v>115</v>
      </c>
      <c r="AW250" s="14" t="s">
        <v>30</v>
      </c>
      <c r="AX250" s="14" t="s">
        <v>78</v>
      </c>
      <c r="AY250" s="248" t="s">
        <v>108</v>
      </c>
    </row>
    <row r="251" s="2" customFormat="1" ht="24.15" customHeight="1">
      <c r="A251" s="38"/>
      <c r="B251" s="39"/>
      <c r="C251" s="212" t="s">
        <v>329</v>
      </c>
      <c r="D251" s="212" t="s">
        <v>111</v>
      </c>
      <c r="E251" s="213" t="s">
        <v>330</v>
      </c>
      <c r="F251" s="214" t="s">
        <v>331</v>
      </c>
      <c r="G251" s="215" t="s">
        <v>155</v>
      </c>
      <c r="H251" s="216">
        <v>14.5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38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194</v>
      </c>
      <c r="AT251" s="224" t="s">
        <v>111</v>
      </c>
      <c r="AU251" s="224" t="s">
        <v>80</v>
      </c>
      <c r="AY251" s="17" t="s">
        <v>108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78</v>
      </c>
      <c r="BK251" s="225">
        <f>ROUND(I251*H251,2)</f>
        <v>0</v>
      </c>
      <c r="BL251" s="17" t="s">
        <v>194</v>
      </c>
      <c r="BM251" s="224" t="s">
        <v>332</v>
      </c>
    </row>
    <row r="252" s="13" customFormat="1">
      <c r="A252" s="13"/>
      <c r="B252" s="226"/>
      <c r="C252" s="227"/>
      <c r="D252" s="228" t="s">
        <v>117</v>
      </c>
      <c r="E252" s="229" t="s">
        <v>1</v>
      </c>
      <c r="F252" s="230" t="s">
        <v>322</v>
      </c>
      <c r="G252" s="227"/>
      <c r="H252" s="231">
        <v>9.25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117</v>
      </c>
      <c r="AU252" s="237" t="s">
        <v>80</v>
      </c>
      <c r="AV252" s="13" t="s">
        <v>80</v>
      </c>
      <c r="AW252" s="13" t="s">
        <v>30</v>
      </c>
      <c r="AX252" s="13" t="s">
        <v>73</v>
      </c>
      <c r="AY252" s="237" t="s">
        <v>108</v>
      </c>
    </row>
    <row r="253" s="13" customFormat="1">
      <c r="A253" s="13"/>
      <c r="B253" s="226"/>
      <c r="C253" s="227"/>
      <c r="D253" s="228" t="s">
        <v>117</v>
      </c>
      <c r="E253" s="229" t="s">
        <v>1</v>
      </c>
      <c r="F253" s="230" t="s">
        <v>323</v>
      </c>
      <c r="G253" s="227"/>
      <c r="H253" s="231">
        <v>2.3100000000000001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117</v>
      </c>
      <c r="AU253" s="237" t="s">
        <v>80</v>
      </c>
      <c r="AV253" s="13" t="s">
        <v>80</v>
      </c>
      <c r="AW253" s="13" t="s">
        <v>30</v>
      </c>
      <c r="AX253" s="13" t="s">
        <v>73</v>
      </c>
      <c r="AY253" s="237" t="s">
        <v>108</v>
      </c>
    </row>
    <row r="254" s="13" customFormat="1">
      <c r="A254" s="13"/>
      <c r="B254" s="226"/>
      <c r="C254" s="227"/>
      <c r="D254" s="228" t="s">
        <v>117</v>
      </c>
      <c r="E254" s="229" t="s">
        <v>1</v>
      </c>
      <c r="F254" s="230" t="s">
        <v>324</v>
      </c>
      <c r="G254" s="227"/>
      <c r="H254" s="231">
        <v>2.9399999999999999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117</v>
      </c>
      <c r="AU254" s="237" t="s">
        <v>80</v>
      </c>
      <c r="AV254" s="13" t="s">
        <v>80</v>
      </c>
      <c r="AW254" s="13" t="s">
        <v>30</v>
      </c>
      <c r="AX254" s="13" t="s">
        <v>73</v>
      </c>
      <c r="AY254" s="237" t="s">
        <v>108</v>
      </c>
    </row>
    <row r="255" s="14" customFormat="1">
      <c r="A255" s="14"/>
      <c r="B255" s="238"/>
      <c r="C255" s="239"/>
      <c r="D255" s="228" t="s">
        <v>117</v>
      </c>
      <c r="E255" s="240" t="s">
        <v>1</v>
      </c>
      <c r="F255" s="241" t="s">
        <v>119</v>
      </c>
      <c r="G255" s="239"/>
      <c r="H255" s="242">
        <v>14.5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117</v>
      </c>
      <c r="AU255" s="248" t="s">
        <v>80</v>
      </c>
      <c r="AV255" s="14" t="s">
        <v>115</v>
      </c>
      <c r="AW255" s="14" t="s">
        <v>30</v>
      </c>
      <c r="AX255" s="14" t="s">
        <v>78</v>
      </c>
      <c r="AY255" s="248" t="s">
        <v>108</v>
      </c>
    </row>
    <row r="256" s="2" customFormat="1" ht="37.8" customHeight="1">
      <c r="A256" s="38"/>
      <c r="B256" s="39"/>
      <c r="C256" s="212" t="s">
        <v>333</v>
      </c>
      <c r="D256" s="212" t="s">
        <v>111</v>
      </c>
      <c r="E256" s="213" t="s">
        <v>334</v>
      </c>
      <c r="F256" s="214" t="s">
        <v>335</v>
      </c>
      <c r="G256" s="215" t="s">
        <v>336</v>
      </c>
      <c r="H256" s="216">
        <v>5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38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194</v>
      </c>
      <c r="AT256" s="224" t="s">
        <v>111</v>
      </c>
      <c r="AU256" s="224" t="s">
        <v>80</v>
      </c>
      <c r="AY256" s="17" t="s">
        <v>108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78</v>
      </c>
      <c r="BK256" s="225">
        <f>ROUND(I256*H256,2)</f>
        <v>0</v>
      </c>
      <c r="BL256" s="17" t="s">
        <v>194</v>
      </c>
      <c r="BM256" s="224" t="s">
        <v>337</v>
      </c>
    </row>
    <row r="257" s="13" customFormat="1">
      <c r="A257" s="13"/>
      <c r="B257" s="226"/>
      <c r="C257" s="227"/>
      <c r="D257" s="228" t="s">
        <v>117</v>
      </c>
      <c r="E257" s="229" t="s">
        <v>1</v>
      </c>
      <c r="F257" s="230" t="s">
        <v>338</v>
      </c>
      <c r="G257" s="227"/>
      <c r="H257" s="231">
        <v>5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117</v>
      </c>
      <c r="AU257" s="237" t="s">
        <v>80</v>
      </c>
      <c r="AV257" s="13" t="s">
        <v>80</v>
      </c>
      <c r="AW257" s="13" t="s">
        <v>30</v>
      </c>
      <c r="AX257" s="13" t="s">
        <v>73</v>
      </c>
      <c r="AY257" s="237" t="s">
        <v>108</v>
      </c>
    </row>
    <row r="258" s="14" customFormat="1">
      <c r="A258" s="14"/>
      <c r="B258" s="238"/>
      <c r="C258" s="239"/>
      <c r="D258" s="228" t="s">
        <v>117</v>
      </c>
      <c r="E258" s="240" t="s">
        <v>1</v>
      </c>
      <c r="F258" s="241" t="s">
        <v>119</v>
      </c>
      <c r="G258" s="239"/>
      <c r="H258" s="242">
        <v>5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117</v>
      </c>
      <c r="AU258" s="248" t="s">
        <v>80</v>
      </c>
      <c r="AV258" s="14" t="s">
        <v>115</v>
      </c>
      <c r="AW258" s="14" t="s">
        <v>30</v>
      </c>
      <c r="AX258" s="14" t="s">
        <v>78</v>
      </c>
      <c r="AY258" s="248" t="s">
        <v>108</v>
      </c>
    </row>
    <row r="259" s="2" customFormat="1" ht="24.15" customHeight="1">
      <c r="A259" s="38"/>
      <c r="B259" s="39"/>
      <c r="C259" s="212" t="s">
        <v>339</v>
      </c>
      <c r="D259" s="212" t="s">
        <v>111</v>
      </c>
      <c r="E259" s="213" t="s">
        <v>340</v>
      </c>
      <c r="F259" s="214" t="s">
        <v>341</v>
      </c>
      <c r="G259" s="215" t="s">
        <v>155</v>
      </c>
      <c r="H259" s="216">
        <v>52.799999999999997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38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194</v>
      </c>
      <c r="AT259" s="224" t="s">
        <v>111</v>
      </c>
      <c r="AU259" s="224" t="s">
        <v>80</v>
      </c>
      <c r="AY259" s="17" t="s">
        <v>108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78</v>
      </c>
      <c r="BK259" s="225">
        <f>ROUND(I259*H259,2)</f>
        <v>0</v>
      </c>
      <c r="BL259" s="17" t="s">
        <v>194</v>
      </c>
      <c r="BM259" s="224" t="s">
        <v>342</v>
      </c>
    </row>
    <row r="260" s="13" customFormat="1">
      <c r="A260" s="13"/>
      <c r="B260" s="226"/>
      <c r="C260" s="227"/>
      <c r="D260" s="228" t="s">
        <v>117</v>
      </c>
      <c r="E260" s="229" t="s">
        <v>1</v>
      </c>
      <c r="F260" s="230" t="s">
        <v>343</v>
      </c>
      <c r="G260" s="227"/>
      <c r="H260" s="231">
        <v>38.399999999999999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117</v>
      </c>
      <c r="AU260" s="237" t="s">
        <v>80</v>
      </c>
      <c r="AV260" s="13" t="s">
        <v>80</v>
      </c>
      <c r="AW260" s="13" t="s">
        <v>30</v>
      </c>
      <c r="AX260" s="13" t="s">
        <v>73</v>
      </c>
      <c r="AY260" s="237" t="s">
        <v>108</v>
      </c>
    </row>
    <row r="261" s="13" customFormat="1">
      <c r="A261" s="13"/>
      <c r="B261" s="226"/>
      <c r="C261" s="227"/>
      <c r="D261" s="228" t="s">
        <v>117</v>
      </c>
      <c r="E261" s="229" t="s">
        <v>1</v>
      </c>
      <c r="F261" s="230" t="s">
        <v>344</v>
      </c>
      <c r="G261" s="227"/>
      <c r="H261" s="231">
        <v>14.4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117</v>
      </c>
      <c r="AU261" s="237" t="s">
        <v>80</v>
      </c>
      <c r="AV261" s="13" t="s">
        <v>80</v>
      </c>
      <c r="AW261" s="13" t="s">
        <v>30</v>
      </c>
      <c r="AX261" s="13" t="s">
        <v>73</v>
      </c>
      <c r="AY261" s="237" t="s">
        <v>108</v>
      </c>
    </row>
    <row r="262" s="14" customFormat="1">
      <c r="A262" s="14"/>
      <c r="B262" s="238"/>
      <c r="C262" s="239"/>
      <c r="D262" s="228" t="s">
        <v>117</v>
      </c>
      <c r="E262" s="240" t="s">
        <v>1</v>
      </c>
      <c r="F262" s="241" t="s">
        <v>119</v>
      </c>
      <c r="G262" s="239"/>
      <c r="H262" s="242">
        <v>52.799999999999997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8" t="s">
        <v>117</v>
      </c>
      <c r="AU262" s="248" t="s">
        <v>80</v>
      </c>
      <c r="AV262" s="14" t="s">
        <v>115</v>
      </c>
      <c r="AW262" s="14" t="s">
        <v>30</v>
      </c>
      <c r="AX262" s="14" t="s">
        <v>78</v>
      </c>
      <c r="AY262" s="248" t="s">
        <v>108</v>
      </c>
    </row>
    <row r="263" s="2" customFormat="1" ht="24.15" customHeight="1">
      <c r="A263" s="38"/>
      <c r="B263" s="39"/>
      <c r="C263" s="212" t="s">
        <v>345</v>
      </c>
      <c r="D263" s="212" t="s">
        <v>111</v>
      </c>
      <c r="E263" s="213" t="s">
        <v>346</v>
      </c>
      <c r="F263" s="214" t="s">
        <v>347</v>
      </c>
      <c r="G263" s="215" t="s">
        <v>298</v>
      </c>
      <c r="H263" s="216">
        <v>0.30599999999999999</v>
      </c>
      <c r="I263" s="217"/>
      <c r="J263" s="218">
        <f>ROUND(I263*H263,2)</f>
        <v>0</v>
      </c>
      <c r="K263" s="219"/>
      <c r="L263" s="44"/>
      <c r="M263" s="270" t="s">
        <v>1</v>
      </c>
      <c r="N263" s="271" t="s">
        <v>38</v>
      </c>
      <c r="O263" s="272"/>
      <c r="P263" s="273">
        <f>O263*H263</f>
        <v>0</v>
      </c>
      <c r="Q263" s="273">
        <v>0</v>
      </c>
      <c r="R263" s="273">
        <f>Q263*H263</f>
        <v>0</v>
      </c>
      <c r="S263" s="273">
        <v>0</v>
      </c>
      <c r="T263" s="27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194</v>
      </c>
      <c r="AT263" s="224" t="s">
        <v>111</v>
      </c>
      <c r="AU263" s="224" t="s">
        <v>80</v>
      </c>
      <c r="AY263" s="17" t="s">
        <v>108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78</v>
      </c>
      <c r="BK263" s="225">
        <f>ROUND(I263*H263,2)</f>
        <v>0</v>
      </c>
      <c r="BL263" s="17" t="s">
        <v>194</v>
      </c>
      <c r="BM263" s="224" t="s">
        <v>348</v>
      </c>
    </row>
    <row r="264" s="2" customFormat="1" ht="6.96" customHeight="1">
      <c r="A264" s="38"/>
      <c r="B264" s="66"/>
      <c r="C264" s="67"/>
      <c r="D264" s="67"/>
      <c r="E264" s="67"/>
      <c r="F264" s="67"/>
      <c r="G264" s="67"/>
      <c r="H264" s="67"/>
      <c r="I264" s="67"/>
      <c r="J264" s="67"/>
      <c r="K264" s="67"/>
      <c r="L264" s="44"/>
      <c r="M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</sheetData>
  <sheetProtection sheet="1" autoFilter="0" formatColumns="0" formatRows="0" objects="1" scenarios="1" spinCount="100000" saltValue="fd3Y/37lvnWl9om6mzg/4fRXRhwYrwGebDHiEIZN+l+0McBODh/0WfrGp26b4pE/M/yycu/76vfSG9hd8Q8ILg==" hashValue="QkCaOQZcuJUZOR+EPENrDJV6NMRiSSCW5R0VLXrfS3Ni6xhvtPkGSfflrG9eSe8vuPC6jrW+5Q+7MxLs/xvAAA==" algorithmName="SHA-512" password="CC35"/>
  <autoFilter ref="C117:K263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2025-02-04T12:02:39Z</dcterms:created>
  <dcterms:modified xsi:type="dcterms:W3CDTF">2025-02-04T12:02:40Z</dcterms:modified>
</cp:coreProperties>
</file>