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2a - Parkoviště u TS..." sheetId="2" r:id="rId2"/>
    <sheet name="SO 101 - Místní komunikace" sheetId="3" r:id="rId3"/>
    <sheet name="SO 102 - Parkovací stání" sheetId="4" r:id="rId4"/>
    <sheet name="SO 103 - Sjezdy" sheetId="5" r:id="rId5"/>
    <sheet name="SO 104 - Chodníky,TDO" sheetId="6" r:id="rId6"/>
    <sheet name="SO 201 - Likvidace či úpr..." sheetId="7" r:id="rId7"/>
    <sheet name="SO 202 - Likvidace septiků" sheetId="8" r:id="rId8"/>
    <sheet name="SO 301 - Odvodnění komuni..." sheetId="9" r:id="rId9"/>
    <sheet name="SO 302 - Jednotná kanalizace" sheetId="10" r:id="rId10"/>
    <sheet name="SO 303 - Přípojky splaško..." sheetId="11" r:id="rId11"/>
    <sheet name="SO 304 - Dešťová kanalizace" sheetId="12" r:id="rId12"/>
    <sheet name="SO 305 - Domovní přípojky..." sheetId="13" r:id="rId13"/>
    <sheet name="SO 306 - Vodovodní řád" sheetId="14" r:id="rId14"/>
    <sheet name="SO 307 - Vodovodní přípojky" sheetId="15" r:id="rId15"/>
    <sheet name="SO 308 - Drenáže stávajíc..." sheetId="16" r:id="rId16"/>
    <sheet name="SO 401 - Veřejné osvětlení" sheetId="17" r:id="rId17"/>
    <sheet name="SO 705 - Zeleň a sadové ú..." sheetId="18" r:id="rId18"/>
    <sheet name="SO 802 - Terénní úpravy" sheetId="19" r:id="rId19"/>
    <sheet name="SO 900 - Mobiliář" sheetId="20" r:id="rId20"/>
    <sheet name="VRN - Vedlejší a ostatní ..." sheetId="21" r:id="rId21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'SO 102a - Parkoviště u TS...'!$C$123:$K$154</definedName>
    <definedName name="_xlnm.Print_Area" localSheetId="1">'SO 102a - Parkoviště u TS...'!$C$111:$J$154</definedName>
    <definedName name="_xlnm.Print_Titles" localSheetId="1">'SO 102a - Parkoviště u TS...'!$123:$123</definedName>
    <definedName name="_xlnm._FilterDatabase" localSheetId="2" hidden="1">'SO 101 - Místní komunikace'!$C$122:$K$197</definedName>
    <definedName name="_xlnm.Print_Area" localSheetId="2">'SO 101 - Místní komunikace'!$C$110:$J$197</definedName>
    <definedName name="_xlnm.Print_Titles" localSheetId="2">'SO 101 - Místní komunikace'!$122:$122</definedName>
    <definedName name="_xlnm._FilterDatabase" localSheetId="3" hidden="1">'SO 102 - Parkovací stání'!$C$122:$K$183</definedName>
    <definedName name="_xlnm.Print_Area" localSheetId="3">'SO 102 - Parkovací stání'!$C$110:$J$183</definedName>
    <definedName name="_xlnm.Print_Titles" localSheetId="3">'SO 102 - Parkovací stání'!$122:$122</definedName>
    <definedName name="_xlnm._FilterDatabase" localSheetId="4" hidden="1">'SO 103 - Sjezdy'!$C$121:$K$163</definedName>
    <definedName name="_xlnm.Print_Area" localSheetId="4">'SO 103 - Sjezdy'!$C$109:$J$163</definedName>
    <definedName name="_xlnm.Print_Titles" localSheetId="4">'SO 103 - Sjezdy'!$121:$121</definedName>
    <definedName name="_xlnm._FilterDatabase" localSheetId="5" hidden="1">'SO 104 - Chodníky,TDO'!$C$122:$K$185</definedName>
    <definedName name="_xlnm.Print_Area" localSheetId="5">'SO 104 - Chodníky,TDO'!$C$110:$J$185</definedName>
    <definedName name="_xlnm.Print_Titles" localSheetId="5">'SO 104 - Chodníky,TDO'!$122:$122</definedName>
    <definedName name="_xlnm._FilterDatabase" localSheetId="6" hidden="1">'SO 201 - Likvidace či úpr...'!$C$127:$K$176</definedName>
    <definedName name="_xlnm.Print_Area" localSheetId="6">'SO 201 - Likvidace či úpr...'!$C$115:$J$176</definedName>
    <definedName name="_xlnm.Print_Titles" localSheetId="6">'SO 201 - Likvidace či úpr...'!$127:$127</definedName>
    <definedName name="_xlnm._FilterDatabase" localSheetId="7" hidden="1">'SO 202 - Likvidace septiků'!$C$121:$K$148</definedName>
    <definedName name="_xlnm.Print_Area" localSheetId="7">'SO 202 - Likvidace septiků'!$C$109:$J$148</definedName>
    <definedName name="_xlnm.Print_Titles" localSheetId="7">'SO 202 - Likvidace septiků'!$121:$121</definedName>
    <definedName name="_xlnm._FilterDatabase" localSheetId="8" hidden="1">'SO 301 - Odvodnění komuni...'!$C$121:$K$170</definedName>
    <definedName name="_xlnm.Print_Area" localSheetId="8">'SO 301 - Odvodnění komuni...'!$C$109:$J$170</definedName>
    <definedName name="_xlnm.Print_Titles" localSheetId="8">'SO 301 - Odvodnění komuni...'!$121:$121</definedName>
    <definedName name="_xlnm._FilterDatabase" localSheetId="9" hidden="1">'SO 302 - Jednotná kanalizace'!$C$125:$K$214</definedName>
    <definedName name="_xlnm.Print_Area" localSheetId="9">'SO 302 - Jednotná kanalizace'!$C$113:$J$214</definedName>
    <definedName name="_xlnm.Print_Titles" localSheetId="9">'SO 302 - Jednotná kanalizace'!$125:$125</definedName>
    <definedName name="_xlnm._FilterDatabase" localSheetId="10" hidden="1">'SO 303 - Přípojky splaško...'!$C$123:$K$170</definedName>
    <definedName name="_xlnm.Print_Area" localSheetId="10">'SO 303 - Přípojky splaško...'!$C$111:$J$170</definedName>
    <definedName name="_xlnm.Print_Titles" localSheetId="10">'SO 303 - Přípojky splaško...'!$123:$123</definedName>
    <definedName name="_xlnm._FilterDatabase" localSheetId="11" hidden="1">'SO 304 - Dešťová kanalizace'!$C$124:$K$189</definedName>
    <definedName name="_xlnm.Print_Area" localSheetId="11">'SO 304 - Dešťová kanalizace'!$C$112:$J$189</definedName>
    <definedName name="_xlnm.Print_Titles" localSheetId="11">'SO 304 - Dešťová kanalizace'!$124:$124</definedName>
    <definedName name="_xlnm._FilterDatabase" localSheetId="12" hidden="1">'SO 305 - Domovní přípojky...'!$C$122:$K$153</definedName>
    <definedName name="_xlnm.Print_Area" localSheetId="12">'SO 305 - Domovní přípojky...'!$C$110:$J$153</definedName>
    <definedName name="_xlnm.Print_Titles" localSheetId="12">'SO 305 - Domovní přípojky...'!$122:$122</definedName>
    <definedName name="_xlnm._FilterDatabase" localSheetId="13" hidden="1">'SO 306 - Vodovodní řád'!$C$124:$K$188</definedName>
    <definedName name="_xlnm.Print_Area" localSheetId="13">'SO 306 - Vodovodní řád'!$C$112:$J$188</definedName>
    <definedName name="_xlnm.Print_Titles" localSheetId="13">'SO 306 - Vodovodní řád'!$124:$124</definedName>
    <definedName name="_xlnm._FilterDatabase" localSheetId="14" hidden="1">'SO 307 - Vodovodní přípojky'!$C$125:$K$184</definedName>
    <definedName name="_xlnm.Print_Area" localSheetId="14">'SO 307 - Vodovodní přípojky'!$C$113:$J$184</definedName>
    <definedName name="_xlnm.Print_Titles" localSheetId="14">'SO 307 - Vodovodní přípojky'!$125:$125</definedName>
    <definedName name="_xlnm._FilterDatabase" localSheetId="15" hidden="1">'SO 308 - Drenáže stávajíc...'!$C$124:$K$198</definedName>
    <definedName name="_xlnm.Print_Area" localSheetId="15">'SO 308 - Drenáže stávajíc...'!$C$112:$J$198</definedName>
    <definedName name="_xlnm.Print_Titles" localSheetId="15">'SO 308 - Drenáže stávajíc...'!$124:$124</definedName>
    <definedName name="_xlnm._FilterDatabase" localSheetId="16" hidden="1">'SO 401 - Veřejné osvětlení'!$C$123:$K$171</definedName>
    <definedName name="_xlnm.Print_Area" localSheetId="16">'SO 401 - Veřejné osvětlení'!$C$111:$J$171</definedName>
    <definedName name="_xlnm.Print_Titles" localSheetId="16">'SO 401 - Veřejné osvětlení'!$123:$123</definedName>
    <definedName name="_xlnm._FilterDatabase" localSheetId="17" hidden="1">'SO 705 - Zeleň a sadové ú...'!$C$118:$K$191</definedName>
    <definedName name="_xlnm.Print_Area" localSheetId="17">'SO 705 - Zeleň a sadové ú...'!$C$106:$J$191</definedName>
    <definedName name="_xlnm.Print_Titles" localSheetId="17">'SO 705 - Zeleň a sadové ú...'!$118:$118</definedName>
    <definedName name="_xlnm._FilterDatabase" localSheetId="18" hidden="1">'SO 802 - Terénní úpravy'!$C$117:$K$124</definedName>
    <definedName name="_xlnm.Print_Area" localSheetId="18">'SO 802 - Terénní úpravy'!$C$105:$J$124</definedName>
    <definedName name="_xlnm.Print_Titles" localSheetId="18">'SO 802 - Terénní úpravy'!$117:$117</definedName>
    <definedName name="_xlnm._FilterDatabase" localSheetId="19" hidden="1">'SO 900 - Mobiliář'!$C$121:$K$167</definedName>
    <definedName name="_xlnm.Print_Area" localSheetId="19">'SO 900 - Mobiliář'!$C$109:$J$167</definedName>
    <definedName name="_xlnm.Print_Titles" localSheetId="19">'SO 900 - Mobiliář'!$121:$121</definedName>
    <definedName name="_xlnm._FilterDatabase" localSheetId="20" hidden="1">'VRN - Vedlejší a ostatní ...'!$C$117:$K$141</definedName>
    <definedName name="_xlnm.Print_Area" localSheetId="20">'VRN - Vedlejší a ostatní ...'!$C$105:$J$141</definedName>
    <definedName name="_xlnm.Print_Titles" localSheetId="20">'VRN - Vedlejší a ostatní ...'!$117:$117</definedName>
  </definedNames>
  <calcPr/>
</workbook>
</file>

<file path=xl/calcChain.xml><?xml version="1.0" encoding="utf-8"?>
<calcChain xmlns="http://schemas.openxmlformats.org/spreadsheetml/2006/main">
  <c i="21" l="1" r="J37"/>
  <c r="J36"/>
  <c i="1" r="AY114"/>
  <c i="21" r="J35"/>
  <c i="1" r="AX114"/>
  <c i="21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91"/>
  <c r="J20"/>
  <c r="J18"/>
  <c r="E18"/>
  <c r="F92"/>
  <c r="J17"/>
  <c r="J15"/>
  <c r="E15"/>
  <c r="F91"/>
  <c r="J14"/>
  <c r="J12"/>
  <c r="J112"/>
  <c r="E7"/>
  <c r="E108"/>
  <c i="20" r="J37"/>
  <c r="J36"/>
  <c i="1" r="AY113"/>
  <c i="20" r="J35"/>
  <c i="1" r="AX113"/>
  <c i="20"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116"/>
  <c r="E7"/>
  <c r="E85"/>
  <c i="19" r="J37"/>
  <c r="J36"/>
  <c i="1" r="AY112"/>
  <c i="19" r="J35"/>
  <c i="1" r="AX112"/>
  <c i="1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91"/>
  <c r="J20"/>
  <c r="J18"/>
  <c r="E18"/>
  <c r="F92"/>
  <c r="J17"/>
  <c r="J15"/>
  <c r="E15"/>
  <c r="F91"/>
  <c r="J14"/>
  <c r="J12"/>
  <c r="J89"/>
  <c r="E7"/>
  <c r="E85"/>
  <c i="18" r="J37"/>
  <c r="J36"/>
  <c i="1" r="AY111"/>
  <c i="18" r="J35"/>
  <c i="1" r="AX111"/>
  <c i="18"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91"/>
  <c r="J20"/>
  <c r="J18"/>
  <c r="E18"/>
  <c r="F92"/>
  <c r="J17"/>
  <c r="J15"/>
  <c r="E15"/>
  <c r="F115"/>
  <c r="J14"/>
  <c r="J12"/>
  <c r="J89"/>
  <c r="E7"/>
  <c r="E109"/>
  <c i="17" r="J37"/>
  <c r="J36"/>
  <c i="1" r="AY110"/>
  <c i="17" r="J35"/>
  <c i="1" r="AX110"/>
  <c i="17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T125"/>
  <c r="R127"/>
  <c r="R126"/>
  <c r="R125"/>
  <c r="P127"/>
  <c r="P126"/>
  <c r="P125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91"/>
  <c r="J14"/>
  <c r="J12"/>
  <c r="J118"/>
  <c r="E7"/>
  <c r="E114"/>
  <c i="16" r="J37"/>
  <c r="J36"/>
  <c i="1" r="AY109"/>
  <c i="16" r="J35"/>
  <c i="1" r="AX109"/>
  <c i="16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119"/>
  <c r="E7"/>
  <c r="E115"/>
  <c i="15" r="J37"/>
  <c r="J36"/>
  <c i="1" r="AY108"/>
  <c i="15" r="J35"/>
  <c i="1" r="AX108"/>
  <c i="15" r="BI183"/>
  <c r="BH183"/>
  <c r="BG183"/>
  <c r="BF183"/>
  <c r="T183"/>
  <c r="T182"/>
  <c r="T181"/>
  <c r="R183"/>
  <c r="R182"/>
  <c r="R181"/>
  <c r="P183"/>
  <c r="P182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91"/>
  <c r="J14"/>
  <c r="J12"/>
  <c r="J120"/>
  <c r="E7"/>
  <c r="E116"/>
  <c i="14" r="J37"/>
  <c r="J36"/>
  <c i="1" r="AY107"/>
  <c i="14" r="J35"/>
  <c i="1" r="AX107"/>
  <c i="14" r="BI187"/>
  <c r="BH187"/>
  <c r="BG187"/>
  <c r="BF187"/>
  <c r="T187"/>
  <c r="T186"/>
  <c r="T185"/>
  <c r="R187"/>
  <c r="R186"/>
  <c r="R185"/>
  <c r="P187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13" r="J37"/>
  <c r="J36"/>
  <c i="1" r="AY106"/>
  <c i="13" r="J35"/>
  <c i="1" r="AX106"/>
  <c i="13"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119"/>
  <c r="J14"/>
  <c r="J12"/>
  <c r="J89"/>
  <c r="E7"/>
  <c r="E113"/>
  <c i="12" r="J37"/>
  <c r="J36"/>
  <c i="1" r="AY105"/>
  <c i="12" r="J35"/>
  <c i="1" r="AX105"/>
  <c i="12"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85"/>
  <c i="11" r="J37"/>
  <c r="J36"/>
  <c i="1" r="AY104"/>
  <c i="11" r="J35"/>
  <c i="1" r="AX104"/>
  <c i="11"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118"/>
  <c r="E7"/>
  <c r="E114"/>
  <c i="10" r="J37"/>
  <c r="J36"/>
  <c i="1" r="AY103"/>
  <c i="10" r="J35"/>
  <c i="1" r="AX103"/>
  <c i="10"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89"/>
  <c r="E7"/>
  <c r="E116"/>
  <c i="9" r="J37"/>
  <c r="J36"/>
  <c i="1" r="AY102"/>
  <c i="9" r="J35"/>
  <c i="1" r="AX102"/>
  <c i="9"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89"/>
  <c r="E7"/>
  <c r="E85"/>
  <c i="8" r="J37"/>
  <c r="J36"/>
  <c i="1" r="AY101"/>
  <c i="8" r="J35"/>
  <c i="1" r="AX101"/>
  <c i="8"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112"/>
  <c i="7" r="J37"/>
  <c r="J36"/>
  <c i="1" r="AY100"/>
  <c i="7" r="J35"/>
  <c i="1" r="AX100"/>
  <c i="7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122"/>
  <c r="E7"/>
  <c r="E118"/>
  <c i="6" r="J37"/>
  <c r="J36"/>
  <c i="1" r="AY99"/>
  <c i="6" r="J35"/>
  <c i="1" r="AX99"/>
  <c i="6"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92"/>
  <c r="J17"/>
  <c r="J15"/>
  <c r="E15"/>
  <c r="F91"/>
  <c r="J14"/>
  <c r="J12"/>
  <c r="J117"/>
  <c r="E7"/>
  <c r="E85"/>
  <c i="5" r="J37"/>
  <c r="J36"/>
  <c i="1" r="AY98"/>
  <c i="5" r="J35"/>
  <c i="1" r="AX98"/>
  <c i="5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116"/>
  <c r="E7"/>
  <c r="E85"/>
  <c i="4" r="J37"/>
  <c r="J36"/>
  <c i="1" r="AY97"/>
  <c i="4" r="J35"/>
  <c i="1" r="AX97"/>
  <c i="4"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89"/>
  <c r="E7"/>
  <c r="E113"/>
  <c i="3" r="J37"/>
  <c r="J36"/>
  <c i="1" r="AY96"/>
  <c i="3" r="J35"/>
  <c i="1" r="AX96"/>
  <c i="3"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91"/>
  <c r="J14"/>
  <c r="J12"/>
  <c r="J117"/>
  <c r="E7"/>
  <c r="E85"/>
  <c i="2" r="J37"/>
  <c r="J36"/>
  <c i="1" r="AY95"/>
  <c i="2" r="J35"/>
  <c i="1" r="AX95"/>
  <c i="2"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120"/>
  <c r="J14"/>
  <c r="J12"/>
  <c r="J89"/>
  <c r="E7"/>
  <c r="E85"/>
  <c i="1" r="L90"/>
  <c r="AM90"/>
  <c r="AM89"/>
  <c r="L89"/>
  <c r="AM87"/>
  <c r="L87"/>
  <c r="L85"/>
  <c r="L84"/>
  <c i="2" r="J131"/>
  <c r="J144"/>
  <c r="BK132"/>
  <c r="J141"/>
  <c r="J150"/>
  <c r="BK143"/>
  <c r="J132"/>
  <c i="3" r="J184"/>
  <c r="BK126"/>
  <c r="J170"/>
  <c r="J135"/>
  <c r="J154"/>
  <c r="BK173"/>
  <c r="BK164"/>
  <c r="J176"/>
  <c r="BK188"/>
  <c r="J151"/>
  <c r="BK187"/>
  <c r="J147"/>
  <c r="BK178"/>
  <c r="BK197"/>
  <c r="BK172"/>
  <c r="J127"/>
  <c i="4" r="J169"/>
  <c r="J155"/>
  <c r="BK174"/>
  <c r="BK130"/>
  <c r="J167"/>
  <c r="J183"/>
  <c r="BK173"/>
  <c r="BK169"/>
  <c r="BK165"/>
  <c r="BK134"/>
  <c r="J145"/>
  <c r="J142"/>
  <c r="BK166"/>
  <c r="BK127"/>
  <c r="BK157"/>
  <c r="J140"/>
  <c r="J158"/>
  <c r="J154"/>
  <c r="J131"/>
  <c r="J157"/>
  <c r="BK142"/>
  <c r="BK132"/>
  <c i="5" r="BK150"/>
  <c r="BK141"/>
  <c r="BK126"/>
  <c r="J144"/>
  <c r="J133"/>
  <c r="J128"/>
  <c r="BK155"/>
  <c r="BK152"/>
  <c r="J129"/>
  <c r="BK148"/>
  <c r="BK144"/>
  <c r="J126"/>
  <c i="6" r="BK158"/>
  <c r="J172"/>
  <c r="J143"/>
  <c r="J185"/>
  <c r="BK139"/>
  <c r="BK163"/>
  <c r="BK131"/>
  <c r="BK172"/>
  <c r="J128"/>
  <c r="BK168"/>
  <c r="BK185"/>
  <c r="J181"/>
  <c i="7" r="BK171"/>
  <c r="J167"/>
  <c r="J153"/>
  <c r="BK159"/>
  <c r="J130"/>
  <c r="J132"/>
  <c i="8" r="J128"/>
  <c r="J132"/>
  <c r="J134"/>
  <c r="BK140"/>
  <c r="BK134"/>
  <c i="9" r="BK140"/>
  <c r="BK151"/>
  <c r="BK152"/>
  <c r="BK166"/>
  <c r="BK163"/>
  <c r="BK139"/>
  <c r="BK133"/>
  <c r="BK164"/>
  <c r="BK131"/>
  <c i="10" r="J200"/>
  <c r="BK140"/>
  <c r="J138"/>
  <c r="J191"/>
  <c r="J158"/>
  <c r="J194"/>
  <c r="J175"/>
  <c r="BK194"/>
  <c r="BK132"/>
  <c r="BK175"/>
  <c r="J150"/>
  <c r="BK181"/>
  <c r="BK170"/>
  <c r="BK210"/>
  <c r="BK187"/>
  <c r="BK205"/>
  <c r="BK178"/>
  <c r="BK151"/>
  <c r="J208"/>
  <c r="J140"/>
  <c i="11" r="J169"/>
  <c r="J163"/>
  <c r="BK169"/>
  <c r="BK150"/>
  <c r="J141"/>
  <c r="J127"/>
  <c r="BK161"/>
  <c r="J156"/>
  <c i="12" r="J187"/>
  <c r="J174"/>
  <c r="BK131"/>
  <c r="J165"/>
  <c r="BK148"/>
  <c r="J147"/>
  <c r="BK182"/>
  <c r="BK165"/>
  <c r="J179"/>
  <c r="J137"/>
  <c r="J172"/>
  <c r="J143"/>
  <c i="13" r="J145"/>
  <c r="BK153"/>
  <c r="BK149"/>
  <c r="BK127"/>
  <c i="14" r="BK169"/>
  <c r="J141"/>
  <c r="BK177"/>
  <c r="J139"/>
  <c r="J183"/>
  <c r="BK158"/>
  <c r="J169"/>
  <c r="BK152"/>
  <c i="15" r="BK168"/>
  <c r="J183"/>
  <c r="BK154"/>
  <c r="BK180"/>
  <c r="J156"/>
  <c r="BK130"/>
  <c i="16" r="BK132"/>
  <c r="BK198"/>
  <c r="J148"/>
  <c r="BK194"/>
  <c r="BK143"/>
  <c r="J177"/>
  <c r="BK141"/>
  <c r="J194"/>
  <c r="BK168"/>
  <c r="BK171"/>
  <c r="J134"/>
  <c r="J165"/>
  <c r="J178"/>
  <c r="J135"/>
  <c r="J156"/>
  <c i="17" r="J158"/>
  <c r="BK169"/>
  <c r="J131"/>
  <c r="J140"/>
  <c r="J150"/>
  <c r="BK145"/>
  <c r="BK170"/>
  <c r="BK149"/>
  <c r="BK130"/>
  <c r="J162"/>
  <c r="BK140"/>
  <c i="18" r="J184"/>
  <c r="BK183"/>
  <c r="BK180"/>
  <c r="BK150"/>
  <c r="J163"/>
  <c r="J172"/>
  <c r="J144"/>
  <c r="BK148"/>
  <c r="BK184"/>
  <c r="BK160"/>
  <c r="J132"/>
  <c r="BK125"/>
  <c r="BK137"/>
  <c i="19" r="BK123"/>
  <c i="20" r="J165"/>
  <c r="BK129"/>
  <c r="BK148"/>
  <c r="J161"/>
  <c r="J162"/>
  <c r="BK125"/>
  <c r="BK138"/>
  <c r="J127"/>
  <c r="J151"/>
  <c i="21" r="BK124"/>
  <c r="J126"/>
  <c r="BK138"/>
  <c r="BK131"/>
  <c r="J129"/>
  <c i="2" r="J136"/>
  <c r="BK152"/>
  <c r="J134"/>
  <c r="J130"/>
  <c r="BK141"/>
  <c r="J145"/>
  <c r="BK134"/>
  <c i="3" r="J185"/>
  <c r="J130"/>
  <c r="BK169"/>
  <c r="BK171"/>
  <c r="BK131"/>
  <c r="BK163"/>
  <c r="BK129"/>
  <c r="BK138"/>
  <c i="4" r="J180"/>
  <c r="J149"/>
  <c i="5" r="BK136"/>
  <c r="J155"/>
  <c r="J152"/>
  <c r="J130"/>
  <c r="J135"/>
  <c i="6" r="BK151"/>
  <c r="J161"/>
  <c r="J138"/>
  <c r="J171"/>
  <c r="J149"/>
  <c r="J167"/>
  <c r="J139"/>
  <c r="BK181"/>
  <c r="J135"/>
  <c r="J156"/>
  <c r="BK137"/>
  <c r="BK184"/>
  <c r="BK171"/>
  <c i="7" r="J172"/>
  <c r="BK135"/>
  <c r="BK161"/>
  <c r="J146"/>
  <c r="BK155"/>
  <c r="J159"/>
  <c r="BK131"/>
  <c i="8" r="J129"/>
  <c r="J139"/>
  <c r="J124"/>
  <c r="J135"/>
  <c i="9" r="BK141"/>
  <c r="J166"/>
  <c r="J164"/>
  <c r="J147"/>
  <c r="BK157"/>
  <c r="J135"/>
  <c r="J138"/>
  <c r="J133"/>
  <c r="BK128"/>
  <c r="J157"/>
  <c r="J156"/>
  <c i="10" r="BK141"/>
  <c r="J188"/>
  <c r="J203"/>
  <c r="J139"/>
  <c r="BK184"/>
  <c r="J153"/>
  <c r="J183"/>
  <c r="J147"/>
  <c r="J170"/>
  <c r="J130"/>
  <c r="BK162"/>
  <c r="J136"/>
  <c r="J171"/>
  <c r="J212"/>
  <c r="J155"/>
  <c r="BK186"/>
  <c r="BK154"/>
  <c r="J205"/>
  <c r="J151"/>
  <c i="11" r="J170"/>
  <c r="J129"/>
  <c r="J147"/>
  <c r="BK165"/>
  <c r="BK153"/>
  <c r="J158"/>
  <c r="BK154"/>
  <c r="J145"/>
  <c r="J134"/>
  <c i="12" r="BK159"/>
  <c r="J170"/>
  <c r="BK132"/>
  <c r="J157"/>
  <c r="J148"/>
  <c r="J129"/>
  <c r="J167"/>
  <c r="BK175"/>
  <c r="BK178"/>
  <c r="J135"/>
  <c r="J156"/>
  <c i="13" r="BK152"/>
  <c r="J149"/>
  <c r="J127"/>
  <c r="BK133"/>
  <c r="BK132"/>
  <c r="J141"/>
  <c r="J134"/>
  <c i="14" r="J167"/>
  <c r="BK176"/>
  <c r="BK134"/>
  <c r="BK159"/>
  <c r="BK174"/>
  <c r="J165"/>
  <c r="J132"/>
  <c r="BK149"/>
  <c r="BK144"/>
  <c r="BK140"/>
  <c r="BK128"/>
  <c r="BK135"/>
  <c i="15" r="J136"/>
  <c r="BK142"/>
  <c r="J142"/>
  <c r="J138"/>
  <c r="J161"/>
  <c r="BK131"/>
  <c r="J171"/>
  <c r="BK135"/>
  <c r="J159"/>
  <c r="J139"/>
  <c r="J155"/>
  <c i="16" r="BK156"/>
  <c r="BK160"/>
  <c r="BK163"/>
  <c r="J180"/>
  <c r="BK197"/>
  <c r="BK151"/>
  <c r="BK142"/>
  <c r="BK158"/>
  <c r="J128"/>
  <c r="BK180"/>
  <c r="BK145"/>
  <c r="BK176"/>
  <c r="J159"/>
  <c r="J197"/>
  <c r="BK166"/>
  <c r="J130"/>
  <c r="BK159"/>
  <c r="J172"/>
  <c r="BK154"/>
  <c i="17" r="J156"/>
  <c r="BK171"/>
  <c r="BK168"/>
  <c r="J164"/>
  <c r="J169"/>
  <c r="J153"/>
  <c r="J168"/>
  <c r="J161"/>
  <c r="BK158"/>
  <c i="18" r="J174"/>
  <c r="BK158"/>
  <c r="J135"/>
  <c r="J140"/>
  <c i="20" r="BK157"/>
  <c r="BK161"/>
  <c r="BK151"/>
  <c r="BK140"/>
  <c r="BK139"/>
  <c r="BK128"/>
  <c r="BK155"/>
  <c i="21" r="BK139"/>
  <c r="BK140"/>
  <c r="BK121"/>
  <c r="J139"/>
  <c r="J141"/>
  <c r="BK135"/>
  <c i="2" r="BK140"/>
  <c i="1" r="AS94"/>
  <c i="3" r="J132"/>
  <c r="J182"/>
  <c r="BK134"/>
  <c r="J177"/>
  <c r="J181"/>
  <c r="BK162"/>
  <c r="BK181"/>
  <c r="J183"/>
  <c r="BK147"/>
  <c r="BK165"/>
  <c r="J163"/>
  <c r="BK195"/>
  <c r="J175"/>
  <c r="BK139"/>
  <c r="BK177"/>
  <c r="J160"/>
  <c r="BK132"/>
  <c i="4" r="BK183"/>
  <c r="BK170"/>
  <c r="J161"/>
  <c r="BK181"/>
  <c r="BK129"/>
  <c r="J176"/>
  <c r="BK147"/>
  <c r="BK163"/>
  <c r="BK151"/>
  <c r="J135"/>
  <c r="J141"/>
  <c r="BK128"/>
  <c r="J147"/>
  <c r="J127"/>
  <c r="BK131"/>
  <c r="J130"/>
  <c i="5" r="J142"/>
  <c r="BK127"/>
  <c r="J150"/>
  <c r="J131"/>
  <c r="J160"/>
  <c r="J158"/>
  <c r="J127"/>
  <c r="J139"/>
  <c r="J151"/>
  <c r="J157"/>
  <c r="BK139"/>
  <c i="6" r="BK170"/>
  <c r="J174"/>
  <c r="J144"/>
  <c r="J126"/>
  <c r="J148"/>
  <c r="BK132"/>
  <c i="8" r="J127"/>
  <c r="BK129"/>
  <c r="J148"/>
  <c r="J142"/>
  <c r="J126"/>
  <c i="9" r="BK167"/>
  <c r="J167"/>
  <c r="BK135"/>
  <c r="BK144"/>
  <c r="J129"/>
  <c r="J132"/>
  <c r="J153"/>
  <c r="J140"/>
  <c r="J125"/>
  <c r="BK132"/>
  <c i="10" r="BK191"/>
  <c r="BK138"/>
  <c r="BK136"/>
  <c r="J179"/>
  <c r="J131"/>
  <c r="BK150"/>
  <c r="BK148"/>
  <c r="BK200"/>
  <c r="BK158"/>
  <c r="BK185"/>
  <c r="J172"/>
  <c r="BK161"/>
  <c r="J185"/>
  <c r="J197"/>
  <c r="BK155"/>
  <c r="J210"/>
  <c r="J178"/>
  <c r="J132"/>
  <c i="11" r="BK158"/>
  <c r="J165"/>
  <c r="J143"/>
  <c r="J154"/>
  <c r="J130"/>
  <c r="J160"/>
  <c r="BK131"/>
  <c r="BK130"/>
  <c i="12" r="BK166"/>
  <c r="BK156"/>
  <c r="J166"/>
  <c r="BK170"/>
  <c r="J150"/>
  <c r="BK174"/>
  <c r="BK189"/>
  <c r="J140"/>
  <c i="13" r="J152"/>
  <c r="BK126"/>
  <c r="J130"/>
  <c r="J142"/>
  <c i="14" r="BK184"/>
  <c r="J137"/>
  <c r="BK157"/>
  <c r="J180"/>
  <c r="J155"/>
  <c r="BK173"/>
  <c r="J158"/>
  <c r="BK161"/>
  <c r="J146"/>
  <c r="J150"/>
  <c r="BK131"/>
  <c r="BK150"/>
  <c i="15" r="J153"/>
  <c r="BK147"/>
  <c r="J129"/>
  <c r="J177"/>
  <c r="J148"/>
  <c r="J130"/>
  <c r="J151"/>
  <c r="J180"/>
  <c r="J152"/>
  <c r="BK156"/>
  <c r="BK145"/>
  <c i="16" r="J154"/>
  <c r="J140"/>
  <c r="J161"/>
  <c r="BK173"/>
  <c r="J173"/>
  <c r="J145"/>
  <c r="J131"/>
  <c r="BK148"/>
  <c r="BK196"/>
  <c r="BK170"/>
  <c r="BK190"/>
  <c r="J136"/>
  <c r="BK175"/>
  <c r="BK131"/>
  <c r="BK177"/>
  <c r="J166"/>
  <c i="17" r="BK162"/>
  <c r="J133"/>
  <c r="J136"/>
  <c r="BK127"/>
  <c r="BK137"/>
  <c r="J134"/>
  <c i="18" r="J139"/>
  <c r="J169"/>
  <c r="BK162"/>
  <c r="J142"/>
  <c r="BK141"/>
  <c i="19" r="BK121"/>
  <c i="20" r="BK165"/>
  <c r="BK167"/>
  <c r="J138"/>
  <c r="J128"/>
  <c r="BK134"/>
  <c r="J148"/>
  <c i="2" r="J151"/>
  <c r="J128"/>
  <c r="BK137"/>
  <c r="J152"/>
  <c r="BK154"/>
  <c r="J133"/>
  <c r="BK145"/>
  <c i="3" r="BK128"/>
  <c r="BK179"/>
  <c r="J156"/>
  <c r="BK130"/>
  <c r="BK156"/>
  <c r="BK175"/>
  <c r="J158"/>
  <c r="J172"/>
  <c r="BK161"/>
  <c r="J197"/>
  <c r="J139"/>
  <c r="J137"/>
  <c r="BK190"/>
  <c r="J141"/>
  <c r="J179"/>
  <c r="J161"/>
  <c i="4" r="J173"/>
  <c r="BK152"/>
  <c r="J163"/>
  <c r="BK140"/>
  <c r="BK126"/>
  <c r="J166"/>
  <c i="6" r="BK169"/>
  <c r="BK174"/>
  <c r="J141"/>
  <c r="BK133"/>
  <c r="BK175"/>
  <c r="J137"/>
  <c r="BK126"/>
  <c r="BK167"/>
  <c r="BK129"/>
  <c r="BK156"/>
  <c i="7" r="BK156"/>
  <c r="BK140"/>
  <c r="J175"/>
  <c r="J150"/>
  <c r="J163"/>
  <c r="BK150"/>
  <c r="BK132"/>
  <c r="J140"/>
  <c r="J138"/>
  <c i="8" r="BK135"/>
  <c r="BK148"/>
  <c r="J138"/>
  <c r="BK143"/>
  <c r="J141"/>
  <c i="10" r="BK131"/>
  <c r="J145"/>
  <c r="J187"/>
  <c r="BK133"/>
  <c r="BK182"/>
  <c r="BK160"/>
  <c r="BK143"/>
  <c r="J182"/>
  <c r="J162"/>
  <c r="BK199"/>
  <c r="J135"/>
  <c r="J181"/>
  <c r="J160"/>
  <c r="J154"/>
  <c r="BK183"/>
  <c r="BK176"/>
  <c r="BK166"/>
  <c r="BK197"/>
  <c r="J137"/>
  <c i="11" r="J151"/>
  <c r="BK133"/>
  <c i="12" r="J144"/>
  <c r="BK184"/>
  <c r="BK183"/>
  <c r="J163"/>
  <c r="J141"/>
  <c r="BK143"/>
  <c r="J139"/>
  <c r="J171"/>
  <c r="J138"/>
  <c r="BK130"/>
  <c r="J145"/>
  <c r="BK134"/>
  <c r="BK160"/>
  <c r="BK138"/>
  <c i="13" r="BK145"/>
  <c i="14" r="BK164"/>
  <c r="BK155"/>
  <c r="BK154"/>
  <c r="J151"/>
  <c r="J154"/>
  <c r="J130"/>
  <c r="J138"/>
  <c i="15" r="BK158"/>
  <c r="J158"/>
  <c r="J144"/>
  <c r="J133"/>
  <c r="BK165"/>
  <c r="J178"/>
  <c r="BK144"/>
  <c r="BK174"/>
  <c r="J162"/>
  <c r="J165"/>
  <c r="J169"/>
  <c r="J147"/>
  <c r="J146"/>
  <c r="BK138"/>
  <c i="16" r="J192"/>
  <c r="J198"/>
  <c r="BK186"/>
  <c r="J157"/>
  <c r="J174"/>
  <c r="J185"/>
  <c r="BK146"/>
  <c r="J141"/>
  <c r="BK130"/>
  <c r="BK161"/>
  <c r="BK134"/>
  <c r="BK187"/>
  <c r="BK149"/>
  <c r="BK181"/>
  <c r="J170"/>
  <c r="J187"/>
  <c r="J181"/>
  <c r="BK162"/>
  <c r="BK193"/>
  <c i="17" r="J149"/>
  <c i="18" r="J191"/>
  <c r="BK177"/>
  <c r="BK146"/>
  <c r="BK172"/>
  <c r="BK176"/>
  <c r="J179"/>
  <c r="BK154"/>
  <c r="J122"/>
  <c r="J180"/>
  <c r="BK187"/>
  <c r="J176"/>
  <c r="J158"/>
  <c r="J137"/>
  <c r="J126"/>
  <c r="BK134"/>
  <c r="BK139"/>
  <c r="J136"/>
  <c r="J123"/>
  <c i="19" r="J124"/>
  <c i="20" r="BK152"/>
  <c r="J142"/>
  <c r="BK158"/>
  <c r="BK136"/>
  <c r="J152"/>
  <c r="BK142"/>
  <c r="J141"/>
  <c r="J140"/>
  <c r="BK131"/>
  <c r="J126"/>
  <c r="J145"/>
  <c i="21" r="BK136"/>
  <c r="BK137"/>
  <c r="BK122"/>
  <c r="J125"/>
  <c r="J135"/>
  <c r="J134"/>
  <c r="BK130"/>
  <c r="J132"/>
  <c r="J124"/>
  <c i="2" r="J143"/>
  <c r="J127"/>
  <c r="BK151"/>
  <c r="BK133"/>
  <c r="BK144"/>
  <c r="BK148"/>
  <c r="J140"/>
  <c i="3" r="BK191"/>
  <c r="BK183"/>
  <c r="J138"/>
  <c r="BK182"/>
  <c r="BK142"/>
  <c r="J126"/>
  <c r="J131"/>
  <c r="BK136"/>
  <c r="J148"/>
  <c r="BK193"/>
  <c r="BK185"/>
  <c r="J193"/>
  <c r="J142"/>
  <c r="J178"/>
  <c r="BK149"/>
  <c r="J129"/>
  <c i="4" r="J179"/>
  <c r="BK146"/>
  <c r="BK162"/>
  <c r="BK136"/>
  <c r="J128"/>
  <c r="J151"/>
  <c i="5" r="BK157"/>
  <c r="J161"/>
  <c r="J147"/>
  <c r="J125"/>
  <c r="J154"/>
  <c i="6" r="J182"/>
  <c r="BK165"/>
  <c r="BK136"/>
  <c r="BK142"/>
  <c r="J165"/>
  <c r="BK164"/>
  <c r="J151"/>
  <c r="J134"/>
  <c r="J133"/>
  <c r="J168"/>
  <c r="BK154"/>
  <c r="J132"/>
  <c i="7" r="BK173"/>
  <c r="J166"/>
  <c r="BK151"/>
  <c r="BK147"/>
  <c r="BK141"/>
  <c r="J176"/>
  <c r="BK169"/>
  <c r="J158"/>
  <c r="J151"/>
  <c r="BK130"/>
  <c r="BK153"/>
  <c r="BK160"/>
  <c r="BK144"/>
  <c r="J134"/>
  <c r="J160"/>
  <c i="8" r="J143"/>
  <c r="J130"/>
  <c r="BK142"/>
  <c r="J144"/>
  <c r="BK136"/>
  <c i="9" r="BK147"/>
  <c r="J145"/>
  <c r="BK154"/>
  <c r="BK127"/>
  <c r="BK138"/>
  <c r="J158"/>
  <c r="J154"/>
  <c r="BK143"/>
  <c r="BK145"/>
  <c r="J143"/>
  <c r="BK153"/>
  <c i="10" r="BK130"/>
  <c r="BK135"/>
  <c r="BK146"/>
  <c r="BK168"/>
  <c r="J144"/>
  <c r="J184"/>
  <c r="BK173"/>
  <c r="J168"/>
  <c r="BK213"/>
  <c r="J161"/>
  <c r="J199"/>
  <c r="BK179"/>
  <c r="J165"/>
  <c r="BK190"/>
  <c r="BK208"/>
  <c r="BK172"/>
  <c r="J213"/>
  <c r="J204"/>
  <c r="BK144"/>
  <c i="11" r="J135"/>
  <c r="J155"/>
  <c r="J161"/>
  <c r="BK157"/>
  <c r="J133"/>
  <c r="BK147"/>
  <c r="BK155"/>
  <c r="BK146"/>
  <c r="BK145"/>
  <c i="12" r="BK152"/>
  <c r="BK168"/>
  <c r="J178"/>
  <c r="J182"/>
  <c r="BK147"/>
  <c r="J134"/>
  <c r="BK144"/>
  <c r="BK167"/>
  <c r="BK141"/>
  <c r="BK179"/>
  <c r="BK146"/>
  <c i="13" r="J126"/>
  <c r="J148"/>
  <c r="BK134"/>
  <c r="J135"/>
  <c r="J133"/>
  <c r="J139"/>
  <c i="14" r="BK165"/>
  <c r="J179"/>
  <c r="J156"/>
  <c r="J187"/>
  <c r="J172"/>
  <c r="BK179"/>
  <c r="BK167"/>
  <c r="BK151"/>
  <c r="J159"/>
  <c r="BK146"/>
  <c r="BK148"/>
  <c r="BK129"/>
  <c r="BK132"/>
  <c i="15" r="J135"/>
  <c r="BK146"/>
  <c r="BK152"/>
  <c r="J168"/>
  <c r="BK171"/>
  <c r="BK137"/>
  <c r="J173"/>
  <c r="J137"/>
  <c r="J157"/>
  <c r="J163"/>
  <c r="BK151"/>
  <c r="BK129"/>
  <c i="16" r="J162"/>
  <c r="BK184"/>
  <c r="J151"/>
  <c r="J169"/>
  <c r="J152"/>
  <c r="J137"/>
  <c r="J175"/>
  <c r="J142"/>
  <c r="J191"/>
  <c r="J146"/>
  <c r="BK172"/>
  <c r="BK195"/>
  <c r="BK191"/>
  <c r="J158"/>
  <c r="J179"/>
  <c r="J176"/>
  <c r="BK157"/>
  <c i="17" r="BK163"/>
  <c r="BK150"/>
  <c r="J167"/>
  <c r="J130"/>
  <c r="J145"/>
  <c r="J154"/>
  <c r="BK135"/>
  <c r="BK141"/>
  <c r="J163"/>
  <c r="J141"/>
  <c r="J142"/>
  <c i="18" r="BK169"/>
  <c r="J189"/>
  <c r="BK128"/>
  <c r="BK163"/>
  <c r="J160"/>
  <c r="J162"/>
  <c r="J148"/>
  <c r="BK189"/>
  <c r="BK179"/>
  <c r="BK126"/>
  <c r="BK182"/>
  <c r="J178"/>
  <c r="BK123"/>
  <c r="BK132"/>
  <c r="BK135"/>
  <c i="19" r="J123"/>
  <c i="20" r="J167"/>
  <c r="BK154"/>
  <c r="BK164"/>
  <c r="BK145"/>
  <c r="BK141"/>
  <c r="BK132"/>
  <c r="J129"/>
  <c r="BK126"/>
  <c r="J125"/>
  <c i="21" r="BK132"/>
  <c r="BK129"/>
  <c r="J136"/>
  <c r="BK123"/>
  <c r="J140"/>
  <c r="J137"/>
  <c r="BK128"/>
  <c r="J121"/>
  <c i="2" r="BK149"/>
  <c r="J154"/>
  <c r="BK131"/>
  <c r="BK136"/>
  <c r="BK147"/>
  <c r="J147"/>
  <c r="BK128"/>
  <c i="3" r="BK180"/>
  <c r="BK151"/>
  <c r="J194"/>
  <c r="J169"/>
  <c r="BK135"/>
  <c r="BK174"/>
  <c r="BK143"/>
  <c r="J167"/>
  <c r="J143"/>
  <c r="BK167"/>
  <c r="J168"/>
  <c r="BK141"/>
  <c r="BK148"/>
  <c r="J171"/>
  <c r="J134"/>
  <c i="4" r="BK180"/>
  <c r="BK167"/>
  <c r="BK179"/>
  <c r="J162"/>
  <c r="J177"/>
  <c r="BK177"/>
  <c r="J171"/>
  <c r="J168"/>
  <c r="J160"/>
  <c r="J139"/>
  <c r="BK168"/>
  <c r="J137"/>
  <c r="J132"/>
  <c r="J126"/>
  <c r="BK149"/>
  <c r="BK137"/>
  <c r="BK155"/>
  <c r="J133"/>
  <c r="BK160"/>
  <c r="BK145"/>
  <c r="BK158"/>
  <c r="BK135"/>
  <c i="5" r="BK147"/>
  <c r="BK128"/>
  <c r="BK163"/>
  <c r="BK132"/>
  <c r="J163"/>
  <c r="J145"/>
  <c r="BK151"/>
  <c r="J132"/>
  <c r="BK161"/>
  <c r="J141"/>
  <c r="J148"/>
  <c i="6" r="J142"/>
  <c r="J166"/>
  <c r="J131"/>
  <c r="BK144"/>
  <c r="J184"/>
  <c r="J136"/>
  <c r="J159"/>
  <c r="J178"/>
  <c r="J154"/>
  <c r="BK178"/>
  <c i="7" r="BK138"/>
  <c r="J133"/>
  <c r="BK166"/>
  <c r="J148"/>
  <c r="J171"/>
  <c r="BK146"/>
  <c r="J141"/>
  <c i="8" r="BK144"/>
  <c r="J125"/>
  <c r="J146"/>
  <c r="BK146"/>
  <c r="BK127"/>
  <c i="9" r="BK165"/>
  <c r="BK169"/>
  <c r="BK126"/>
  <c r="J149"/>
  <c r="J161"/>
  <c r="BK158"/>
  <c r="J155"/>
  <c r="BK170"/>
  <c r="J144"/>
  <c r="BK155"/>
  <c i="10" r="BK157"/>
  <c r="J143"/>
  <c r="BK188"/>
  <c r="BK195"/>
  <c r="J146"/>
  <c i="11" r="BK143"/>
  <c r="BK149"/>
  <c r="BK160"/>
  <c r="J146"/>
  <c r="J128"/>
  <c r="BK134"/>
  <c r="J166"/>
  <c r="BK140"/>
  <c r="J137"/>
  <c i="12" r="J131"/>
  <c r="J184"/>
  <c r="J153"/>
  <c r="BK135"/>
  <c r="BK145"/>
  <c r="J168"/>
  <c r="J159"/>
  <c r="J175"/>
  <c r="BK129"/>
  <c r="BK153"/>
  <c i="13" r="BK148"/>
  <c r="J129"/>
  <c r="BK136"/>
  <c r="J146"/>
  <c r="BK146"/>
  <c r="BK129"/>
  <c i="14" r="J164"/>
  <c r="BK183"/>
  <c r="BK138"/>
  <c r="BK187"/>
  <c r="BK172"/>
  <c r="BK162"/>
  <c r="BK139"/>
  <c r="J153"/>
  <c r="J131"/>
  <c r="J152"/>
  <c i="15" r="BK161"/>
  <c r="J131"/>
  <c r="J160"/>
  <c r="J132"/>
  <c r="BK163"/>
  <c r="J166"/>
  <c r="BK178"/>
  <c r="BK166"/>
  <c r="BK148"/>
  <c r="J145"/>
  <c r="BK150"/>
  <c i="16" r="J143"/>
  <c r="J190"/>
  <c r="BK152"/>
  <c r="J129"/>
  <c r="J147"/>
  <c r="BK135"/>
  <c r="J186"/>
  <c r="BK185"/>
  <c r="J196"/>
  <c r="J193"/>
  <c r="BK178"/>
  <c r="BK147"/>
  <c r="J184"/>
  <c r="BK140"/>
  <c r="J171"/>
  <c i="17" r="BK166"/>
  <c r="BK134"/>
  <c r="J137"/>
  <c r="BK167"/>
  <c r="J151"/>
  <c r="BK153"/>
  <c r="BK144"/>
  <c r="J148"/>
  <c r="J166"/>
  <c r="BK148"/>
  <c i="18" r="J182"/>
  <c r="J175"/>
  <c r="BK152"/>
  <c r="BK174"/>
  <c r="J130"/>
  <c r="J177"/>
  <c r="BK136"/>
  <c r="J141"/>
  <c r="J165"/>
  <c r="J134"/>
  <c r="J150"/>
  <c r="BK130"/>
  <c r="BK127"/>
  <c i="19" r="BK122"/>
  <c i="20" r="J157"/>
  <c r="J139"/>
  <c r="J155"/>
  <c r="J131"/>
  <c r="J149"/>
  <c r="J158"/>
  <c r="J134"/>
  <c r="BK135"/>
  <c r="J159"/>
  <c r="BK127"/>
  <c i="21" r="BK133"/>
  <c r="J130"/>
  <c r="BK134"/>
  <c r="J133"/>
  <c r="J127"/>
  <c r="J131"/>
  <c r="J122"/>
  <c i="2" r="J139"/>
  <c r="J149"/>
  <c r="F35"/>
  <c i="3" r="J174"/>
  <c r="BK137"/>
  <c r="BK176"/>
  <c r="J180"/>
  <c r="BK153"/>
  <c r="BK158"/>
  <c r="J153"/>
  <c r="BK127"/>
  <c r="J188"/>
  <c r="BK194"/>
  <c r="BK160"/>
  <c r="J195"/>
  <c r="J173"/>
  <c r="BK144"/>
  <c r="J149"/>
  <c i="4" r="J164"/>
  <c r="BK133"/>
  <c r="J146"/>
  <c r="J181"/>
  <c r="BK171"/>
  <c i="5" r="BK131"/>
  <c i="6" r="J170"/>
  <c r="BK180"/>
  <c r="BK166"/>
  <c r="BK138"/>
  <c r="BK160"/>
  <c r="BK182"/>
  <c r="J163"/>
  <c r="BK141"/>
  <c r="J177"/>
  <c r="BK153"/>
  <c r="BK127"/>
  <c r="BK177"/>
  <c r="J160"/>
  <c r="BK149"/>
  <c r="J175"/>
  <c r="J169"/>
  <c r="BK159"/>
  <c r="BK135"/>
  <c r="BK130"/>
  <c r="J127"/>
  <c i="7" r="BK176"/>
  <c r="BK172"/>
  <c r="BK167"/>
  <c r="BK152"/>
  <c r="BK148"/>
  <c r="J144"/>
  <c r="BK133"/>
  <c r="BK175"/>
  <c r="J173"/>
  <c r="J161"/>
  <c r="J152"/>
  <c r="J142"/>
  <c r="BK134"/>
  <c r="J156"/>
  <c r="J168"/>
  <c r="BK158"/>
  <c r="J143"/>
  <c r="BK143"/>
  <c r="BK168"/>
  <c r="J147"/>
  <c i="8" r="BK138"/>
  <c r="BK128"/>
  <c r="J140"/>
  <c r="BK132"/>
  <c r="BK141"/>
  <c r="BK126"/>
  <c r="BK124"/>
  <c i="9" r="J134"/>
  <c r="J131"/>
  <c r="BK156"/>
  <c r="BK148"/>
  <c r="J150"/>
  <c r="BK134"/>
  <c r="BK159"/>
  <c r="J128"/>
  <c r="J126"/>
  <c r="J127"/>
  <c r="J141"/>
  <c r="J139"/>
  <c r="BK161"/>
  <c r="J148"/>
  <c i="10" r="BK139"/>
  <c r="BK153"/>
  <c r="BK129"/>
  <c r="J186"/>
  <c r="BK212"/>
  <c r="BK164"/>
  <c r="J141"/>
  <c i="11" r="BK156"/>
  <c r="J157"/>
  <c r="BK141"/>
  <c r="BK170"/>
  <c r="BK136"/>
  <c r="BK166"/>
  <c r="J136"/>
  <c r="J153"/>
  <c r="J149"/>
  <c r="BK127"/>
  <c r="BK137"/>
  <c r="J131"/>
  <c i="12" r="J160"/>
  <c r="BK163"/>
  <c r="J130"/>
  <c r="J162"/>
  <c r="J128"/>
  <c r="BK155"/>
  <c r="BK150"/>
  <c r="BK128"/>
  <c r="BK140"/>
  <c r="J146"/>
  <c r="BK139"/>
  <c r="BK162"/>
  <c i="13" r="BK143"/>
  <c r="BK128"/>
  <c r="BK135"/>
  <c r="J153"/>
  <c r="BK142"/>
  <c r="J128"/>
  <c r="BK130"/>
  <c i="14" r="J173"/>
  <c r="J166"/>
  <c r="J184"/>
  <c r="J161"/>
  <c r="J135"/>
  <c r="J176"/>
  <c r="J170"/>
  <c r="BK180"/>
  <c r="BK170"/>
  <c r="BK166"/>
  <c r="J134"/>
  <c r="J157"/>
  <c r="J148"/>
  <c r="BK147"/>
  <c r="BK141"/>
  <c r="BK130"/>
  <c r="J128"/>
  <c r="J144"/>
  <c i="15" r="BK157"/>
  <c r="BK162"/>
  <c r="J154"/>
  <c r="BK155"/>
  <c r="BK132"/>
  <c r="BK173"/>
  <c r="BK139"/>
  <c r="BK177"/>
  <c r="BK169"/>
  <c r="J179"/>
  <c r="BK183"/>
  <c r="BK159"/>
  <c r="BK179"/>
  <c i="16" r="BK136"/>
  <c r="J149"/>
  <c r="J160"/>
  <c r="BK137"/>
  <c r="J163"/>
  <c r="J168"/>
  <c i="17" r="BK154"/>
  <c r="J171"/>
  <c r="BK139"/>
  <c r="J170"/>
  <c r="BK132"/>
  <c r="J144"/>
  <c r="BK133"/>
  <c r="BK161"/>
  <c r="BK143"/>
  <c r="J132"/>
  <c r="J159"/>
  <c r="BK159"/>
  <c r="J127"/>
  <c i="18" r="BK185"/>
  <c r="J187"/>
  <c r="BK178"/>
  <c r="J154"/>
  <c r="BK175"/>
  <c r="J156"/>
  <c r="BK171"/>
  <c r="J167"/>
  <c r="J152"/>
  <c r="BK191"/>
  <c r="BK142"/>
  <c r="J185"/>
  <c r="BK167"/>
  <c r="BK156"/>
  <c r="BK133"/>
  <c r="BK122"/>
  <c r="BK144"/>
  <c r="J131"/>
  <c r="J133"/>
  <c i="19" r="BK124"/>
  <c r="J122"/>
  <c i="20" r="BK149"/>
  <c r="J164"/>
  <c r="BK143"/>
  <c r="J154"/>
  <c i="21" r="J123"/>
  <c i="2" r="BK130"/>
  <c r="BK150"/>
  <c r="BK139"/>
  <c r="J148"/>
  <c r="BK127"/>
  <c r="J137"/>
  <c i="3" r="BK184"/>
  <c r="J165"/>
  <c r="J128"/>
  <c r="J162"/>
  <c r="BK133"/>
  <c r="BK170"/>
  <c r="J191"/>
  <c r="J144"/>
  <c r="J190"/>
  <c r="J164"/>
  <c r="J133"/>
  <c r="J187"/>
  <c r="BK168"/>
  <c r="J136"/>
  <c r="BK154"/>
  <c i="4" r="BK176"/>
  <c r="J165"/>
  <c r="J170"/>
  <c r="J174"/>
  <c r="BK164"/>
  <c r="BK161"/>
  <c r="BK154"/>
  <c r="BK139"/>
  <c r="J156"/>
  <c r="J152"/>
  <c r="J129"/>
  <c r="BK156"/>
  <c r="BK141"/>
  <c r="J136"/>
  <c r="J134"/>
  <c i="5" r="J146"/>
  <c r="BK130"/>
  <c r="BK125"/>
  <c r="BK142"/>
  <c r="BK129"/>
  <c r="BK158"/>
  <c r="BK135"/>
  <c r="BK154"/>
  <c r="BK133"/>
  <c r="BK160"/>
  <c r="BK145"/>
  <c r="BK146"/>
  <c r="J136"/>
  <c i="6" r="BK161"/>
  <c r="J180"/>
  <c r="BK148"/>
  <c r="J129"/>
  <c r="J153"/>
  <c r="BK134"/>
  <c r="BK147"/>
  <c r="J130"/>
  <c r="J147"/>
  <c r="BK143"/>
  <c r="J158"/>
  <c r="BK128"/>
  <c r="J164"/>
  <c i="7" r="BK163"/>
  <c r="J169"/>
  <c r="J155"/>
  <c r="BK142"/>
  <c r="J131"/>
  <c r="J135"/>
  <c i="8" r="J136"/>
  <c r="BK130"/>
  <c r="BK139"/>
  <c r="BK125"/>
  <c i="9" r="J170"/>
  <c r="J169"/>
  <c r="BK125"/>
  <c r="BK150"/>
  <c r="J151"/>
  <c r="J165"/>
  <c r="BK149"/>
  <c r="J159"/>
  <c r="J163"/>
  <c r="J152"/>
  <c r="BK129"/>
  <c i="10" r="BK171"/>
  <c r="BK147"/>
  <c r="J190"/>
  <c r="BK137"/>
  <c r="BK165"/>
  <c r="BK145"/>
  <c r="J176"/>
  <c r="J166"/>
  <c r="BK203"/>
  <c r="J148"/>
  <c r="J173"/>
  <c r="J195"/>
  <c r="BK204"/>
  <c r="J157"/>
  <c r="J133"/>
  <c r="J164"/>
  <c r="J129"/>
  <c i="11" r="J140"/>
  <c r="J150"/>
  <c r="BK128"/>
  <c r="BK135"/>
  <c r="BK163"/>
  <c r="BK151"/>
  <c r="BK129"/>
  <c i="12" r="BK171"/>
  <c r="BK172"/>
  <c r="BK169"/>
  <c r="BK137"/>
  <c r="BK157"/>
  <c r="J155"/>
  <c r="J183"/>
  <c r="J169"/>
  <c r="BK187"/>
  <c r="J189"/>
  <c r="J132"/>
  <c r="J152"/>
  <c i="13" r="BK141"/>
  <c r="J143"/>
  <c r="J132"/>
  <c r="BK139"/>
  <c r="J136"/>
  <c i="14" r="J177"/>
  <c r="BK156"/>
  <c r="BK168"/>
  <c r="BK137"/>
  <c r="J174"/>
  <c r="BK153"/>
  <c r="J168"/>
  <c r="J162"/>
  <c r="J140"/>
  <c r="J149"/>
  <c r="J129"/>
  <c r="J147"/>
  <c i="15" r="BK160"/>
  <c r="J150"/>
  <c r="BK153"/>
  <c r="BK133"/>
  <c r="J174"/>
  <c r="BK136"/>
  <c i="16" r="BK128"/>
  <c r="BK129"/>
  <c r="BK179"/>
  <c r="J195"/>
  <c r="BK165"/>
  <c r="BK192"/>
  <c r="J132"/>
  <c r="BK174"/>
  <c r="BK169"/>
  <c i="17" r="BK164"/>
  <c r="J143"/>
  <c r="BK142"/>
  <c r="BK136"/>
  <c r="J135"/>
  <c r="BK131"/>
  <c r="BK151"/>
  <c r="J139"/>
  <c r="BK152"/>
  <c r="J152"/>
  <c r="BK156"/>
  <c i="18" r="BK165"/>
  <c r="J173"/>
  <c r="BK173"/>
  <c r="J146"/>
  <c r="J183"/>
  <c r="BK131"/>
  <c r="J171"/>
  <c r="J127"/>
  <c r="BK140"/>
  <c r="J128"/>
  <c r="J125"/>
  <c i="19" r="J121"/>
  <c i="20" r="BK146"/>
  <c r="BK162"/>
  <c r="BK159"/>
  <c r="J135"/>
  <c r="J136"/>
  <c r="J132"/>
  <c r="J146"/>
  <c r="J143"/>
  <c i="21" r="J138"/>
  <c r="BK126"/>
  <c r="BK141"/>
  <c r="J128"/>
  <c r="BK127"/>
  <c r="BK125"/>
  <c i="11" l="1" r="T126"/>
  <c r="P159"/>
  <c r="R168"/>
  <c r="R167"/>
  <c i="12" r="T149"/>
  <c r="BK186"/>
  <c r="BK185"/>
  <c r="J185"/>
  <c r="J104"/>
  <c i="13" r="T125"/>
  <c r="R147"/>
  <c r="T151"/>
  <c r="T150"/>
  <c i="14" r="P145"/>
  <c r="BK182"/>
  <c r="BK181"/>
  <c r="J181"/>
  <c r="J102"/>
  <c i="15" r="R143"/>
  <c r="P172"/>
  <c i="16" r="BK139"/>
  <c r="J139"/>
  <c r="J99"/>
  <c r="R144"/>
  <c r="BK150"/>
  <c r="J150"/>
  <c r="J101"/>
  <c r="BK189"/>
  <c r="J189"/>
  <c r="J105"/>
  <c i="3" r="BK146"/>
  <c r="J146"/>
  <c r="J99"/>
  <c i="4" r="T125"/>
  <c r="T159"/>
  <c i="6" r="T125"/>
  <c r="T150"/>
  <c r="T173"/>
  <c i="7" r="T145"/>
  <c r="P154"/>
  <c r="BK174"/>
  <c r="J174"/>
  <c r="J108"/>
  <c i="8" r="T133"/>
  <c i="9" r="P124"/>
  <c i="10" r="BK128"/>
  <c r="P142"/>
  <c r="BK198"/>
  <c r="J198"/>
  <c r="J102"/>
  <c r="T202"/>
  <c r="T201"/>
  <c i="11" r="BK142"/>
  <c r="J142"/>
  <c r="J100"/>
  <c r="R164"/>
  <c i="12" r="R127"/>
  <c r="BK177"/>
  <c r="J177"/>
  <c r="J101"/>
  <c r="R186"/>
  <c r="R185"/>
  <c i="14" r="T145"/>
  <c r="R182"/>
  <c r="R181"/>
  <c i="16" r="R153"/>
  <c r="T183"/>
  <c i="17" r="T129"/>
  <c r="T128"/>
  <c r="R160"/>
  <c i="2" r="T129"/>
  <c r="T146"/>
  <c r="T142"/>
  <c i="3" r="P125"/>
  <c r="R146"/>
  <c r="R166"/>
  <c i="4" r="P125"/>
  <c r="P148"/>
  <c r="T172"/>
  <c i="5" r="BK138"/>
  <c r="J138"/>
  <c r="J99"/>
  <c r="P149"/>
  <c i="6" r="BK150"/>
  <c r="J150"/>
  <c r="J100"/>
  <c r="BK173"/>
  <c r="J173"/>
  <c r="J102"/>
  <c i="7" r="BK139"/>
  <c r="J139"/>
  <c r="J100"/>
  <c r="P149"/>
  <c r="P157"/>
  <c r="T174"/>
  <c i="8" r="R137"/>
  <c i="10" r="BK149"/>
  <c r="J149"/>
  <c r="J100"/>
  <c r="P198"/>
  <c r="BK207"/>
  <c r="J207"/>
  <c r="J106"/>
  <c i="11" r="T142"/>
  <c i="12" r="R149"/>
  <c r="P181"/>
  <c r="P180"/>
  <c i="13" r="BK140"/>
  <c r="J140"/>
  <c r="J100"/>
  <c i="14" r="BK145"/>
  <c r="J145"/>
  <c r="J100"/>
  <c r="T178"/>
  <c i="15" r="T143"/>
  <c r="BK176"/>
  <c r="BK175"/>
  <c r="J175"/>
  <c r="J103"/>
  <c i="16" r="T127"/>
  <c r="P144"/>
  <c r="P150"/>
  <c r="BK183"/>
  <c r="J183"/>
  <c r="J103"/>
  <c i="17" r="BK147"/>
  <c r="J147"/>
  <c r="J102"/>
  <c r="R157"/>
  <c i="18" r="T121"/>
  <c r="T120"/>
  <c r="T119"/>
  <c i="2" r="P126"/>
  <c r="P135"/>
  <c r="R138"/>
  <c i="3" r="BK150"/>
  <c r="J150"/>
  <c r="J100"/>
  <c r="T166"/>
  <c i="4" r="R125"/>
  <c r="T144"/>
  <c r="P172"/>
  <c i="5" r="T138"/>
  <c r="T149"/>
  <c i="7" r="P129"/>
  <c r="R145"/>
  <c r="R154"/>
  <c r="T165"/>
  <c r="T164"/>
  <c i="8" r="T123"/>
  <c i="9" r="T142"/>
  <c r="R168"/>
  <c i="10" r="R128"/>
  <c r="BK193"/>
  <c r="J193"/>
  <c r="J101"/>
  <c r="T198"/>
  <c i="11" r="P126"/>
  <c r="T139"/>
  <c r="P164"/>
  <c i="12" r="T127"/>
  <c r="P177"/>
  <c r="T186"/>
  <c r="T185"/>
  <c i="13" r="T140"/>
  <c i="15" r="P143"/>
  <c r="BK172"/>
  <c r="J172"/>
  <c r="J102"/>
  <c r="T176"/>
  <c r="T175"/>
  <c i="16" r="BK153"/>
  <c r="J153"/>
  <c r="J102"/>
  <c r="T189"/>
  <c r="T188"/>
  <c i="17" r="T147"/>
  <c i="19" r="R120"/>
  <c r="R119"/>
  <c r="R118"/>
  <c i="20" r="P124"/>
  <c r="P133"/>
  <c i="2" r="R126"/>
  <c r="BK135"/>
  <c r="J135"/>
  <c r="J100"/>
  <c r="P138"/>
  <c i="4" r="BK148"/>
  <c r="J148"/>
  <c r="J100"/>
  <c r="R172"/>
  <c i="5" r="P124"/>
  <c r="BK153"/>
  <c r="J153"/>
  <c r="J101"/>
  <c i="6" r="BK125"/>
  <c r="R150"/>
  <c r="R173"/>
  <c i="7" r="T139"/>
  <c r="T136"/>
  <c r="BK154"/>
  <c r="J154"/>
  <c r="J103"/>
  <c r="R165"/>
  <c i="9" r="T124"/>
  <c r="T137"/>
  <c r="T162"/>
  <c i="10" r="R149"/>
  <c r="BK202"/>
  <c r="J202"/>
  <c r="J104"/>
  <c i="11" r="BK139"/>
  <c r="J139"/>
  <c r="J99"/>
  <c r="T159"/>
  <c r="T168"/>
  <c r="T167"/>
  <c i="12" r="BK127"/>
  <c r="J127"/>
  <c r="J98"/>
  <c r="BK142"/>
  <c r="J142"/>
  <c r="J99"/>
  <c r="T177"/>
  <c i="13" r="P147"/>
  <c r="P151"/>
  <c r="P150"/>
  <c i="14" r="R145"/>
  <c r="P182"/>
  <c r="P181"/>
  <c i="15" r="P128"/>
  <c r="R172"/>
  <c i="16" r="P153"/>
  <c r="P189"/>
  <c r="P188"/>
  <c i="17" r="BK157"/>
  <c r="J157"/>
  <c r="J103"/>
  <c i="18" r="R121"/>
  <c r="R120"/>
  <c r="R119"/>
  <c i="20" r="P130"/>
  <c i="17" r="P157"/>
  <c i="19" r="T120"/>
  <c r="T119"/>
  <c r="T118"/>
  <c i="20" r="R130"/>
  <c i="2" r="BK126"/>
  <c r="J126"/>
  <c r="J98"/>
  <c r="R129"/>
  <c r="T138"/>
  <c i="3" r="P146"/>
  <c r="R150"/>
  <c r="P186"/>
  <c i="4" r="R144"/>
  <c r="T148"/>
  <c i="5" r="R138"/>
  <c r="P153"/>
  <c i="6" r="BK146"/>
  <c r="J146"/>
  <c r="J99"/>
  <c r="BK162"/>
  <c r="J162"/>
  <c r="J101"/>
  <c r="BK183"/>
  <c r="J183"/>
  <c r="J103"/>
  <c i="8" r="BK137"/>
  <c r="J137"/>
  <c r="J100"/>
  <c i="9" r="BK124"/>
  <c r="J124"/>
  <c r="J98"/>
  <c r="R137"/>
  <c r="P162"/>
  <c r="P168"/>
  <c i="10" r="P149"/>
  <c r="R202"/>
  <c r="R201"/>
  <c i="12" r="P127"/>
  <c r="T142"/>
  <c i="13" r="BK125"/>
  <c r="J125"/>
  <c r="J98"/>
  <c r="T147"/>
  <c i="14" r="R127"/>
  <c r="BK178"/>
  <c r="J178"/>
  <c r="J101"/>
  <c i="15" r="BK128"/>
  <c r="J128"/>
  <c r="J98"/>
  <c r="T167"/>
  <c i="16" r="T153"/>
  <c r="R189"/>
  <c r="R188"/>
  <c i="17" r="P147"/>
  <c r="T157"/>
  <c i="18" r="BK121"/>
  <c r="J121"/>
  <c r="J98"/>
  <c i="20" r="P137"/>
  <c i="2" r="BK129"/>
  <c r="J129"/>
  <c r="J99"/>
  <c r="R146"/>
  <c r="R142"/>
  <c i="3" r="R125"/>
  <c r="BK166"/>
  <c r="J166"/>
  <c r="J101"/>
  <c r="BK186"/>
  <c r="J186"/>
  <c r="J102"/>
  <c i="4" r="BK125"/>
  <c r="J125"/>
  <c r="J98"/>
  <c r="BK159"/>
  <c r="J159"/>
  <c r="J101"/>
  <c i="5" r="P138"/>
  <c r="T153"/>
  <c i="6" r="R125"/>
  <c r="T146"/>
  <c r="R162"/>
  <c r="P183"/>
  <c i="7" r="BK129"/>
  <c r="J129"/>
  <c r="J97"/>
  <c r="P145"/>
  <c r="T154"/>
  <c r="P165"/>
  <c i="8" r="R123"/>
  <c r="BK133"/>
  <c r="J133"/>
  <c r="J99"/>
  <c i="9" r="R142"/>
  <c r="T168"/>
  <c i="10" r="P128"/>
  <c r="T142"/>
  <c r="R193"/>
  <c r="P207"/>
  <c r="P206"/>
  <c i="11" r="P142"/>
  <c r="BK164"/>
  <c r="J164"/>
  <c r="J102"/>
  <c i="12" r="P142"/>
  <c r="BK181"/>
  <c r="J181"/>
  <c r="J103"/>
  <c i="13" r="P125"/>
  <c r="BK147"/>
  <c r="J147"/>
  <c r="J101"/>
  <c i="15" r="T128"/>
  <c r="R167"/>
  <c r="R176"/>
  <c r="R175"/>
  <c i="16" r="R127"/>
  <c r="T139"/>
  <c i="17" r="BK129"/>
  <c r="J129"/>
  <c r="J100"/>
  <c r="BK160"/>
  <c r="J160"/>
  <c r="J104"/>
  <c i="19" r="P120"/>
  <c r="P119"/>
  <c r="P118"/>
  <c i="1" r="AU112"/>
  <c i="20" r="BK137"/>
  <c r="J137"/>
  <c r="J101"/>
  <c i="2" r="P129"/>
  <c r="BK138"/>
  <c r="J138"/>
  <c r="J101"/>
  <c i="3" r="T150"/>
  <c r="R186"/>
  <c i="4" r="P144"/>
  <c r="R159"/>
  <c i="5" r="T124"/>
  <c r="T123"/>
  <c r="T122"/>
  <c r="R149"/>
  <c i="6" r="P125"/>
  <c r="R146"/>
  <c r="T162"/>
  <c r="R183"/>
  <c i="7" r="R129"/>
  <c r="P139"/>
  <c r="T149"/>
  <c r="BK165"/>
  <c r="BK164"/>
  <c r="J164"/>
  <c r="J106"/>
  <c i="8" r="P123"/>
  <c r="R133"/>
  <c i="9" r="BK137"/>
  <c r="J137"/>
  <c r="J99"/>
  <c i="10" r="R142"/>
  <c r="P193"/>
  <c r="P202"/>
  <c r="P201"/>
  <c i="11" r="R142"/>
  <c r="P168"/>
  <c r="P167"/>
  <c i="14" r="BK127"/>
  <c r="J127"/>
  <c r="J98"/>
  <c i="15" r="R128"/>
  <c r="R127"/>
  <c r="R126"/>
  <c r="BK167"/>
  <c r="J167"/>
  <c r="J101"/>
  <c r="P176"/>
  <c r="P175"/>
  <c i="18" r="P121"/>
  <c r="P120"/>
  <c r="P119"/>
  <c i="1" r="AU111"/>
  <c i="20" r="R124"/>
  <c r="BK130"/>
  <c r="J130"/>
  <c r="J99"/>
  <c r="BK133"/>
  <c r="J133"/>
  <c r="J100"/>
  <c r="R133"/>
  <c i="21" r="BK120"/>
  <c r="BK119"/>
  <c r="J119"/>
  <c r="J97"/>
  <c i="7" r="BK149"/>
  <c r="J149"/>
  <c r="J102"/>
  <c r="R157"/>
  <c r="P174"/>
  <c i="8" r="P133"/>
  <c i="9" r="P142"/>
  <c r="R162"/>
  <c i="10" r="BK142"/>
  <c r="J142"/>
  <c r="J99"/>
  <c r="T193"/>
  <c r="T207"/>
  <c r="T206"/>
  <c i="11" r="R126"/>
  <c i="12" r="R142"/>
  <c r="T181"/>
  <c r="T180"/>
  <c i="14" r="P127"/>
  <c r="P126"/>
  <c r="P125"/>
  <c i="1" r="AU107"/>
  <c i="14" r="P178"/>
  <c i="15" r="BK143"/>
  <c r="J143"/>
  <c r="J100"/>
  <c r="T172"/>
  <c i="16" r="BK127"/>
  <c r="J127"/>
  <c r="J98"/>
  <c r="P139"/>
  <c r="T144"/>
  <c r="T150"/>
  <c r="P183"/>
  <c i="17" r="R147"/>
  <c r="R146"/>
  <c i="20" r="R137"/>
  <c i="21" r="P120"/>
  <c r="P119"/>
  <c r="P118"/>
  <c i="1" r="AU114"/>
  <c i="2" r="T126"/>
  <c r="T135"/>
  <c r="BK146"/>
  <c r="J146"/>
  <c r="J103"/>
  <c i="3" r="T125"/>
  <c r="P150"/>
  <c r="T186"/>
  <c i="4" r="BK144"/>
  <c r="J144"/>
  <c r="J99"/>
  <c r="P159"/>
  <c i="5" r="R124"/>
  <c r="BK149"/>
  <c r="J149"/>
  <c r="J100"/>
  <c i="6" r="P150"/>
  <c r="P173"/>
  <c i="7" r="T129"/>
  <c r="R139"/>
  <c r="R136"/>
  <c r="R149"/>
  <c r="T157"/>
  <c i="8" r="BK123"/>
  <c r="J123"/>
  <c r="J97"/>
  <c r="P137"/>
  <c i="9" r="BK142"/>
  <c r="J142"/>
  <c r="J100"/>
  <c i="10" r="T149"/>
  <c r="R198"/>
  <c r="R207"/>
  <c r="R206"/>
  <c i="11" r="BK126"/>
  <c r="J126"/>
  <c r="J98"/>
  <c r="R139"/>
  <c r="R159"/>
  <c r="BK168"/>
  <c r="BK167"/>
  <c r="J167"/>
  <c r="J103"/>
  <c i="12" r="BK149"/>
  <c r="J149"/>
  <c r="J100"/>
  <c r="R181"/>
  <c r="R180"/>
  <c i="13" r="R140"/>
  <c r="R151"/>
  <c r="R150"/>
  <c i="16" r="P127"/>
  <c r="P126"/>
  <c r="P125"/>
  <c i="1" r="AU109"/>
  <c i="16" r="BK144"/>
  <c r="J144"/>
  <c r="J100"/>
  <c r="R150"/>
  <c r="R183"/>
  <c i="17" r="R129"/>
  <c r="R128"/>
  <c r="R124"/>
  <c r="P160"/>
  <c i="20" r="T124"/>
  <c r="T130"/>
  <c r="T133"/>
  <c i="21" r="R120"/>
  <c r="R119"/>
  <c r="R118"/>
  <c i="2" r="R135"/>
  <c r="P146"/>
  <c r="P142"/>
  <c i="3" r="BK125"/>
  <c r="J125"/>
  <c r="J98"/>
  <c r="T146"/>
  <c r="P166"/>
  <c i="4" r="R148"/>
  <c r="BK172"/>
  <c r="J172"/>
  <c r="J102"/>
  <c i="5" r="BK124"/>
  <c r="R153"/>
  <c i="6" r="P146"/>
  <c r="P162"/>
  <c r="T183"/>
  <c i="7" r="BK145"/>
  <c r="J145"/>
  <c r="J101"/>
  <c r="BK157"/>
  <c r="J157"/>
  <c r="J104"/>
  <c r="R174"/>
  <c i="8" r="T137"/>
  <c i="9" r="R124"/>
  <c r="R123"/>
  <c r="R122"/>
  <c r="P137"/>
  <c r="BK162"/>
  <c r="J162"/>
  <c r="J101"/>
  <c r="BK168"/>
  <c r="J168"/>
  <c r="J102"/>
  <c i="10" r="T128"/>
  <c r="T127"/>
  <c r="T126"/>
  <c i="11" r="P139"/>
  <c r="BK159"/>
  <c r="J159"/>
  <c r="J101"/>
  <c r="T164"/>
  <c i="12" r="P149"/>
  <c r="R177"/>
  <c r="P186"/>
  <c r="P185"/>
  <c i="13" r="R125"/>
  <c r="R124"/>
  <c r="R123"/>
  <c r="P140"/>
  <c r="BK151"/>
  <c r="BK150"/>
  <c r="J150"/>
  <c r="J102"/>
  <c i="14" r="T127"/>
  <c r="T126"/>
  <c r="T125"/>
  <c r="R178"/>
  <c r="T182"/>
  <c r="T181"/>
  <c i="15" r="P167"/>
  <c i="16" r="R139"/>
  <c i="17" r="P129"/>
  <c r="P128"/>
  <c r="T160"/>
  <c i="19" r="BK120"/>
  <c r="BK119"/>
  <c r="BK118"/>
  <c r="J118"/>
  <c i="20" r="BK124"/>
  <c r="J124"/>
  <c r="J98"/>
  <c r="T137"/>
  <c r="T123"/>
  <c r="T122"/>
  <c i="21" r="T120"/>
  <c r="T119"/>
  <c r="T118"/>
  <c i="14" r="BK186"/>
  <c r="BK185"/>
  <c r="J185"/>
  <c r="J104"/>
  <c i="15" r="BK182"/>
  <c r="BK181"/>
  <c r="J181"/>
  <c r="J105"/>
  <c i="7" r="BK162"/>
  <c r="J162"/>
  <c r="J105"/>
  <c i="8" r="BK147"/>
  <c r="J147"/>
  <c r="J102"/>
  <c i="5" r="BK162"/>
  <c r="J162"/>
  <c r="J102"/>
  <c i="8" r="BK145"/>
  <c r="J145"/>
  <c r="J101"/>
  <c i="2" r="BK153"/>
  <c r="J153"/>
  <c r="J104"/>
  <c i="13" r="BK138"/>
  <c r="J138"/>
  <c r="J99"/>
  <c i="18" r="BK190"/>
  <c r="J190"/>
  <c r="J99"/>
  <c i="15" r="BK141"/>
  <c r="J141"/>
  <c r="J99"/>
  <c i="17" r="BK126"/>
  <c r="J126"/>
  <c r="J98"/>
  <c i="7" r="BK137"/>
  <c r="J137"/>
  <c r="J99"/>
  <c i="4" r="BK182"/>
  <c r="J182"/>
  <c r="J103"/>
  <c i="14" r="BK143"/>
  <c r="J143"/>
  <c r="J99"/>
  <c i="8" r="BK131"/>
  <c r="J131"/>
  <c r="J98"/>
  <c i="20" r="BK166"/>
  <c r="J166"/>
  <c r="J102"/>
  <c i="3" r="BK196"/>
  <c r="J196"/>
  <c r="J103"/>
  <c i="21" r="J89"/>
  <c r="F114"/>
  <c r="F115"/>
  <c r="BE124"/>
  <c r="BE125"/>
  <c r="BE129"/>
  <c r="BE130"/>
  <c r="BE136"/>
  <c r="BE133"/>
  <c r="BE139"/>
  <c r="BE138"/>
  <c r="BE131"/>
  <c r="BE126"/>
  <c i="20" r="BK123"/>
  <c r="BK122"/>
  <c r="J122"/>
  <c r="J96"/>
  <c i="21" r="BE121"/>
  <c r="BE134"/>
  <c r="BE135"/>
  <c r="E85"/>
  <c r="J92"/>
  <c r="J114"/>
  <c r="BE122"/>
  <c r="BE128"/>
  <c r="BE132"/>
  <c r="BE137"/>
  <c r="BE140"/>
  <c r="BE123"/>
  <c r="BE127"/>
  <c r="BE141"/>
  <c i="20" r="BE135"/>
  <c r="BE129"/>
  <c r="BE157"/>
  <c r="J92"/>
  <c r="F118"/>
  <c r="BE146"/>
  <c r="BE148"/>
  <c r="BE151"/>
  <c r="BE159"/>
  <c r="BE158"/>
  <c i="19" r="J96"/>
  <c r="J119"/>
  <c r="J97"/>
  <c r="J120"/>
  <c r="J98"/>
  <c i="20" r="BE152"/>
  <c r="E112"/>
  <c r="J118"/>
  <c r="BE125"/>
  <c r="BE131"/>
  <c r="BE138"/>
  <c r="BE140"/>
  <c r="BE142"/>
  <c r="BE154"/>
  <c r="F92"/>
  <c r="BE136"/>
  <c r="BE139"/>
  <c r="BE161"/>
  <c r="BE162"/>
  <c r="BE167"/>
  <c r="J89"/>
  <c r="BE128"/>
  <c r="BE141"/>
  <c r="BE145"/>
  <c r="BE149"/>
  <c r="BE126"/>
  <c r="BE132"/>
  <c r="BE134"/>
  <c r="BE143"/>
  <c r="BE155"/>
  <c r="BE165"/>
  <c r="BE127"/>
  <c r="BE164"/>
  <c i="19" r="F115"/>
  <c r="BE124"/>
  <c r="E108"/>
  <c i="18" r="BK120"/>
  <c r="BK119"/>
  <c r="J119"/>
  <c r="J96"/>
  <c i="19" r="J114"/>
  <c r="BE123"/>
  <c r="J92"/>
  <c r="J112"/>
  <c r="F114"/>
  <c r="BE121"/>
  <c r="BE122"/>
  <c i="18" r="E85"/>
  <c r="J92"/>
  <c r="F116"/>
  <c r="J113"/>
  <c r="BE134"/>
  <c r="BE146"/>
  <c r="BE130"/>
  <c r="BE131"/>
  <c r="BE136"/>
  <c r="BE150"/>
  <c i="17" r="BK128"/>
  <c r="BK146"/>
  <c r="J146"/>
  <c r="J101"/>
  <c i="18" r="F91"/>
  <c r="BE148"/>
  <c r="BE154"/>
  <c r="BE160"/>
  <c r="BE172"/>
  <c r="BE173"/>
  <c r="BE175"/>
  <c r="BE132"/>
  <c r="BE163"/>
  <c r="BE183"/>
  <c r="BE122"/>
  <c r="BE123"/>
  <c r="BE127"/>
  <c r="BE125"/>
  <c r="BE140"/>
  <c r="BE171"/>
  <c r="BE180"/>
  <c r="BE184"/>
  <c r="BE185"/>
  <c r="BE191"/>
  <c r="J115"/>
  <c r="BE137"/>
  <c r="BE141"/>
  <c r="BE142"/>
  <c r="BE144"/>
  <c r="BE156"/>
  <c r="BE158"/>
  <c r="BE178"/>
  <c r="BE182"/>
  <c r="BE133"/>
  <c r="BE135"/>
  <c r="BE152"/>
  <c r="BE162"/>
  <c r="BE167"/>
  <c r="BE169"/>
  <c r="BE176"/>
  <c r="BE177"/>
  <c r="BE126"/>
  <c r="BE139"/>
  <c r="BE165"/>
  <c r="BE174"/>
  <c r="BE187"/>
  <c r="BE189"/>
  <c r="BE128"/>
  <c r="BE179"/>
  <c i="17" r="J89"/>
  <c r="F92"/>
  <c r="J120"/>
  <c r="BE134"/>
  <c r="BE150"/>
  <c r="BE137"/>
  <c r="BE156"/>
  <c r="BE159"/>
  <c r="BE154"/>
  <c i="16" r="BK188"/>
  <c r="J188"/>
  <c r="J104"/>
  <c i="17" r="BE158"/>
  <c r="BE162"/>
  <c r="BE163"/>
  <c r="BE164"/>
  <c i="16" r="BK126"/>
  <c r="J126"/>
  <c r="J97"/>
  <c i="17" r="BE145"/>
  <c r="BE149"/>
  <c r="J92"/>
  <c r="BE132"/>
  <c r="BE136"/>
  <c r="BE140"/>
  <c r="BE141"/>
  <c r="BE143"/>
  <c r="BE152"/>
  <c r="BE161"/>
  <c r="E85"/>
  <c r="F120"/>
  <c r="BE153"/>
  <c r="BE171"/>
  <c r="BE131"/>
  <c r="BE133"/>
  <c r="BE135"/>
  <c r="BE142"/>
  <c r="BE169"/>
  <c r="BE127"/>
  <c r="BE144"/>
  <c r="BE148"/>
  <c r="BE168"/>
  <c r="BE130"/>
  <c r="BE139"/>
  <c r="BE151"/>
  <c r="BE166"/>
  <c r="BE167"/>
  <c r="BE170"/>
  <c i="16" r="BE152"/>
  <c r="BE162"/>
  <c r="BE168"/>
  <c r="BE179"/>
  <c i="15" r="J176"/>
  <c r="J104"/>
  <c i="16" r="BE134"/>
  <c r="BE136"/>
  <c r="BE151"/>
  <c r="J122"/>
  <c r="BE156"/>
  <c r="BE171"/>
  <c r="BE173"/>
  <c r="BE184"/>
  <c r="BE185"/>
  <c r="BE190"/>
  <c r="BE193"/>
  <c i="15" r="J182"/>
  <c r="J106"/>
  <c i="16" r="J91"/>
  <c r="BE131"/>
  <c r="BE135"/>
  <c r="BE143"/>
  <c r="BE163"/>
  <c r="BE169"/>
  <c r="BE147"/>
  <c r="BE160"/>
  <c r="BE161"/>
  <c r="BE166"/>
  <c r="BE176"/>
  <c r="BE178"/>
  <c r="E85"/>
  <c r="BE132"/>
  <c r="BE137"/>
  <c r="BE140"/>
  <c r="BE154"/>
  <c r="BE159"/>
  <c r="BE180"/>
  <c i="15" r="BK127"/>
  <c r="BK126"/>
  <c r="J126"/>
  <c i="16" r="F91"/>
  <c r="BE148"/>
  <c r="BE149"/>
  <c r="BE165"/>
  <c r="BE172"/>
  <c r="BE181"/>
  <c r="BE191"/>
  <c r="J89"/>
  <c r="BE175"/>
  <c r="BE177"/>
  <c r="BE196"/>
  <c r="BE128"/>
  <c r="BE129"/>
  <c r="BE157"/>
  <c r="BE170"/>
  <c r="BE187"/>
  <c r="BE192"/>
  <c r="F92"/>
  <c r="BE130"/>
  <c r="BE145"/>
  <c r="BE158"/>
  <c r="BE194"/>
  <c r="BE197"/>
  <c r="BE198"/>
  <c r="BE141"/>
  <c r="BE142"/>
  <c r="BE146"/>
  <c r="BE174"/>
  <c r="BE186"/>
  <c r="BE195"/>
  <c i="14" r="J186"/>
  <c r="J105"/>
  <c i="15" r="J89"/>
  <c r="BE136"/>
  <c r="BE139"/>
  <c i="14" r="BK126"/>
  <c r="BK125"/>
  <c r="J125"/>
  <c i="15" r="BE153"/>
  <c r="BE154"/>
  <c r="BE183"/>
  <c r="J123"/>
  <c r="BE161"/>
  <c i="14" r="J182"/>
  <c r="J103"/>
  <c i="15" r="BE144"/>
  <c r="BE152"/>
  <c r="BE180"/>
  <c r="BE156"/>
  <c r="BE165"/>
  <c r="BE168"/>
  <c r="BE171"/>
  <c r="BE173"/>
  <c r="BE174"/>
  <c r="E85"/>
  <c r="BE138"/>
  <c r="BE159"/>
  <c r="BE160"/>
  <c r="BE169"/>
  <c r="BE177"/>
  <c r="F122"/>
  <c r="BE130"/>
  <c r="BE131"/>
  <c r="BE142"/>
  <c r="BE145"/>
  <c r="BE146"/>
  <c r="BE148"/>
  <c r="BE150"/>
  <c r="BE151"/>
  <c r="BE166"/>
  <c r="F92"/>
  <c r="BE135"/>
  <c r="BE162"/>
  <c r="BE147"/>
  <c r="BE157"/>
  <c r="BE158"/>
  <c r="BE163"/>
  <c r="J91"/>
  <c r="BE129"/>
  <c r="BE133"/>
  <c r="BE137"/>
  <c r="BE155"/>
  <c r="BE132"/>
  <c r="BE178"/>
  <c r="BE179"/>
  <c i="14" r="BE139"/>
  <c i="13" r="BK124"/>
  <c r="BK123"/>
  <c r="J123"/>
  <c r="J151"/>
  <c r="J103"/>
  <c i="14" r="E85"/>
  <c r="J89"/>
  <c r="F91"/>
  <c r="J91"/>
  <c r="F92"/>
  <c r="J92"/>
  <c r="BE128"/>
  <c r="BE129"/>
  <c r="BE130"/>
  <c r="BE132"/>
  <c r="BE134"/>
  <c r="BE135"/>
  <c r="BE137"/>
  <c r="BE138"/>
  <c r="BE144"/>
  <c r="BE146"/>
  <c r="BE149"/>
  <c r="BE147"/>
  <c r="BE154"/>
  <c r="BE141"/>
  <c r="BE152"/>
  <c r="BE153"/>
  <c r="BE156"/>
  <c r="BE158"/>
  <c r="BE165"/>
  <c r="BE166"/>
  <c r="BE157"/>
  <c r="BE164"/>
  <c r="BE168"/>
  <c r="BE174"/>
  <c r="BE177"/>
  <c r="BE183"/>
  <c r="BE162"/>
  <c r="BE179"/>
  <c r="BE131"/>
  <c r="BE140"/>
  <c r="BE150"/>
  <c r="BE151"/>
  <c r="BE155"/>
  <c r="BE159"/>
  <c r="BE167"/>
  <c r="BE169"/>
  <c r="BE173"/>
  <c r="BE184"/>
  <c r="BE148"/>
  <c r="BE161"/>
  <c r="BE170"/>
  <c r="BE172"/>
  <c r="BE176"/>
  <c r="BE180"/>
  <c r="BE187"/>
  <c i="12" r="J186"/>
  <c r="J105"/>
  <c i="13" r="J119"/>
  <c r="BE132"/>
  <c r="E85"/>
  <c r="J120"/>
  <c r="BE130"/>
  <c r="BE135"/>
  <c r="BE145"/>
  <c r="BE148"/>
  <c r="BE153"/>
  <c r="F91"/>
  <c r="BE126"/>
  <c r="BE129"/>
  <c r="BE143"/>
  <c i="12" r="BK180"/>
  <c r="J180"/>
  <c r="J102"/>
  <c i="13" r="J117"/>
  <c r="BE128"/>
  <c r="BE136"/>
  <c r="F92"/>
  <c r="BE141"/>
  <c i="12" r="BK126"/>
  <c r="J126"/>
  <c r="J97"/>
  <c i="13" r="BE152"/>
  <c r="BE127"/>
  <c r="BE133"/>
  <c r="BE139"/>
  <c r="BE134"/>
  <c r="BE146"/>
  <c r="BE142"/>
  <c r="BE149"/>
  <c i="12" r="BE134"/>
  <c r="BE145"/>
  <c r="BE157"/>
  <c r="BE182"/>
  <c i="11" r="J168"/>
  <c r="J104"/>
  <c i="12" r="J92"/>
  <c r="BE155"/>
  <c r="BE160"/>
  <c i="11" r="BK125"/>
  <c r="J125"/>
  <c r="J97"/>
  <c i="12" r="E115"/>
  <c r="BE165"/>
  <c r="BE168"/>
  <c r="BE170"/>
  <c r="F92"/>
  <c r="BE128"/>
  <c r="BE130"/>
  <c r="BE132"/>
  <c r="BE137"/>
  <c r="BE138"/>
  <c r="BE143"/>
  <c r="BE147"/>
  <c r="BE166"/>
  <c r="J91"/>
  <c r="BE129"/>
  <c r="BE135"/>
  <c r="BE139"/>
  <c r="BE140"/>
  <c r="BE162"/>
  <c r="BE189"/>
  <c r="F91"/>
  <c r="BE152"/>
  <c r="BE159"/>
  <c r="BE163"/>
  <c r="BE141"/>
  <c r="BE144"/>
  <c r="BE172"/>
  <c r="BE174"/>
  <c r="BE175"/>
  <c r="BE179"/>
  <c r="BE150"/>
  <c r="BE153"/>
  <c r="BE187"/>
  <c r="BE131"/>
  <c r="BE171"/>
  <c r="BE169"/>
  <c r="BE183"/>
  <c r="BE178"/>
  <c r="J89"/>
  <c r="BE146"/>
  <c r="BE148"/>
  <c r="BE156"/>
  <c r="BE167"/>
  <c r="BE184"/>
  <c i="11" r="BE147"/>
  <c r="BE150"/>
  <c i="10" r="BK206"/>
  <c r="J206"/>
  <c r="J105"/>
  <c i="11" r="F121"/>
  <c r="BE127"/>
  <c r="BE140"/>
  <c r="BE155"/>
  <c r="BE156"/>
  <c r="BE163"/>
  <c r="BE165"/>
  <c r="J89"/>
  <c r="BE161"/>
  <c i="10" r="J128"/>
  <c r="J98"/>
  <c i="11" r="J91"/>
  <c r="BE128"/>
  <c r="BE130"/>
  <c r="BE169"/>
  <c r="BE137"/>
  <c r="BE141"/>
  <c r="BE143"/>
  <c r="J92"/>
  <c r="BE149"/>
  <c r="BE151"/>
  <c r="BE153"/>
  <c r="BE154"/>
  <c r="BE160"/>
  <c r="E85"/>
  <c r="BE129"/>
  <c r="BE146"/>
  <c i="10" r="BK201"/>
  <c r="J201"/>
  <c r="J103"/>
  <c i="11" r="BE158"/>
  <c r="F91"/>
  <c r="BE166"/>
  <c r="BE170"/>
  <c r="BE131"/>
  <c r="BE133"/>
  <c r="BE134"/>
  <c r="BE135"/>
  <c r="BE136"/>
  <c r="BE145"/>
  <c r="BE157"/>
  <c i="10" r="BE183"/>
  <c r="J91"/>
  <c r="BE148"/>
  <c r="BE164"/>
  <c r="BE168"/>
  <c r="BE175"/>
  <c r="F91"/>
  <c r="BE184"/>
  <c i="9" r="BK123"/>
  <c r="J123"/>
  <c r="J97"/>
  <c i="10" r="J120"/>
  <c r="BE129"/>
  <c r="BE131"/>
  <c r="J92"/>
  <c r="BE138"/>
  <c r="BE139"/>
  <c r="BE146"/>
  <c r="BE153"/>
  <c r="BE173"/>
  <c r="BE204"/>
  <c r="BE208"/>
  <c r="BE212"/>
  <c r="BE213"/>
  <c r="BE147"/>
  <c r="BE182"/>
  <c r="BE185"/>
  <c r="BE200"/>
  <c r="BE133"/>
  <c r="BE151"/>
  <c r="BE160"/>
  <c r="BE165"/>
  <c r="BE166"/>
  <c r="BE171"/>
  <c r="BE172"/>
  <c r="BE178"/>
  <c r="BE179"/>
  <c r="BE187"/>
  <c r="BE188"/>
  <c r="BE190"/>
  <c r="BE203"/>
  <c r="BE210"/>
  <c r="F92"/>
  <c r="BE140"/>
  <c r="BE150"/>
  <c r="BE155"/>
  <c r="BE157"/>
  <c r="BE181"/>
  <c r="BE194"/>
  <c r="BE195"/>
  <c r="BE197"/>
  <c r="BE199"/>
  <c r="E85"/>
  <c r="BE135"/>
  <c r="BE141"/>
  <c r="BE143"/>
  <c r="BE144"/>
  <c r="BE145"/>
  <c r="BE176"/>
  <c r="BE191"/>
  <c r="BE205"/>
  <c r="BE130"/>
  <c r="BE132"/>
  <c r="BE137"/>
  <c r="BE154"/>
  <c r="BE158"/>
  <c r="BE186"/>
  <c r="BE136"/>
  <c r="BE161"/>
  <c r="BE162"/>
  <c r="BE170"/>
  <c i="8" r="BK122"/>
  <c r="J122"/>
  <c r="J96"/>
  <c i="9" r="E112"/>
  <c r="BE144"/>
  <c r="BE152"/>
  <c r="BE158"/>
  <c r="J92"/>
  <c r="BE133"/>
  <c r="BE150"/>
  <c r="BE151"/>
  <c r="BE154"/>
  <c r="BE156"/>
  <c r="BE169"/>
  <c r="BE147"/>
  <c r="BE148"/>
  <c r="BE157"/>
  <c r="J116"/>
  <c r="F119"/>
  <c r="BE132"/>
  <c r="BE165"/>
  <c r="J91"/>
  <c r="F118"/>
  <c r="BE128"/>
  <c r="BE131"/>
  <c r="BE135"/>
  <c r="BE143"/>
  <c r="BE159"/>
  <c r="BE170"/>
  <c r="BE125"/>
  <c r="BE140"/>
  <c r="BE141"/>
  <c r="BE155"/>
  <c r="BE161"/>
  <c r="BE163"/>
  <c r="BE164"/>
  <c r="BE167"/>
  <c r="BE129"/>
  <c r="BE153"/>
  <c r="BE127"/>
  <c r="BE134"/>
  <c r="BE139"/>
  <c r="BE166"/>
  <c r="BE126"/>
  <c r="BE138"/>
  <c r="BE145"/>
  <c r="BE149"/>
  <c i="8" r="J89"/>
  <c r="BE128"/>
  <c r="BE139"/>
  <c r="BE142"/>
  <c r="BE146"/>
  <c r="F91"/>
  <c r="J118"/>
  <c r="BE141"/>
  <c r="E85"/>
  <c r="BE125"/>
  <c r="BE129"/>
  <c r="BE130"/>
  <c r="BE138"/>
  <c i="7" r="J165"/>
  <c r="J107"/>
  <c i="8" r="F92"/>
  <c r="J119"/>
  <c r="BE127"/>
  <c r="BE136"/>
  <c r="BE124"/>
  <c r="BE135"/>
  <c r="BE143"/>
  <c r="BE144"/>
  <c r="BE140"/>
  <c r="BE148"/>
  <c r="BE132"/>
  <c r="BE126"/>
  <c r="BE134"/>
  <c i="7" r="F92"/>
  <c r="F91"/>
  <c r="BE130"/>
  <c r="BE131"/>
  <c r="BE134"/>
  <c r="BE138"/>
  <c r="E85"/>
  <c r="J92"/>
  <c r="BE133"/>
  <c r="BE142"/>
  <c r="BE144"/>
  <c r="BE147"/>
  <c r="BE155"/>
  <c r="BE158"/>
  <c r="BE166"/>
  <c i="6" r="J125"/>
  <c r="J98"/>
  <c i="7" r="J89"/>
  <c r="BE140"/>
  <c r="BE150"/>
  <c r="BE151"/>
  <c r="BE153"/>
  <c r="BE167"/>
  <c r="BE173"/>
  <c r="BE175"/>
  <c r="BE135"/>
  <c r="BE152"/>
  <c r="BE159"/>
  <c r="BE143"/>
  <c r="BE160"/>
  <c r="BE161"/>
  <c r="J91"/>
  <c r="BE141"/>
  <c r="BE148"/>
  <c r="BE172"/>
  <c r="BE176"/>
  <c r="BE132"/>
  <c r="BE146"/>
  <c r="BE156"/>
  <c r="BE163"/>
  <c r="BE168"/>
  <c r="BE169"/>
  <c r="BE171"/>
  <c i="5" r="J124"/>
  <c r="J98"/>
  <c i="6" r="E113"/>
  <c r="F119"/>
  <c r="BE133"/>
  <c r="BE142"/>
  <c r="BE166"/>
  <c r="BE181"/>
  <c r="BE135"/>
  <c r="BE161"/>
  <c r="BE184"/>
  <c r="F120"/>
  <c r="BE129"/>
  <c r="BE137"/>
  <c r="BE144"/>
  <c r="BE147"/>
  <c r="BE153"/>
  <c r="BE172"/>
  <c r="BE167"/>
  <c r="BE170"/>
  <c r="J89"/>
  <c r="J119"/>
  <c r="BE131"/>
  <c r="BE136"/>
  <c r="BE138"/>
  <c r="BE163"/>
  <c r="BE169"/>
  <c r="BE178"/>
  <c r="J92"/>
  <c r="BE127"/>
  <c r="BE168"/>
  <c r="BE171"/>
  <c r="BE126"/>
  <c r="BE128"/>
  <c r="BE151"/>
  <c r="BE160"/>
  <c r="BE134"/>
  <c r="BE148"/>
  <c r="BE149"/>
  <c r="BE174"/>
  <c r="BE175"/>
  <c r="BE180"/>
  <c r="BE158"/>
  <c r="BE130"/>
  <c r="BE132"/>
  <c r="BE139"/>
  <c r="BE141"/>
  <c r="BE154"/>
  <c r="BE156"/>
  <c r="BE164"/>
  <c r="BE185"/>
  <c r="BE143"/>
  <c r="BE159"/>
  <c r="BE165"/>
  <c r="BE177"/>
  <c r="BE182"/>
  <c i="5" r="F91"/>
  <c r="BE145"/>
  <c r="BE150"/>
  <c r="BE161"/>
  <c r="J92"/>
  <c r="BE141"/>
  <c r="BE158"/>
  <c r="BE151"/>
  <c r="E112"/>
  <c r="BE127"/>
  <c r="BE128"/>
  <c r="BE132"/>
  <c r="BE125"/>
  <c r="BE146"/>
  <c r="BE157"/>
  <c i="4" r="BK124"/>
  <c r="J124"/>
  <c r="J97"/>
  <c i="5" r="F119"/>
  <c r="BE136"/>
  <c r="J89"/>
  <c r="BE139"/>
  <c r="BE142"/>
  <c r="BE147"/>
  <c r="BE148"/>
  <c r="J91"/>
  <c r="BE130"/>
  <c r="BE131"/>
  <c r="BE135"/>
  <c r="BE160"/>
  <c r="BE126"/>
  <c r="BE152"/>
  <c r="BE133"/>
  <c r="BE129"/>
  <c r="BE144"/>
  <c r="BE154"/>
  <c r="BE155"/>
  <c r="BE163"/>
  <c i="4" r="BE126"/>
  <c r="BE140"/>
  <c r="BE145"/>
  <c r="J91"/>
  <c r="BE127"/>
  <c r="BE130"/>
  <c r="BE137"/>
  <c r="J117"/>
  <c r="J92"/>
  <c r="BE142"/>
  <c r="F91"/>
  <c r="BE133"/>
  <c r="BE134"/>
  <c r="BE146"/>
  <c r="BE152"/>
  <c r="BE155"/>
  <c r="BE156"/>
  <c r="BE158"/>
  <c r="BE163"/>
  <c r="F120"/>
  <c r="BE129"/>
  <c r="BE154"/>
  <c r="BE161"/>
  <c r="BE162"/>
  <c r="BE164"/>
  <c r="BE170"/>
  <c r="BE173"/>
  <c r="BE174"/>
  <c r="BE180"/>
  <c r="BE181"/>
  <c r="BE183"/>
  <c r="E85"/>
  <c r="BE179"/>
  <c i="3" r="BK124"/>
  <c r="J124"/>
  <c r="J97"/>
  <c i="4" r="BE165"/>
  <c r="BE166"/>
  <c r="BE167"/>
  <c r="BE176"/>
  <c r="BE141"/>
  <c r="BE149"/>
  <c r="BE157"/>
  <c r="BE160"/>
  <c r="BE169"/>
  <c r="BE128"/>
  <c r="BE131"/>
  <c r="BE132"/>
  <c r="BE135"/>
  <c r="BE136"/>
  <c r="BE139"/>
  <c r="BE147"/>
  <c r="BE151"/>
  <c r="BE168"/>
  <c r="BE171"/>
  <c r="BE177"/>
  <c i="3" r="E113"/>
  <c i="2" r="BK142"/>
  <c r="BK125"/>
  <c r="J125"/>
  <c r="J97"/>
  <c i="3" r="J89"/>
  <c r="J120"/>
  <c r="BE129"/>
  <c r="BE131"/>
  <c r="BE142"/>
  <c r="BE143"/>
  <c r="BE151"/>
  <c r="BE197"/>
  <c r="F92"/>
  <c r="BE137"/>
  <c r="BE153"/>
  <c r="BE156"/>
  <c r="BE158"/>
  <c r="BE179"/>
  <c r="BE182"/>
  <c r="BE183"/>
  <c r="BE187"/>
  <c r="BE191"/>
  <c r="F119"/>
  <c r="BE128"/>
  <c r="BE161"/>
  <c r="BE170"/>
  <c r="BE174"/>
  <c r="BE193"/>
  <c r="BE165"/>
  <c r="BE169"/>
  <c r="BE172"/>
  <c r="BE173"/>
  <c r="BE195"/>
  <c r="BE160"/>
  <c r="BE162"/>
  <c r="BE181"/>
  <c r="BE133"/>
  <c r="BE134"/>
  <c r="BE139"/>
  <c r="BE154"/>
  <c r="BE167"/>
  <c r="BE178"/>
  <c r="J91"/>
  <c r="BE126"/>
  <c r="BE132"/>
  <c r="BE135"/>
  <c r="BE136"/>
  <c r="BE138"/>
  <c r="BE141"/>
  <c r="BE144"/>
  <c r="BE149"/>
  <c r="BE168"/>
  <c r="BE171"/>
  <c r="BE184"/>
  <c r="BE163"/>
  <c r="BE175"/>
  <c r="BE177"/>
  <c r="BE185"/>
  <c r="BE127"/>
  <c r="BE130"/>
  <c r="BE147"/>
  <c r="BE148"/>
  <c r="BE164"/>
  <c r="BE176"/>
  <c r="BE180"/>
  <c r="BE188"/>
  <c r="BE190"/>
  <c r="BE194"/>
  <c i="2" r="F91"/>
  <c r="F121"/>
  <c r="BE133"/>
  <c r="BE144"/>
  <c r="BE150"/>
  <c r="E114"/>
  <c r="J120"/>
  <c r="BE132"/>
  <c r="BE137"/>
  <c r="BE143"/>
  <c r="BE145"/>
  <c r="BE149"/>
  <c r="J118"/>
  <c r="BE128"/>
  <c r="BE134"/>
  <c r="BE140"/>
  <c r="BE152"/>
  <c r="BE154"/>
  <c r="J92"/>
  <c r="BE131"/>
  <c r="BE139"/>
  <c r="BE148"/>
  <c r="BE130"/>
  <c r="BE136"/>
  <c r="BE147"/>
  <c r="BE151"/>
  <c i="1" r="BB95"/>
  <c i="2" r="BE127"/>
  <c r="BE141"/>
  <c i="3" r="F35"/>
  <c i="1" r="BB96"/>
  <c i="7" r="F35"/>
  <c i="1" r="BB100"/>
  <c i="8" r="J34"/>
  <c i="1" r="AW101"/>
  <c i="10" r="F34"/>
  <c i="1" r="BA103"/>
  <c i="12" r="F36"/>
  <c i="1" r="BC105"/>
  <c i="15" r="F36"/>
  <c i="1" r="BC108"/>
  <c i="18" r="F34"/>
  <c i="1" r="BA111"/>
  <c i="21" r="J34"/>
  <c i="1" r="AW114"/>
  <c i="4" r="J34"/>
  <c i="1" r="AW97"/>
  <c i="5" r="F37"/>
  <c i="1" r="BD98"/>
  <c i="7" r="J34"/>
  <c i="1" r="AW100"/>
  <c i="8" r="F36"/>
  <c i="1" r="BC101"/>
  <c i="10" r="J34"/>
  <c i="1" r="AW103"/>
  <c i="13" r="F36"/>
  <c i="1" r="BC106"/>
  <c i="15" r="F37"/>
  <c i="1" r="BD108"/>
  <c i="17" r="F36"/>
  <c i="1" r="BC110"/>
  <c i="19" r="F36"/>
  <c i="1" r="BC112"/>
  <c i="21" r="F34"/>
  <c i="1" r="BA114"/>
  <c i="21" r="F35"/>
  <c i="1" r="BB114"/>
  <c i="2" r="F37"/>
  <c i="1" r="BD95"/>
  <c i="4" r="F34"/>
  <c i="1" r="BA97"/>
  <c i="5" r="F34"/>
  <c i="1" r="BA98"/>
  <c i="6" r="F34"/>
  <c i="1" r="BA99"/>
  <c i="9" r="F35"/>
  <c i="1" r="BB102"/>
  <c i="11" r="F37"/>
  <c i="1" r="BD104"/>
  <c i="13" r="F37"/>
  <c i="1" r="BD106"/>
  <c i="13" r="J30"/>
  <c i="15" r="J34"/>
  <c i="1" r="AW108"/>
  <c i="17" r="F37"/>
  <c i="1" r="BD110"/>
  <c i="19" r="F35"/>
  <c i="1" r="BB112"/>
  <c i="20" r="F36"/>
  <c i="1" r="BC113"/>
  <c i="4" r="F35"/>
  <c i="1" r="BB97"/>
  <c i="7" r="F36"/>
  <c i="1" r="BC100"/>
  <c i="8" r="F37"/>
  <c i="1" r="BD101"/>
  <c i="10" r="F35"/>
  <c i="1" r="BB103"/>
  <c i="14" r="F34"/>
  <c i="1" r="BA107"/>
  <c i="16" r="F35"/>
  <c i="1" r="BB109"/>
  <c i="18" r="F37"/>
  <c i="1" r="BD111"/>
  <c i="19" r="J30"/>
  <c i="2" r="F34"/>
  <c i="1" r="BA95"/>
  <c i="4" r="F36"/>
  <c i="1" r="BC97"/>
  <c i="7" r="F34"/>
  <c i="1" r="BA100"/>
  <c i="9" r="F36"/>
  <c i="1" r="BC102"/>
  <c i="12" r="J34"/>
  <c i="1" r="AW105"/>
  <c i="14" r="F37"/>
  <c i="1" r="BD107"/>
  <c i="15" r="J30"/>
  <c i="16" r="F37"/>
  <c i="1" r="BD109"/>
  <c i="20" r="F37"/>
  <c i="1" r="BD113"/>
  <c i="21" r="F37"/>
  <c i="1" r="BD114"/>
  <c i="3" r="J34"/>
  <c i="1" r="AW96"/>
  <c i="6" r="F37"/>
  <c i="1" r="BD99"/>
  <c i="8" r="F35"/>
  <c i="1" r="BB101"/>
  <c i="11" r="F34"/>
  <c i="1" r="BA104"/>
  <c i="12" r="F34"/>
  <c i="1" r="BA105"/>
  <c i="14" r="J34"/>
  <c i="1" r="AW107"/>
  <c i="16" r="F34"/>
  <c i="1" r="BA109"/>
  <c i="18" r="F35"/>
  <c i="1" r="BB111"/>
  <c i="2" r="J34"/>
  <c i="1" r="AW95"/>
  <c i="4" r="F37"/>
  <c i="1" r="BD97"/>
  <c i="6" r="F35"/>
  <c i="1" r="BB99"/>
  <c i="9" r="J34"/>
  <c i="1" r="AW102"/>
  <c i="11" r="F36"/>
  <c i="1" r="BC104"/>
  <c i="13" r="F34"/>
  <c i="1" r="BA106"/>
  <c i="14" r="F36"/>
  <c i="1" r="BC107"/>
  <c i="17" r="F34"/>
  <c i="1" r="BA110"/>
  <c i="18" r="F36"/>
  <c i="1" r="BC111"/>
  <c i="3" r="F37"/>
  <c i="1" r="BD96"/>
  <c i="6" r="J34"/>
  <c i="1" r="AW99"/>
  <c i="9" r="F34"/>
  <c i="1" r="BA102"/>
  <c i="11" r="F35"/>
  <c i="1" r="BB104"/>
  <c i="12" r="F37"/>
  <c i="1" r="BD105"/>
  <c i="14" r="J30"/>
  <c i="16" r="J34"/>
  <c i="1" r="AW109"/>
  <c i="18" r="J34"/>
  <c i="1" r="AW111"/>
  <c i="21" r="F36"/>
  <c i="1" r="BC114"/>
  <c i="3" r="F34"/>
  <c i="1" r="BA96"/>
  <c i="5" r="F35"/>
  <c i="1" r="BB98"/>
  <c i="8" r="F34"/>
  <c i="1" r="BA101"/>
  <c i="9" r="F37"/>
  <c i="1" r="BD102"/>
  <c i="11" r="J34"/>
  <c i="1" r="AW104"/>
  <c i="12" r="F35"/>
  <c i="1" r="BB105"/>
  <c i="14" r="F35"/>
  <c i="1" r="BB107"/>
  <c i="16" r="F36"/>
  <c i="1" r="BC109"/>
  <c i="19" r="F34"/>
  <c i="1" r="BA112"/>
  <c i="20" r="J34"/>
  <c i="1" r="AW113"/>
  <c i="2" r="F36"/>
  <c i="1" r="BC95"/>
  <c i="5" r="J34"/>
  <c i="1" r="AW98"/>
  <c i="5" r="F36"/>
  <c i="1" r="BC98"/>
  <c i="7" r="F37"/>
  <c i="1" r="BD100"/>
  <c i="10" r="F36"/>
  <c i="1" r="BC103"/>
  <c i="13" r="J34"/>
  <c i="1" r="AW106"/>
  <c i="15" r="F34"/>
  <c i="1" r="BA108"/>
  <c i="17" r="J34"/>
  <c i="1" r="AW110"/>
  <c i="19" r="J34"/>
  <c i="1" r="AW112"/>
  <c i="20" r="F35"/>
  <c i="1" r="BB113"/>
  <c i="3" r="F36"/>
  <c i="1" r="BC96"/>
  <c i="6" r="F36"/>
  <c i="1" r="BC99"/>
  <c i="10" r="F37"/>
  <c i="1" r="BD103"/>
  <c i="13" r="F35"/>
  <c i="1" r="BB106"/>
  <c i="15" r="F35"/>
  <c i="1" r="BB108"/>
  <c i="17" r="F35"/>
  <c i="1" r="BB110"/>
  <c i="19" r="F37"/>
  <c i="1" r="BD112"/>
  <c i="20" r="F34"/>
  <c i="1" r="BA113"/>
  <c i="8" l="1" r="P122"/>
  <c i="1" r="AU101"/>
  <c i="15" r="T127"/>
  <c r="T126"/>
  <c i="6" r="R124"/>
  <c r="R123"/>
  <c i="12" r="T126"/>
  <c r="T125"/>
  <c i="4" r="P124"/>
  <c r="P123"/>
  <c i="1" r="AU97"/>
  <c i="17" r="P146"/>
  <c r="P124"/>
  <c i="1" r="AU110"/>
  <c i="9" r="T123"/>
  <c r="T122"/>
  <c i="4" r="T124"/>
  <c r="T123"/>
  <c i="7" r="P164"/>
  <c i="14" r="R126"/>
  <c r="R125"/>
  <c i="5" r="P123"/>
  <c r="P122"/>
  <c i="1" r="AU98"/>
  <c i="17" r="T146"/>
  <c r="T124"/>
  <c i="8" r="T122"/>
  <c i="16" r="T126"/>
  <c r="T125"/>
  <c i="3" r="R124"/>
  <c r="R123"/>
  <c i="2" r="T125"/>
  <c r="T124"/>
  <c i="20" r="R123"/>
  <c r="R122"/>
  <c i="6" r="BK124"/>
  <c r="J124"/>
  <c r="J97"/>
  <c i="20" r="P123"/>
  <c r="P122"/>
  <c i="1" r="AU113"/>
  <c i="10" r="R127"/>
  <c r="R126"/>
  <c i="11" r="R125"/>
  <c r="R124"/>
  <c r="P125"/>
  <c r="P124"/>
  <c i="1" r="AU104"/>
  <c i="4" r="R124"/>
  <c r="R123"/>
  <c i="6" r="T124"/>
  <c r="T123"/>
  <c i="13" r="T124"/>
  <c r="T123"/>
  <c i="5" r="BK123"/>
  <c r="BK122"/>
  <c r="J122"/>
  <c i="3" r="T124"/>
  <c r="T123"/>
  <c i="12" r="R126"/>
  <c r="R125"/>
  <c i="16" r="R126"/>
  <c r="R125"/>
  <c i="15" r="P127"/>
  <c r="P126"/>
  <c i="1" r="AU108"/>
  <c i="2" r="P125"/>
  <c r="P124"/>
  <c i="1" r="AU95"/>
  <c i="10" r="BK127"/>
  <c r="J127"/>
  <c r="J97"/>
  <c i="12" r="P126"/>
  <c r="P125"/>
  <c i="1" r="AU105"/>
  <c i="3" r="P124"/>
  <c r="P123"/>
  <c i="1" r="AU96"/>
  <c i="9" r="P123"/>
  <c r="P122"/>
  <c i="1" r="AU102"/>
  <c i="7" r="T128"/>
  <c i="6" r="P124"/>
  <c r="P123"/>
  <c i="1" r="AU99"/>
  <c i="10" r="P127"/>
  <c r="P126"/>
  <c i="1" r="AU103"/>
  <c i="5" r="R123"/>
  <c r="R122"/>
  <c i="13" r="P124"/>
  <c r="P123"/>
  <c i="1" r="AU106"/>
  <c i="8" r="R122"/>
  <c i="7" r="R164"/>
  <c r="R128"/>
  <c i="2" r="R125"/>
  <c r="R124"/>
  <c i="7" r="P136"/>
  <c r="P128"/>
  <c i="1" r="AU100"/>
  <c i="11" r="T125"/>
  <c r="T124"/>
  <c i="1" r="AG112"/>
  <c i="7" r="BK136"/>
  <c r="J136"/>
  <c r="J98"/>
  <c i="17" r="BK125"/>
  <c r="J125"/>
  <c r="J97"/>
  <c i="21" r="J120"/>
  <c r="J98"/>
  <c r="BK118"/>
  <c r="J118"/>
  <c i="20" r="J123"/>
  <c r="J97"/>
  <c i="18" r="J120"/>
  <c r="J97"/>
  <c i="17" r="BK124"/>
  <c r="J124"/>
  <c r="J96"/>
  <c r="J128"/>
  <c r="J99"/>
  <c i="16" r="BK125"/>
  <c r="J125"/>
  <c r="J96"/>
  <c i="1" r="AG108"/>
  <c i="15" r="J127"/>
  <c r="J97"/>
  <c r="J96"/>
  <c i="1" r="AG107"/>
  <c i="14" r="J126"/>
  <c r="J97"/>
  <c r="J96"/>
  <c i="1" r="AG106"/>
  <c i="13" r="J96"/>
  <c r="J124"/>
  <c r="J97"/>
  <c i="12" r="BK125"/>
  <c r="J125"/>
  <c r="J96"/>
  <c i="11" r="BK124"/>
  <c r="J124"/>
  <c i="10" r="BK126"/>
  <c r="J126"/>
  <c i="9" r="BK122"/>
  <c r="J122"/>
  <c r="J96"/>
  <c i="4" r="BK123"/>
  <c r="J123"/>
  <c i="3" r="BK123"/>
  <c r="J123"/>
  <c i="2" r="BK124"/>
  <c r="J124"/>
  <c r="J96"/>
  <c r="J142"/>
  <c r="J102"/>
  <c i="21" r="J30"/>
  <c i="1" r="AG114"/>
  <c i="4" r="J33"/>
  <c i="1" r="AV97"/>
  <c r="AT97"/>
  <c i="8" r="J33"/>
  <c i="1" r="AV101"/>
  <c r="AT101"/>
  <c i="11" r="F33"/>
  <c i="1" r="AZ104"/>
  <c i="16" r="J33"/>
  <c i="1" r="AV109"/>
  <c r="AT109"/>
  <c r="BB94"/>
  <c r="W31"/>
  <c i="4" r="F33"/>
  <c i="1" r="AZ97"/>
  <c i="8" r="J30"/>
  <c i="1" r="AG101"/>
  <c i="10" r="F33"/>
  <c i="1" r="AZ103"/>
  <c i="17" r="J33"/>
  <c i="1" r="AV110"/>
  <c r="AT110"/>
  <c r="BC94"/>
  <c r="W32"/>
  <c i="5" r="J30"/>
  <c i="1" r="AG98"/>
  <c i="3" r="J30"/>
  <c i="1" r="AG96"/>
  <c i="5" r="J33"/>
  <c i="1" r="AV98"/>
  <c r="AT98"/>
  <c r="AN98"/>
  <c i="7" r="F33"/>
  <c i="1" r="AZ100"/>
  <c i="12" r="F33"/>
  <c i="1" r="AZ105"/>
  <c i="18" r="J33"/>
  <c i="1" r="AV111"/>
  <c r="AT111"/>
  <c i="3" r="J33"/>
  <c i="1" r="AV96"/>
  <c r="AT96"/>
  <c i="9" r="F33"/>
  <c i="1" r="AZ102"/>
  <c i="14" r="F33"/>
  <c i="1" r="AZ107"/>
  <c i="19" r="F33"/>
  <c i="1" r="AZ112"/>
  <c i="20" r="J30"/>
  <c i="1" r="AG113"/>
  <c r="BA94"/>
  <c r="W30"/>
  <c i="9" r="J33"/>
  <c i="1" r="AV102"/>
  <c r="AT102"/>
  <c i="15" r="F33"/>
  <c i="1" r="AZ108"/>
  <c i="21" r="J33"/>
  <c i="1" r="AV114"/>
  <c r="AT114"/>
  <c r="AN114"/>
  <c i="3" r="F33"/>
  <c i="1" r="AZ96"/>
  <c i="10" r="J33"/>
  <c i="1" r="AV103"/>
  <c r="AT103"/>
  <c i="18" r="F33"/>
  <c i="1" r="AZ111"/>
  <c i="2" r="F33"/>
  <c i="1" r="AZ95"/>
  <c i="6" r="F33"/>
  <c i="1" r="AZ99"/>
  <c i="13" r="F33"/>
  <c i="1" r="AZ106"/>
  <c i="15" r="J33"/>
  <c i="1" r="AV108"/>
  <c r="AT108"/>
  <c r="AN108"/>
  <c i="21" r="F33"/>
  <c i="1" r="AZ114"/>
  <c i="2" r="J33"/>
  <c i="1" r="AV95"/>
  <c r="AT95"/>
  <c i="8" r="F33"/>
  <c i="1" r="AZ101"/>
  <c i="12" r="J33"/>
  <c i="1" r="AV105"/>
  <c r="AT105"/>
  <c i="18" r="J30"/>
  <c i="1" r="AG111"/>
  <c i="19" r="J33"/>
  <c i="1" r="AV112"/>
  <c r="AT112"/>
  <c r="AN112"/>
  <c i="20" r="J33"/>
  <c i="1" r="AV113"/>
  <c r="AT113"/>
  <c i="5" r="F33"/>
  <c i="1" r="AZ98"/>
  <c i="7" r="J33"/>
  <c i="1" r="AV100"/>
  <c r="AT100"/>
  <c i="13" r="J33"/>
  <c i="1" r="AV106"/>
  <c r="AT106"/>
  <c r="AN106"/>
  <c i="16" r="F33"/>
  <c i="1" r="AZ109"/>
  <c i="6" r="J33"/>
  <c i="1" r="AV99"/>
  <c r="AT99"/>
  <c i="14" r="J33"/>
  <c i="1" r="AV107"/>
  <c r="AT107"/>
  <c r="AN107"/>
  <c i="20" r="F33"/>
  <c i="1" r="AZ113"/>
  <c i="10" r="J30"/>
  <c i="1" r="AG103"/>
  <c i="11" r="J33"/>
  <c i="1" r="AV104"/>
  <c r="AT104"/>
  <c i="17" r="F33"/>
  <c i="1" r="AZ110"/>
  <c r="BD94"/>
  <c r="W33"/>
  <c i="11" r="J30"/>
  <c i="1" r="AG104"/>
  <c i="4" r="J30"/>
  <c i="1" r="AG97"/>
  <c i="5" l="1" r="J96"/>
  <c i="7" r="BK128"/>
  <c r="J128"/>
  <c r="J96"/>
  <c i="6" r="BK123"/>
  <c r="J123"/>
  <c r="J96"/>
  <c i="21" r="J96"/>
  <c i="5" r="J123"/>
  <c r="J97"/>
  <c i="1" r="AN113"/>
  <c i="21" r="J39"/>
  <c i="20" r="J39"/>
  <c i="1" r="AN111"/>
  <c i="19" r="J39"/>
  <c i="18" r="J39"/>
  <c i="15" r="J39"/>
  <c i="14" r="J39"/>
  <c i="13" r="J39"/>
  <c i="1" r="AN104"/>
  <c i="11" r="J96"/>
  <c i="1" r="AN103"/>
  <c i="10" r="J96"/>
  <c i="11" r="J39"/>
  <c i="10" r="J39"/>
  <c i="1" r="AN101"/>
  <c i="8" r="J39"/>
  <c i="1" r="AN97"/>
  <c i="5" r="J39"/>
  <c i="4" r="J96"/>
  <c i="1" r="AN96"/>
  <c i="3" r="J96"/>
  <c i="4" r="J39"/>
  <c i="3" r="J39"/>
  <c i="12" r="J30"/>
  <c i="1" r="AG105"/>
  <c r="AN105"/>
  <c r="AW94"/>
  <c r="AK30"/>
  <c r="AU94"/>
  <c i="17" r="J30"/>
  <c i="1" r="AG110"/>
  <c r="AN110"/>
  <c r="AX94"/>
  <c i="9" r="J30"/>
  <c i="1" r="AG102"/>
  <c r="AN102"/>
  <c i="2" r="J30"/>
  <c i="1" r="AG95"/>
  <c r="AZ94"/>
  <c r="W29"/>
  <c r="AY94"/>
  <c i="16" r="J30"/>
  <c i="1" r="AG109"/>
  <c r="AN109"/>
  <c i="17" l="1" r="J39"/>
  <c i="16" r="J39"/>
  <c i="12" r="J39"/>
  <c i="9" r="J39"/>
  <c i="2" r="J39"/>
  <c i="1" r="AN95"/>
  <c i="7" r="J30"/>
  <c i="1" r="AG100"/>
  <c r="AN100"/>
  <c i="6" r="J30"/>
  <c i="1" r="AG99"/>
  <c r="AN99"/>
  <c r="AV94"/>
  <c r="AK29"/>
  <c i="6" l="1" r="J39"/>
  <c i="7" r="J39"/>
  <c i="1"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<sst xmlns="http://schemas.openxmlformats.org/spreadsheetml/2006/main">
  <si>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</si>
  <si>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</si>
  <si>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</si>
  <si>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</si>
  <si>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{fbe80c73-6bc9-4339-a066-77f87c311d76}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</si>
  <si>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</si>
  <si>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</si>
  <si>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</si>
  <si>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</si>
  <si>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</si>
  <si>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</si>
  <si>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</si>
  <si>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</si>
  <si>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</si>
  <si>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250128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</si>
  <si>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</si>
  <si>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</si>
  <si>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sídliště Blatenská v HD - 2.etapa</t>
  </si>
  <si>
    <t>KSO:</t>
  </si>
  <si>
    <t>CC-CZ:</t>
  </si>
  <si>
    <t>Místo:</t>
  </si>
  <si>
    <t>Horažďovice</t>
  </si>
  <si>
    <t>Datum:</t>
  </si>
  <si>
    <t>28. 1. 2025</t>
  </si>
  <si>
    <t>Zadavatel:</t>
  </si>
  <si>
    <t>IČ:</t>
  </si>
  <si>
    <t>00255513</t>
  </si>
  <si>
    <t>město Horažďovice</t>
  </si>
  <si>
    <t>DIČ:</t>
  </si>
  <si>
    <t>Uchazeč:</t>
  </si>
  <si>
    <t>Vyplň údaj</t>
  </si>
  <si>
    <t>Projektant:</t>
  </si>
  <si>
    <t>Atelier MAAT Tábor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</si>
  <si>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</si>
  <si>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</si>
  <si>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</si>
  <si>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</si>
  <si>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</si>
  <si>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</si>
  <si>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</si>
  <si>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</si>
  <si>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</si>
  <si>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</si>
  <si>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</si>
  <si>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</si>
  <si>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</si>
  <si>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</si>
  <si>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</si>
  <si>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</si>
  <si>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</si>
  <si>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</si>
  <si>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</si>
  <si>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</si>
  <si>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</si>
  <si>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</si>
  <si>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</si>
  <si>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</si>
  <si>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</si>
  <si>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</si>
  <si>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</si>
  <si>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</si>
  <si>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</si>
  <si>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</si>
  <si>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</si>
  <si>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</si>
  <si>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</si>
  <si>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</si>
  <si>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</si>
  <si>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</si>
  <si>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</si>
  <si>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</si>
  <si>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</si>
  <si>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</si>
  <si>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</si>
  <si>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</si>
  <si>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</si>
  <si>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</si>
  <si>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</si>
  <si>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</si>
  <si>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</si>
  <si>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</si>
  <si>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</si>
  <si>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102a</t>
  </si>
  <si>
    <t>Parkoviště u TS - dokončení z I. etapy</t>
  </si>
  <si>
    <t>STA</t>
  </si>
  <si>
    <t>1</t>
  </si>
  <si>
    <t>{807c4d0e-fc3d-49f8-bea4-ba6042735284}</t>
  </si>
  <si>
    <t>2</t>
  </si>
  <si>
    <t>SO 101</t>
  </si>
  <si>
    <t>Místní komunikace</t>
  </si>
  <si>
    <t>{b25b8ad9-1896-47e7-8820-53cce2056e57}</t>
  </si>
  <si>
    <t>SO 102</t>
  </si>
  <si>
    <t>Parkovací stání</t>
  </si>
  <si>
    <t>{04113d61-3e5d-4d32-b6aa-c2e6b8b5dc34}</t>
  </si>
  <si>
    <t>SO 103</t>
  </si>
  <si>
    <t>Sjezdy</t>
  </si>
  <si>
    <t>{79b3d252-bef7-4be9-ac48-fc7bec447d76}</t>
  </si>
  <si>
    <t>SO 104</t>
  </si>
  <si>
    <t>Chodníky,TDO</t>
  </si>
  <si>
    <t>{455b4a92-a285-49e1-b6ac-9afa3cd96ac3}</t>
  </si>
  <si>
    <t>SO 201</t>
  </si>
  <si>
    <t>Likvidace či úprava stávajících předložených schodišť domů</t>
  </si>
  <si>
    <t>{55517949-134c-4ea3-8e1e-3666b41ea039}</t>
  </si>
  <si>
    <t>SO 202</t>
  </si>
  <si>
    <t>Likvidace septiků</t>
  </si>
  <si>
    <t>{79b1cc4b-d1b0-4be0-a954-04ebc68e6943}</t>
  </si>
  <si>
    <t>SO 301</t>
  </si>
  <si>
    <t>Odvodnění komunikace</t>
  </si>
  <si>
    <t>{1e6ab73b-9251-4f67-86ed-242eb71d6627}</t>
  </si>
  <si>
    <t>SO 302</t>
  </si>
  <si>
    <t>Jednotná kanalizace</t>
  </si>
  <si>
    <t>{9c0af7b7-ea45-42ea-8a31-7078142c6a6e}</t>
  </si>
  <si>
    <t>SO 303</t>
  </si>
  <si>
    <t>Přípojky splaškové kanalizace</t>
  </si>
  <si>
    <t>{d87ad7a1-4829-4465-9b44-64e2c14eaca3}</t>
  </si>
  <si>
    <t>SO 304</t>
  </si>
  <si>
    <t>Dešťová kanalizace</t>
  </si>
  <si>
    <t>{9714449e-7f23-4ba2-bd8a-472cc511b627}</t>
  </si>
  <si>
    <t>SO 305</t>
  </si>
  <si>
    <t>Domovní přípojky dešťové kanalizace</t>
  </si>
  <si>
    <t>{d9a33b6f-fe87-4a95-9ccc-57baaf8fae71}</t>
  </si>
  <si>
    <t>SO 306</t>
  </si>
  <si>
    <t>Vodovodní řád</t>
  </si>
  <si>
    <t>{e2f95c17-4dd7-4530-bc6f-54341fcdaa1d}</t>
  </si>
  <si>
    <t>SO 307</t>
  </si>
  <si>
    <t>Vodovodní přípojky</t>
  </si>
  <si>
    <t>{1d7e51b7-15ba-4c7b-b25e-892f7c6ce961}</t>
  </si>
  <si>
    <t>SO 308</t>
  </si>
  <si>
    <t>Drenáže stávajích objektů</t>
  </si>
  <si>
    <t>{e7897759-f067-4893-b313-b8c93aab3c30}</t>
  </si>
  <si>
    <t>SO 401</t>
  </si>
  <si>
    <t>Veřejné osvětlení</t>
  </si>
  <si>
    <t>{c9926a36-2505-490b-b19f-e47a2983f41e}</t>
  </si>
  <si>
    <t>SO 705</t>
  </si>
  <si>
    <t>Zeleň a sadové úpravy</t>
  </si>
  <si>
    <t>{59f2cb3f-0bcf-4039-818b-3b290be826e9}</t>
  </si>
  <si>
    <t>SO 802</t>
  </si>
  <si>
    <t>Terénní úpravy</t>
  </si>
  <si>
    <t>{37324fc4-783f-4d35-b914-e8efa7eb2010}</t>
  </si>
  <si>
    <t>SO 900</t>
  </si>
  <si>
    <t>Mobiliář</t>
  </si>
  <si>
    <t>{00381183-1be9-4e67-80f8-4ae8588cb758}</t>
  </si>
  <si>
    <t>VRN</t>
  </si>
  <si>
    <t>Vedlejší a ostatní rozpočtové náklady</t>
  </si>
  <si>
    <t>{b20d40b3-8000-45e1-8287-cdcc9d0bed92}</t>
  </si>
  <si>
    <t>KRYCÍ LIST SOUPISU PRACÍ</t>
  </si>
  <si>
    <t>Objekt:</t>
  </si>
  <si>
    <t>SO 102a - Parkoviště u TS - dokončení z I. etapy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</si>
  <si>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</si>
  <si>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</si>
  <si>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</si>
  <si>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</si>
  <si>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</si>
  <si>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</si>
  <si>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D2 - Parkovací stání</t>
  </si>
  <si>
    <t xml:space="preserve">    12 - Odkopávky a prokopávky</t>
  </si>
  <si>
    <t xml:space="preserve">    16 - Přemístění výkopku</t>
  </si>
  <si>
    <t xml:space="preserve">    56 - Podkladní vrstvy komunikací a zpevněných ploch</t>
  </si>
  <si>
    <t xml:space="preserve">    59 - Dlažby a předlažby pozemních komunikací a zpevněných ploch</t>
  </si>
  <si>
    <t xml:space="preserve">    91 - Doplňující konstrukce a práce na pozemních komunikacích a zpevněných plochách</t>
  </si>
  <si>
    <t xml:space="preserve">      9 - Ostatní konstrukce a práce, bourání</t>
  </si>
  <si>
    <t xml:space="preserve">    H22 - Komunikace pozemní a letiště - přesuny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</si>
  <si>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</si>
  <si>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</si>
  <si>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</si>
  <si>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</si>
  <si>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</si>
  <si>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</si>
  <si>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</si>
  <si>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</si>
  <si>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</si>
  <si>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</si>
  <si>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</si>
  <si>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</si>
  <si>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</si>
  <si>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</si>
  <si>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ROZPOCET</t>
  </si>
  <si>
    <t>Odkopávky a prokopávky</t>
  </si>
  <si>
    <t>K</t>
  </si>
  <si>
    <t>122201102R00.1</t>
  </si>
  <si>
    <t>Odkopávky nezapažené v hor. 3 do 1000 m3, cca 17-24 cm po vybourané konstrukci vozovky nebo chodníku, nebo 35 cm jen po sejmutí ornice</t>
  </si>
  <si>
    <t>m3</t>
  </si>
  <si>
    <t>4</t>
  </si>
  <si>
    <t>1519543371</t>
  </si>
  <si>
    <t>122201109R00</t>
  </si>
  <si>
    <t>Příplatek za lepivost - odkopávky v hor. 3</t>
  </si>
  <si>
    <t>-732477846</t>
  </si>
  <si>
    <t>16</t>
  </si>
  <si>
    <t>Přemístění výkopku</t>
  </si>
  <si>
    <t>3</t>
  </si>
  <si>
    <t>162701105R14</t>
  </si>
  <si>
    <t>Vodorovné přemístění výkopku z hor.1-4 do 10000 m</t>
  </si>
  <si>
    <t>1889574190</t>
  </si>
  <si>
    <t>162701109R00</t>
  </si>
  <si>
    <t>Příplatek k vod. přemístění hor.1-4 za další 1 km x 7 (cca do 17 km)</t>
  </si>
  <si>
    <t>-1665115502</t>
  </si>
  <si>
    <t>5</t>
  </si>
  <si>
    <t>167101102R00</t>
  </si>
  <si>
    <t>Nakládání výkopku z hor.1-4 v množství nad 100 m3</t>
  </si>
  <si>
    <t>423092590</t>
  </si>
  <si>
    <t>6</t>
  </si>
  <si>
    <t>167101103R00</t>
  </si>
  <si>
    <t>Složení výkopku z hor.1-4</t>
  </si>
  <si>
    <t>1704815155</t>
  </si>
  <si>
    <t>7</t>
  </si>
  <si>
    <t>979990001R00</t>
  </si>
  <si>
    <t>Poplatek za skládku zeminy (Zavlekov)</t>
  </si>
  <si>
    <t>t</t>
  </si>
  <si>
    <t>-125242726</t>
  </si>
  <si>
    <t>56</t>
  </si>
  <si>
    <t>Podkladní vrstvy komunikací a zpevněných ploch</t>
  </si>
  <si>
    <t>8</t>
  </si>
  <si>
    <t>564871112R00.1</t>
  </si>
  <si>
    <t>Podklad ze štěrkodrti ŠD, frakce 0-32 mm, třída A, po zhutnění tloušťky 250 mm, - spodní vrstva pod zámkovou dlažbu</t>
  </si>
  <si>
    <t>m2</t>
  </si>
  <si>
    <t>940891492</t>
  </si>
  <si>
    <t>9</t>
  </si>
  <si>
    <t>567123814R00.3</t>
  </si>
  <si>
    <t xml:space="preserve">Podklad z kameniva frakce 0/22,.stmelená.cementem C8/10 ,  tl.150 mm - střední vrstva pod zámkovou dlažbu</t>
  </si>
  <si>
    <t>206634075</t>
  </si>
  <si>
    <t>59</t>
  </si>
  <si>
    <t>Dlažby a předlažby pozemních komunikací a zpevněných ploch</t>
  </si>
  <si>
    <t>10</t>
  </si>
  <si>
    <t>596215040R00.1</t>
  </si>
  <si>
    <t>Kladení zámkové dlažby tl. 8 cm do drtě tl. 40 mm. V položce jsou zakalkulovány i náklady na dodání hmot pro lože a na dodání materiálu na výplň spár.</t>
  </si>
  <si>
    <t>1467728306</t>
  </si>
  <si>
    <t>29</t>
  </si>
  <si>
    <t>M</t>
  </si>
  <si>
    <t>R59M-0001</t>
  </si>
  <si>
    <t>Dlažba zámková "I" - dovoz ze skladu investora ve vzd. 2 km, včetně naložení na skládce a dočištění dlažby</t>
  </si>
  <si>
    <t>1844282889</t>
  </si>
  <si>
    <t>28</t>
  </si>
  <si>
    <t>59245226</t>
  </si>
  <si>
    <t>dlažba pro nevidomé betonová 200x100mm tl 80mm barevná</t>
  </si>
  <si>
    <t>649817809</t>
  </si>
  <si>
    <t>91</t>
  </si>
  <si>
    <t>Doplňující konstrukce a práce na pozemních komunikacích a zpevněných plochách</t>
  </si>
  <si>
    <t>17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</si>
  <si>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</si>
  <si>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</si>
  <si>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m</t>
  </si>
  <si>
    <t>436538770</t>
  </si>
  <si>
    <t>18</t>
  </si>
  <si>
    <t>59217019</t>
  </si>
  <si>
    <t>obrubník betonový chodníkový 1000x100x200mm</t>
  </si>
  <si>
    <t>-1133897171</t>
  </si>
  <si>
    <t>19</t>
  </si>
  <si>
    <t>916231291</t>
  </si>
  <si>
    <t>Osazení chodníkového obrubníku betonového se zřízením lože, s vyplněním a zatřením spár cementovou maltou Příplatek k cenám za řezání obrubníků při osazení do oblouku vnitřního poloměru do 1 m</t>
  </si>
  <si>
    <t>-699245338</t>
  </si>
  <si>
    <t>Ostatní konstrukce a práce, bourání</t>
  </si>
  <si>
    <t>20</t>
  </si>
  <si>
    <t>914111112</t>
  </si>
  <si>
    <t>Montáž svislé dopravní značky základní velikosti do 1 m2 páskováním na sloupy</t>
  </si>
  <si>
    <t>kus</t>
  </si>
  <si>
    <t>1882869568</t>
  </si>
  <si>
    <t>40445625</t>
  </si>
  <si>
    <t>informativní značky provozní IP8, IP9, IP11-IP13 500x700mm</t>
  </si>
  <si>
    <t>-201698804</t>
  </si>
  <si>
    <t>22</t>
  </si>
  <si>
    <t>914511113</t>
  </si>
  <si>
    <t>Montáž sloupku dopravních značek délky do 3,5 m do hliníkové patky pro sloupek D 70 mm</t>
  </si>
  <si>
    <t>-1089392243</t>
  </si>
  <si>
    <t>23</t>
  </si>
  <si>
    <t>40445230</t>
  </si>
  <si>
    <t>sloupek pro dopravní značku Zn D 70mm v 3,5m</t>
  </si>
  <si>
    <t>1942045611</t>
  </si>
  <si>
    <t>24</t>
  </si>
  <si>
    <t>915351112</t>
  </si>
  <si>
    <t>Vodorovné značení předformovaným termoplastem písmena nebo číslice velikosti do 2,5 m</t>
  </si>
  <si>
    <t>-284555652</t>
  </si>
  <si>
    <t>25</t>
  </si>
  <si>
    <t>915621111</t>
  </si>
  <si>
    <t>Předznačení pro vodorovné značení stříkané barvou nebo prováděné z nátěrových hmot plošné šipky, symboly, nápisy</t>
  </si>
  <si>
    <t>-617235627</t>
  </si>
  <si>
    <t>H22</t>
  </si>
  <si>
    <t>Komunikace pozemní a letiště - přesuny hmot</t>
  </si>
  <si>
    <t>998225111R00</t>
  </si>
  <si>
    <t>Přesun hmot, pozemní komunikace, kryt živičný</t>
  </si>
  <si>
    <t>-10767747</t>
  </si>
  <si>
    <t>SO 101 - Místní komunikace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</si>
  <si>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</si>
  <si>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</si>
  <si>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</si>
  <si>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</si>
  <si>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</si>
  <si>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</si>
  <si>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</si>
  <si>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HSV</t>
  </si>
  <si>
    <t>Práce a dodávky HSV</t>
  </si>
  <si>
    <t>Zemní práce</t>
  </si>
  <si>
    <t>113106183</t>
  </si>
  <si>
    <t>Rozebrání dlažeb vozovek a ploch s přemístěním hmot na skládku na vzdálenost do 3 m nebo s naložením na dopravní prostředek, s jakoukoliv výplní spár strojně plochy jednotlivě do 50 m2 z velkých kostek s ložem z kameniva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</si>
  <si>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</si>
  <si>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</si>
  <si>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</si>
  <si>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</si>
  <si>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</si>
  <si>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</si>
  <si>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</si>
  <si>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</si>
  <si>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11</t>
  </si>
  <si>
    <t>132251103</t>
  </si>
  <si>
    <t>Hloubení nezapažených rýh šířky do 800 mm strojně s urovnáním dna do předepsaného profilu a spádu v hornině třídy těžitelnosti I skupiny 3 přes 50 do 100 m3</t>
  </si>
  <si>
    <t>113201111</t>
  </si>
  <si>
    <t>Vytrhání obrub s vybouráním lože, s přemístěním hmot na skládku na vzdálenost do 3 m nebo s naložením na dopravní prostředek chodníkových ležatých</t>
  </si>
  <si>
    <t>113201112</t>
  </si>
  <si>
    <t>Vytrhání obrub s vybouráním lože, s přemístěním hmot na skládku na vzdálenost do 3 m nebo s naložením na dopravní prostředek silničních ležatých</t>
  </si>
  <si>
    <t>14</t>
  </si>
  <si>
    <t>121151123</t>
  </si>
  <si>
    <t>Sejmutí ornice strojně při souvislé ploše přes 500 m2, tl. vrstvy do 200 mm</t>
  </si>
  <si>
    <t>122252204</t>
  </si>
  <si>
    <t>Odkopávky a prokopávky nezapažené pro silnice a dálnice strojně v hornině třídy těžitelnosti I přes 100 do 500 m3</t>
  </si>
  <si>
    <t>129001101</t>
  </si>
  <si>
    <t>Příplatek k cenám vykopávek za ztížení vykopávky v blízkosti podzemního vedení nebo výbušnin v horninách jakékoliv třídy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</si>
  <si>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</si>
  <si>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</si>
  <si>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</si>
  <si>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</si>
  <si>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</si>
  <si>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</si>
  <si>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</si>
  <si>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</si>
  <si>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</t>
  </si>
  <si>
    <t>Poznámka k položce:_x000d_
Poznámka k položce: recyklační skládka Závlekov (cca 17 km)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</si>
  <si>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</si>
  <si>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</si>
  <si>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</si>
  <si>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30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</si>
  <si>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</si>
  <si>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</si>
  <si>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32</t>
  </si>
  <si>
    <t>171201231</t>
  </si>
  <si>
    <t>Poplatek za uložení stavebního odpadu na recyklační skládce (skládkovné) zeminy a kamení zatříděného do Katalogu odpadů pod kódem 17 05 04</t>
  </si>
  <si>
    <t>34</t>
  </si>
  <si>
    <t>181152302</t>
  </si>
  <si>
    <t>Úprava pláně na stavbách silnic a dálnic strojně v zářezech mimo skalních se zhutněním</t>
  </si>
  <si>
    <t>36</t>
  </si>
  <si>
    <t>Poznámka k položce:_x000d_
Poznámka k položce: Edef2 ≧ 45 MPa</t>
  </si>
  <si>
    <t>Zakládání</t>
  </si>
  <si>
    <t>211971110</t>
  </si>
  <si>
    <t>Zřízení opláštění výplně z geotextilie odvodňovacích žeber nebo trativodů v rýze nebo zářezu se stěnami šikmými o sklonu do 1:2</t>
  </si>
  <si>
    <t>38</t>
  </si>
  <si>
    <t>69311080</t>
  </si>
  <si>
    <t>geotextilie netkaná separační, ochranná, filtrační, drenážní PES 200g/m2</t>
  </si>
  <si>
    <t>40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</si>
  <si>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</si>
  <si>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</si>
  <si>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42</t>
  </si>
  <si>
    <t>Komunikace pozemní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</si>
  <si>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</si>
  <si>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</si>
  <si>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44</t>
  </si>
  <si>
    <t>Poznámka k položce:_x000d_
Poznámka k položce: 2 vrstvy; Edef2 ≧ 45 MPa</t>
  </si>
  <si>
    <t>58344197</t>
  </si>
  <si>
    <t>štěrkodrť frakce 0/63</t>
  </si>
  <si>
    <t>46</t>
  </si>
  <si>
    <t>564871111</t>
  </si>
  <si>
    <t>Podklad ze štěrkodrti ŠD s rozprostřením a zhutněním plochy přes 100 m2, po zhutnění tl. 250 mm</t>
  </si>
  <si>
    <t>48</t>
  </si>
  <si>
    <t>Poznámka k položce:_x000d_
Poznámka k položce: třída A; frakce 0/63; Edef2 ≧ 70 MPa</t>
  </si>
  <si>
    <t>565135121</t>
  </si>
  <si>
    <t>Asfaltový beton vrstva podkladní ACP 16 (obalované kamenivo střednězrnné - OKS) s rozprostřením a zhutněním v pruhu šířky přes 3 m, po zhutnění tl. 50 mm</t>
  </si>
  <si>
    <t>50</t>
  </si>
  <si>
    <t>Poznámka k položce:_x000d_
Poznámka k položce: ACP 16+</t>
  </si>
  <si>
    <t>565155121</t>
  </si>
  <si>
    <t>Asfaltový beton vrstva podkladní ACP 16 (obalované kamenivo střednězrnné - OKS) s rozprostřením a zhutněním v pruhu šířky přes 3 m, po zhutnění tl. 70 mm</t>
  </si>
  <si>
    <t>52</t>
  </si>
  <si>
    <t>27</t>
  </si>
  <si>
    <t>567122114</t>
  </si>
  <si>
    <t>Podklad ze směsi stmelené cementem SC bez dilatačních spár, s rozprostřením a zhutněním SC C 8/10 (KSC I), po zhutnění tl. 150 mm</t>
  </si>
  <si>
    <t>54</t>
  </si>
  <si>
    <t>573191111</t>
  </si>
  <si>
    <t>Postřik infiltrační kationaktivní emulzí v množství 1,00 kg/m2</t>
  </si>
  <si>
    <t>573231107</t>
  </si>
  <si>
    <t>Postřik spojovací PS bez posypu kamenivem ze silniční emulze, v množství 0,40 kg/m2</t>
  </si>
  <si>
    <t>58</t>
  </si>
  <si>
    <t>577134121</t>
  </si>
  <si>
    <t>Asfaltový beton vrstva obrusná ACO 11 (ABS) s rozprostřením a se zhutněním z nemodifikovaného asfaltu v pruhu šířky přes 3 m tř. I (ACO 11+), po zhutnění tl. 40 mm</t>
  </si>
  <si>
    <t>60</t>
  </si>
  <si>
    <t>31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</si>
  <si>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</si>
  <si>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</si>
  <si>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62</t>
  </si>
  <si>
    <t>64</t>
  </si>
  <si>
    <t>33</t>
  </si>
  <si>
    <t>66</t>
  </si>
  <si>
    <t>40445608</t>
  </si>
  <si>
    <t>značky upravující přednost P1, P4 700mm</t>
  </si>
  <si>
    <t>68</t>
  </si>
  <si>
    <t>35</t>
  </si>
  <si>
    <t>40445611</t>
  </si>
  <si>
    <t>značky upravující přednost P2, P3, P8 500mm</t>
  </si>
  <si>
    <t>70</t>
  </si>
  <si>
    <t>40445615</t>
  </si>
  <si>
    <t>značky upravující přednost P6 700mm</t>
  </si>
  <si>
    <t>72</t>
  </si>
  <si>
    <t>37</t>
  </si>
  <si>
    <t>40445619</t>
  </si>
  <si>
    <t>zákazové, příkazové dopravní značky B1-B34, C1-15 500mm</t>
  </si>
  <si>
    <t>74</t>
  </si>
  <si>
    <t>40445621</t>
  </si>
  <si>
    <t>informativní značky provozní IP1-IP3, IP4b-IP7, IP10a, b 500x500mm</t>
  </si>
  <si>
    <t>76</t>
  </si>
  <si>
    <t>39</t>
  </si>
  <si>
    <t>40445655</t>
  </si>
  <si>
    <t>informativní značky zónové IZ6, IZ7, IZ10 1000x1500mm</t>
  </si>
  <si>
    <t>78</t>
  </si>
  <si>
    <t>40445626</t>
  </si>
  <si>
    <t>informativní značky provozní IP14-IP29, IP31 750x1000mm</t>
  </si>
  <si>
    <t>80</t>
  </si>
  <si>
    <t>41</t>
  </si>
  <si>
    <t>82</t>
  </si>
  <si>
    <t>84</t>
  </si>
  <si>
    <t>43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</si>
  <si>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</si>
  <si>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</si>
  <si>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86</t>
  </si>
  <si>
    <t>59217031</t>
  </si>
  <si>
    <t>obrubník silniční betonový 1000x150x250mm</t>
  </si>
  <si>
    <t>88</t>
  </si>
  <si>
    <t>45</t>
  </si>
  <si>
    <t>59217026</t>
  </si>
  <si>
    <t>obrubník silniční betonový 500x150x250mm</t>
  </si>
  <si>
    <t>90</t>
  </si>
  <si>
    <t>59217029</t>
  </si>
  <si>
    <t>obrubník silniční betonový nájezdový 1000x150x150mm</t>
  </si>
  <si>
    <t>92</t>
  </si>
  <si>
    <t>47</t>
  </si>
  <si>
    <t>59217028</t>
  </si>
  <si>
    <t>obrubník silniční betonový nájezdový 500x150x150mm</t>
  </si>
  <si>
    <t>94</t>
  </si>
  <si>
    <t>59217030</t>
  </si>
  <si>
    <t>obrubník silniční betonový přechodový 1000x150x150-250mm</t>
  </si>
  <si>
    <t>96</t>
  </si>
  <si>
    <t>49</t>
  </si>
  <si>
    <t>59217078</t>
  </si>
  <si>
    <t>obrubník silniční obloukový betonový R 0,5-2m 150x250mm</t>
  </si>
  <si>
    <t>98</t>
  </si>
  <si>
    <t>919726122</t>
  </si>
  <si>
    <t>Geotextilie netkaná pro ochranu, separaci nebo filtraci měrná hmotnost přes 200 do 300 g/m2</t>
  </si>
  <si>
    <t>100</t>
  </si>
  <si>
    <t>51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</si>
  <si>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</si>
  <si>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</si>
  <si>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102</t>
  </si>
  <si>
    <t>997</t>
  </si>
  <si>
    <t>Doprava suti a vybouraných hmot</t>
  </si>
  <si>
    <t>997221551</t>
  </si>
  <si>
    <t>Vodorovná doprava suti bez naložení, ale se složením a s hrubým urovnáním ze sypkých materiálů, na vzdálenost do 1 km</t>
  </si>
  <si>
    <t>104</t>
  </si>
  <si>
    <t>53</t>
  </si>
  <si>
    <t>997221559</t>
  </si>
  <si>
    <t>Vodorovná doprava suti bez naložení, ale se složením a s hrubým urovnáním Příplatek k ceně za každý další započatý 1 km přes 1 km</t>
  </si>
  <si>
    <t>106</t>
  </si>
  <si>
    <t>997221561</t>
  </si>
  <si>
    <t>Vodorovná doprava suti bez naložení, ale se složením a s hrubým urovnáním z kusových materiálů, na vzdálenost do 1 km</t>
  </si>
  <si>
    <t>108</t>
  </si>
  <si>
    <t>55</t>
  </si>
  <si>
    <t>997221569</t>
  </si>
  <si>
    <t>110</t>
  </si>
  <si>
    <t>997221861</t>
  </si>
  <si>
    <t>Poplatek za uložení stavebního odpadu na recyklační skládce (skládkovné) z prostého betonu zatříděného do Katalogu odpadů pod kódem 17 01 01</t>
  </si>
  <si>
    <t>112</t>
  </si>
  <si>
    <t>57</t>
  </si>
  <si>
    <t>997221873</t>
  </si>
  <si>
    <t>114</t>
  </si>
  <si>
    <t>997221875</t>
  </si>
  <si>
    <t>Poplatek za uložení stavebního odpadu na recyklační skládce (skládkovné) asfaltového bez obsahu dehtu zatříděného do Katalogu odpadů pod kódem 17 03 02</t>
  </si>
  <si>
    <t>116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</si>
  <si>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</si>
  <si>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</si>
  <si>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</si>
  <si>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</si>
  <si>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118</t>
  </si>
  <si>
    <t>SO 102 - Parkovací stání</t>
  </si>
  <si>
    <t>113107183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</si>
  <si>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</si>
  <si>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132251102</t>
  </si>
  <si>
    <t>Hloubení nezapažených rýh šířky do 800 mm strojně s urovnáním dna do předepsaného profilu a spádu v hornině třídy těžitelnosti I skupiny 3 přes 20 do 50 m3</t>
  </si>
  <si>
    <t>167151101</t>
  </si>
  <si>
    <t>Nakládání, skládání a překládání neulehlého výkopku nebo sypaniny strojně nakládání, množství do 100 m3, z horniny třídy těžitelnosti I, skupiny 1 až 3</t>
  </si>
  <si>
    <t>Poznámka k položce:_x000d_
Poznámka k položce: třídy A; frakce 0/32; Edef2 ≧ 70 MPa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</si>
  <si>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</si>
  <si>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</si>
  <si>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59245020</t>
  </si>
  <si>
    <t>dlažba skladebná betonová 200x100mm tl 80mm přírodní</t>
  </si>
  <si>
    <t>59245005</t>
  </si>
  <si>
    <t>dlažba skladebná betonová 200x100mm tl 80mm barevná</t>
  </si>
  <si>
    <t>596212214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</si>
  <si>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Příplatek k cenám za dlažbu z prvků dvou barev</t>
  </si>
  <si>
    <t>998223011</t>
  </si>
  <si>
    <t>Přesun hmot pro pozemní komunikace s krytem dlážděným dopravní vzdálenost do 200 m jakékoliv délky objektu</t>
  </si>
  <si>
    <t>SO 103 - Sjezdy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</si>
  <si>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</si>
  <si>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</si>
  <si>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</si>
  <si>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</si>
  <si>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121151103</t>
  </si>
  <si>
    <t>Sejmutí ornice strojně při souvislé ploše do 100 m2, tl. vrstvy do 200 mm</t>
  </si>
  <si>
    <t>122252203</t>
  </si>
  <si>
    <t>Odkopávky a prokopávky nezapažené pro silnice a dálnice strojně v hornině třídy těžitelnosti I do 100 m3</t>
  </si>
  <si>
    <t>SO 104 - Chodníky,TDO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</si>
  <si>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</si>
  <si>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</si>
  <si>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</si>
  <si>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</si>
  <si>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121151113</t>
  </si>
  <si>
    <t>Sejmutí ornice strojně při souvislé ploše přes 100 do 500 m2, tl. vrstvy do 200 mm</t>
  </si>
  <si>
    <t>Poznámka k položce:_x000d_
Poznámka k položce: Edef2 ≧ 30 MPa</t>
  </si>
  <si>
    <t>561121114</t>
  </si>
  <si>
    <t>Zřízení podkladu nebo ochranné vrstvy vozovky z mechanicky zpevněné zeminy MZ bez přidání pojiva nebo vylepšovacího materiálu, s rozprostřením, vlhčením, promísením a zhutněním, tloušťka po zhutnění 300 mm</t>
  </si>
  <si>
    <t>564861111</t>
  </si>
  <si>
    <t>Podklad ze štěrkodrti ŠD s rozprostřením a zhutněním plochy přes 100 m2, po zhutnění tl. 200 mm</t>
  </si>
  <si>
    <t>Poznámka k položce:_x000d_
Poznámka k položce: třídy B; frakce 0/63; Edef2 ≧ 50 MPa</t>
  </si>
  <si>
    <t>564851111</t>
  </si>
  <si>
    <t>Podklad ze štěrkodrti ŠD s rozprostřením a zhutněním plochy přes 100 m2, po zhutnění tl. 150 mm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</si>
  <si>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</si>
  <si>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</si>
  <si>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596211214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</si>
  <si>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Příplatek k cenám za dlažbu z prvků dvou barev</t>
  </si>
  <si>
    <t>59217017</t>
  </si>
  <si>
    <t>obrubník betonový chodníkový 1000x100x250mm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</si>
  <si>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</si>
  <si>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</si>
  <si>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916231293</t>
  </si>
  <si>
    <t>Osazení chodníkového obrubníku betonového se zřízením lože, s vyplněním a zatřením spár cementovou maltou Příplatek k cenám za osazení obloukového obrubníku</t>
  </si>
  <si>
    <t>998223091</t>
  </si>
  <si>
    <t>Přesun hmot pro pozemní komunikace s krytem dlážděným Příplatek k ceně za zvětšený přesun přes vymezenou vodorovnou dopravní vzdálenost do 1000 m</t>
  </si>
  <si>
    <t>SO 201 - Likvidace či úprava stávajících předložených schodišť domů</t>
  </si>
  <si>
    <t>9 - Ostatní konstrukce a práce, bourání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</si>
  <si>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</si>
  <si>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</si>
  <si>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</si>
  <si>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</si>
  <si>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767 - Konstrukce zámečnické</t>
  </si>
  <si>
    <t>-34173873</t>
  </si>
  <si>
    <t>59217002</t>
  </si>
  <si>
    <t>obrubník zahradní betonový šedý 1000x50x200mm</t>
  </si>
  <si>
    <t>-1465121684</t>
  </si>
  <si>
    <t>59217010</t>
  </si>
  <si>
    <t>obrubník zahradní betonový 500x50x150mm přírodní</t>
  </si>
  <si>
    <t>-330879378</t>
  </si>
  <si>
    <t>963023712</t>
  </si>
  <si>
    <t>Vybourání schodišťových stupňů oblých, rovných nebo kosých ze zdi cihelné oboustranně</t>
  </si>
  <si>
    <t>-2021952790</t>
  </si>
  <si>
    <t>963042819</t>
  </si>
  <si>
    <t>Bourání schodišťových stupňů betonových zhotovených na místě</t>
  </si>
  <si>
    <t>-75983141</t>
  </si>
  <si>
    <t>965042231</t>
  </si>
  <si>
    <t>Bourání mazanin betonových nebo z litého asfaltu tl. přes 100 mm, plochy do 4 m2</t>
  </si>
  <si>
    <t>-1710333975</t>
  </si>
  <si>
    <t>131251100</t>
  </si>
  <si>
    <t>Hloubení nezapažených jam a zářezů strojně s urovnáním dna do předepsaného profilu a spádu v hornině třídy těžitelnosti I skupiny 3 do 20 m3</t>
  </si>
  <si>
    <t>-422813898</t>
  </si>
  <si>
    <t>273321311</t>
  </si>
  <si>
    <t>Základy z betonu železového (bez výztuže) desky z betonu bez zvláštních nároků na prostředí tř. C 16/20</t>
  </si>
  <si>
    <t>-1144185835</t>
  </si>
  <si>
    <t>273351121</t>
  </si>
  <si>
    <t>Bednění základů desek zřízení</t>
  </si>
  <si>
    <t>-484812399</t>
  </si>
  <si>
    <t>273351122</t>
  </si>
  <si>
    <t>Bednění základů desek odstranění</t>
  </si>
  <si>
    <t>1731585739</t>
  </si>
  <si>
    <t>273362021</t>
  </si>
  <si>
    <t>Výztuž základů desek ze svařovaných sítí z drátů typu KARI</t>
  </si>
  <si>
    <t>-522547662</t>
  </si>
  <si>
    <t>R2-00001</t>
  </si>
  <si>
    <t>Příplatek za vyspádování do středu základu (mezi zdmi) + odvodnění DN 40 pod nástupní stupeň (do štěrku chodníku)</t>
  </si>
  <si>
    <t>634396393</t>
  </si>
  <si>
    <t>Svislé a kompletní konstrukce</t>
  </si>
  <si>
    <t>311271126</t>
  </si>
  <si>
    <t>Zdivo z cihel betonových s plně promaltovanými styčnými sparami, rozměr 290x140x65 mm, na cementovou maltu M10</t>
  </si>
  <si>
    <t>1004281208</t>
  </si>
  <si>
    <t>339921131</t>
  </si>
  <si>
    <t>Osazování palisád betonových v řadě se zabetonováním výšky palisády do 500 mm</t>
  </si>
  <si>
    <t>-1981008906</t>
  </si>
  <si>
    <t>BET.P40P05</t>
  </si>
  <si>
    <t>BEST-PALISÁDA PREMIUM/40CM ANTRACITOVÁ</t>
  </si>
  <si>
    <t>1970442073</t>
  </si>
  <si>
    <t>564752113</t>
  </si>
  <si>
    <t>Podklad nebo kryt z vibrovaného štěrku VŠ s rozprostřením, vlhčením a zhutněním, po zhutnění tl. 170 mm</t>
  </si>
  <si>
    <t>-877917078</t>
  </si>
  <si>
    <t>564831011</t>
  </si>
  <si>
    <t>Podklad ze štěrkodrti ŠD s rozprostřením a zhutněním plochy jednotlivě do 100 m2, po zhutnění tl. 100 mm</t>
  </si>
  <si>
    <t>-131258389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</si>
  <si>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</si>
  <si>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</si>
  <si>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573340375</t>
  </si>
  <si>
    <t>BET.K06C05</t>
  </si>
  <si>
    <t>BEST-KLASIKO/6CM ANTRACITOVÁ</t>
  </si>
  <si>
    <t>-333324316</t>
  </si>
  <si>
    <t>Úpravy povrchů, podlahy a osazování výplní</t>
  </si>
  <si>
    <t>632451021</t>
  </si>
  <si>
    <t>Potěr cementový vyrovnávací z malty (MC-15) v pásu o průměrné (střední) tl. od 10 do 20 mm</t>
  </si>
  <si>
    <t>-1261041572</t>
  </si>
  <si>
    <t>R6-00001</t>
  </si>
  <si>
    <t>D+M vstupní rohožky - Vana polymerického betonu s ocelovým roštem tahokov 600/400 s odtokem do štěrkových vrstev</t>
  </si>
  <si>
    <t>164644106</t>
  </si>
  <si>
    <t>997013111</t>
  </si>
  <si>
    <t>Vnitrostaveništní doprava suti a vybouraných hmot vodorovně do 50 m s naložením základní pro budovy a haly výšky do 6 m</t>
  </si>
  <si>
    <t>721145702</t>
  </si>
  <si>
    <t>997013501</t>
  </si>
  <si>
    <t>Odvoz suti a vybouraných hmot na skládku nebo meziskládku se složením, na vzdálenost do 1 km</t>
  </si>
  <si>
    <t>1572941886</t>
  </si>
  <si>
    <t>997013509</t>
  </si>
  <si>
    <t>Odvoz suti a vybouraných hmot na skládku nebo meziskládku se složením, na vzdálenost Příplatek k ceně za každý další započatý 1 km přes 1 km</t>
  </si>
  <si>
    <t>-807282349</t>
  </si>
  <si>
    <t>997013861</t>
  </si>
  <si>
    <t>226540310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</si>
  <si>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</si>
  <si>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</si>
  <si>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2008486129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</si>
  <si>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</si>
  <si>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</si>
  <si>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</si>
  <si>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</si>
  <si>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</si>
  <si>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</si>
  <si>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-1073737281</t>
  </si>
  <si>
    <t>-2036620432</t>
  </si>
  <si>
    <t>711112001</t>
  </si>
  <si>
    <t>Provedení izolace proti zemní vlhkosti natěradly a tmely za studena na ploše svislé S nátěrem penetračním</t>
  </si>
  <si>
    <t>-728189440</t>
  </si>
  <si>
    <t>11163150</t>
  </si>
  <si>
    <t>lak penetrační asfaltový</t>
  </si>
  <si>
    <t>-1618225311</t>
  </si>
  <si>
    <t>Poznámka k položce:_x000d_
Spotřeba 0,3-0,4kg/m2</t>
  </si>
  <si>
    <t>711141559</t>
  </si>
  <si>
    <t>Provedení izolace proti zemní vlhkosti pásy přitavením NAIP na ploše vodorovné V</t>
  </si>
  <si>
    <t>365142028</t>
  </si>
  <si>
    <t>711142559</t>
  </si>
  <si>
    <t>Provedení izolace proti zemní vlhkosti pásy přitavením NAIP na ploše svislé S</t>
  </si>
  <si>
    <t>1393343332</t>
  </si>
  <si>
    <t>62832000</t>
  </si>
  <si>
    <t>pás asfaltový natavitelný oxidovaný s vložkou ze skleněné rohože typu V60 s jemnozrnným minerálním posypem tl 3,0mm</t>
  </si>
  <si>
    <t>-2099512022</t>
  </si>
  <si>
    <t>767</t>
  </si>
  <si>
    <t>Konstrukce zámečnické</t>
  </si>
  <si>
    <t>767995113</t>
  </si>
  <si>
    <t>Montáž ostatních atypických zámečnických konstrukcí hmotnosti přes 10 do 20 kg</t>
  </si>
  <si>
    <t>kg</t>
  </si>
  <si>
    <t>230856459</t>
  </si>
  <si>
    <t>R767-0001</t>
  </si>
  <si>
    <t>D+M Zábradlí na zadní schodiště 529-531 oboustranné kopie stávajícího dl. 2,3 m, dva sloupky + kotvení do zdi a schodů, žárově zinkováno</t>
  </si>
  <si>
    <t>-747571793</t>
  </si>
  <si>
    <t>SO 202 - Likvidace septiků</t>
  </si>
  <si>
    <t>1 - Zemní práce</t>
  </si>
  <si>
    <t>2 - Zakládání</t>
  </si>
  <si>
    <t>8 - Trubní vedení</t>
  </si>
  <si>
    <t>9 - Ostatní konstrukce a práce-bourání</t>
  </si>
  <si>
    <t>998 - Přesun hmot</t>
  </si>
  <si>
    <t>721 - Zdravotechnika - vnitřní kanalizace</t>
  </si>
  <si>
    <t>-1913395922</t>
  </si>
  <si>
    <t>122251401</t>
  </si>
  <si>
    <t>Vykopávky v zemnících na suchu strojně zapažených i nezapažených v hornině třídy těžitelnosti I skupiny 3 do 20 m3</t>
  </si>
  <si>
    <t>-230961231</t>
  </si>
  <si>
    <t>174151101</t>
  </si>
  <si>
    <t>Zásyp sypaninou z jakékoliv horniny strojně s uložením výkopku ve vrstvách se zhutněním jam, šachet, rýh nebo kolem objektů v těchto vykopávkách</t>
  </si>
  <si>
    <t>763169745</t>
  </si>
  <si>
    <t>181311103</t>
  </si>
  <si>
    <t>Rozprostření a urovnání ornice v rovině nebo ve svahu sklonu do 1:5 ručně při souvislé ploše, tl. vrstvy do 200 mm</t>
  </si>
  <si>
    <t>-1650204151</t>
  </si>
  <si>
    <t>181951112</t>
  </si>
  <si>
    <t>Úprava pláně vyrovnáním výškových rozdílů strojně v hornině třídy těžitelnosti I, skupiny 1 až 3 se zhutněním</t>
  </si>
  <si>
    <t>-1847310313</t>
  </si>
  <si>
    <t>R1-0001</t>
  </si>
  <si>
    <t xml:space="preserve">Naložení a převoz zásypového materiálu z výkopků na stavbě do 500 m a složení do jámy </t>
  </si>
  <si>
    <t>2066421357</t>
  </si>
  <si>
    <t>R1-0002</t>
  </si>
  <si>
    <t xml:space="preserve">Naložení a převoz zásypového materiálu 16-32 ze skladu investora ve vzd. 2 km a složení na dno </t>
  </si>
  <si>
    <t>-399186918</t>
  </si>
  <si>
    <t>279113134</t>
  </si>
  <si>
    <t>Základové zdi z tvárnic ztraceného bednění včetně výplně z betonu bez zvláštních nároků na vliv prostředí třídy C 16/20, tloušťky zdiva přes 250 do 300 mm</t>
  </si>
  <si>
    <t>-1659929053</t>
  </si>
  <si>
    <t>Trubní vedení</t>
  </si>
  <si>
    <t>871350310</t>
  </si>
  <si>
    <t>Montáž kanalizačního potrubí z polypropylenu PP hladkého plnostěnného SN 10 DN 200</t>
  </si>
  <si>
    <t>-142481525</t>
  </si>
  <si>
    <t>28614208</t>
  </si>
  <si>
    <t>trubka kanalizační PP plnostěnná jednovrstvá DN 200x1000mm SN10</t>
  </si>
  <si>
    <t>-1398657764</t>
  </si>
  <si>
    <t>28614212</t>
  </si>
  <si>
    <t>trubka kanalizační PP plnostěnná jednovrstvá DN 200x2000mm SN10</t>
  </si>
  <si>
    <t>-1472216404</t>
  </si>
  <si>
    <t>Ostatní konstrukce a práce-bourání</t>
  </si>
  <si>
    <t>R9-0001</t>
  </si>
  <si>
    <t>Vyčerpání obsahu septiku a vyvezení na městskou ČOV dle FA ČEVAK - pevná cena k ocenění 30.000 Kč</t>
  </si>
  <si>
    <t>1896638602</t>
  </si>
  <si>
    <t>R9-0002</t>
  </si>
  <si>
    <t>Desinfekce vnitřího prostoru chlorovým vápnem</t>
  </si>
  <si>
    <t>-952153599</t>
  </si>
  <si>
    <t>R9-0003</t>
  </si>
  <si>
    <t xml:space="preserve">Zpropustnění  dna septiku pro umožnění vsakování - 20 děr DN 32</t>
  </si>
  <si>
    <t>1677351675</t>
  </si>
  <si>
    <t>962042321</t>
  </si>
  <si>
    <t>Bourání zdiva nadzákladového z betonu prostého přes 1 m3</t>
  </si>
  <si>
    <t>1601627491</t>
  </si>
  <si>
    <t>963051113</t>
  </si>
  <si>
    <t>Bourání ŽB stropů deskových tl přes 80 mm</t>
  </si>
  <si>
    <t>-729659521</t>
  </si>
  <si>
    <t>976085311</t>
  </si>
  <si>
    <t>Vybourání kanalizačních rámů včetně poklopů nebo mříží pl do 0,6 m2</t>
  </si>
  <si>
    <t>-768876321</t>
  </si>
  <si>
    <t>R9-0004</t>
  </si>
  <si>
    <t>Příplatek za rozbití bouraného materiálu na kusy o max. váze 50 kg</t>
  </si>
  <si>
    <t>-311265579</t>
  </si>
  <si>
    <t>339885543</t>
  </si>
  <si>
    <t>721</t>
  </si>
  <si>
    <t>Zdravotechnika - vnitřní kanalizace</t>
  </si>
  <si>
    <t>721110974</t>
  </si>
  <si>
    <t>Opravy odpadního potrubí kameninového krácení trub DN 200</t>
  </si>
  <si>
    <t>1772327554</t>
  </si>
  <si>
    <t>SO 301 - Odvodnění komunikace</t>
  </si>
  <si>
    <t xml:space="preserve">    4 - Vodorovné konstrukce</t>
  </si>
  <si>
    <t xml:space="preserve">    8 - Trubní vedení</t>
  </si>
  <si>
    <t>115101201</t>
  </si>
  <si>
    <t>Čerpání vody na dopravní výšku do 10 m s uvažovaným průměrným přítokem do 500 l/min</t>
  </si>
  <si>
    <t>hod</t>
  </si>
  <si>
    <t>115101301</t>
  </si>
  <si>
    <t>Pohotovost záložní čerpací soupravy pro dopravní výšku do 10 m s uvažovaným průměrným přítokem do 500 l/min</t>
  </si>
  <si>
    <t>den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</si>
  <si>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</si>
  <si>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</si>
  <si>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</si>
  <si>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</si>
  <si>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132251253</t>
  </si>
  <si>
    <t>Hloubení nezapažených rýh šířky přes 800 do 2 000 mm strojně s urovnáním dna do předepsaného profilu a spádu v hornině třídy těžitelnosti I skupiny 3 přes 50 do 100 m3</t>
  </si>
  <si>
    <t>Poznámka k položce:_x000d_
Poznámka k položce: výkopy jsou počítány z odkryté pláně</t>
  </si>
  <si>
    <t>139001101</t>
  </si>
  <si>
    <t>Příplatek k cenám hloubených vykopávek za ztížení vykopávky v blízkosti podzemního vedení nebo výbušnin pro jakoukoliv třídu horniny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</si>
  <si>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</si>
  <si>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</si>
  <si>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-700048914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</si>
  <si>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</si>
  <si>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</si>
  <si>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58331200</t>
  </si>
  <si>
    <t>štěrkopísek netříděný</t>
  </si>
  <si>
    <t>Poznámka k položce:_x000d_
Poznámka k položce: včetně dopravy</t>
  </si>
  <si>
    <t>Vodorovné konstrukce</t>
  </si>
  <si>
    <t>451573111</t>
  </si>
  <si>
    <t>Lože pod potrubí, stoky a drobné objekty v otevřeném výkopu z písku a štěrkopísku do 63 mm</t>
  </si>
  <si>
    <t>452112112</t>
  </si>
  <si>
    <t>Osazení betonových dílců prstenců nebo rámů pod poklopy a mříže, výšky do 100 mm</t>
  </si>
  <si>
    <t>59223864</t>
  </si>
  <si>
    <t>prstenec pro uliční vpusť vyrovnávací betonový 390x60x130mm</t>
  </si>
  <si>
    <t>452311131</t>
  </si>
  <si>
    <t>Podkladní a zajišťovací konstrukce z betonu prostého v otevřeném výkopu bez zvýšených nároků na prostředí desky pod potrubí, stoky a drobné objekty z betonu tř. C 12/15</t>
  </si>
  <si>
    <t>871350410.R</t>
  </si>
  <si>
    <t>Montáž kanalizačního potrubí z polypropylenu PP korugovaného nebo žebrovaného SN 10 DN 150</t>
  </si>
  <si>
    <t>WVN.JP000100W</t>
  </si>
  <si>
    <t>trubka kanalizační plastová žebrovaná PP potrubí 150x6000 mm SN10</t>
  </si>
  <si>
    <t>WVN.JF098000W</t>
  </si>
  <si>
    <t>kroužek těsnící 150</t>
  </si>
  <si>
    <t>Poznámka k položce:_x000d_
Poznámka k položce: odhad</t>
  </si>
  <si>
    <t>877310420</t>
  </si>
  <si>
    <t>Montáž tvarovek na kanalizačním plastovém potrubí z PP nebo PVC-U korugovaného nebo žebrovaného odboček DN 150</t>
  </si>
  <si>
    <t>WVN.JF018220W</t>
  </si>
  <si>
    <t>odbočka dodatečná sedlová 90° kanalizace plastové žebrové PP 150</t>
  </si>
  <si>
    <t>877315125</t>
  </si>
  <si>
    <t>Montáž navrtávacího sedla kanalizační přípojky v otevřeném výkopu pro hlavní potrubí plastové korugované nebo žebrované, přípojka DN 150</t>
  </si>
  <si>
    <t>895941302</t>
  </si>
  <si>
    <t>Osazení vpusti uliční z betonových dílců DN 450 dno s kalištěm</t>
  </si>
  <si>
    <t>59224495</t>
  </si>
  <si>
    <t>vpusť uliční DN 450 kaliště nízké 450/240x50mm</t>
  </si>
  <si>
    <t>895941314</t>
  </si>
  <si>
    <t>Osazení vpusti uliční z betonových dílců DN 450 skruž horní 570 mm</t>
  </si>
  <si>
    <t>59223858</t>
  </si>
  <si>
    <t>skruž betonová horní pro uliční vpusť 450x570x50mm</t>
  </si>
  <si>
    <t>895941322</t>
  </si>
  <si>
    <t>Osazení vpusti uliční z betonových dílců DN 450 skruž středová 295 mm</t>
  </si>
  <si>
    <t>59223862</t>
  </si>
  <si>
    <t>skruž betonová středová pro uliční vpusť 450x295x50mm</t>
  </si>
  <si>
    <t>895941331</t>
  </si>
  <si>
    <t>Osazení vpusti uliční z betonových dílců DN 450 skruž průběžná s výtokem</t>
  </si>
  <si>
    <t>59224489</t>
  </si>
  <si>
    <t>skruž betonová s odtokem 150mm pro uliční vpusť 450x450x50mm</t>
  </si>
  <si>
    <t>899204112</t>
  </si>
  <si>
    <t>Osazení mříží litinových včetně rámů a košů na bahno pro třídu zatížení D400, E600</t>
  </si>
  <si>
    <t>55242320</t>
  </si>
  <si>
    <t>mříž vtoková litinová plochá 500x500mm</t>
  </si>
  <si>
    <t>Poznámka k položce:_x000d_
Poznámka k položce: barva černá</t>
  </si>
  <si>
    <t>28661789</t>
  </si>
  <si>
    <t>koš kalový ocelový pro silniční vpusť 425mm vč. madla</t>
  </si>
  <si>
    <t>935932111</t>
  </si>
  <si>
    <t>Osazení odvodňovacího plastového žlabu s krycím roštem šířky do 200 mm</t>
  </si>
  <si>
    <t>56241021</t>
  </si>
  <si>
    <t>žlab odvodňovací PE/PP zátěž A15-D400 světlá š 150mm</t>
  </si>
  <si>
    <t>56241034</t>
  </si>
  <si>
    <t>rošt mřížkový D400 Pz pro žlab š 200mm</t>
  </si>
  <si>
    <t>56241455</t>
  </si>
  <si>
    <t>čelo plné na začátek a konec odvodňovacího žlabu PE/PP š 150 mm</t>
  </si>
  <si>
    <t>56241205</t>
  </si>
  <si>
    <t>čelo plné na začátek a konec odvodňovacího žlabu PE/PP š 150 mm s nátrubkem DN 160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</si>
  <si>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</si>
  <si>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</si>
  <si>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998276124</t>
  </si>
  <si>
    <t>Přesun hmot pro trubní vedení hloubené z trub z plastických hmot nebo sklolaminátových Příplatek k cenám za zvětšený přesun přes vymezenou dopravní vzdálenost do 500 m</t>
  </si>
  <si>
    <t>SO 302 - Jednotná kanalizace</t>
  </si>
  <si>
    <t xml:space="preserve">    8 - Vedení trubní dálková a přípojná</t>
  </si>
  <si>
    <t xml:space="preserve">    715 - Izolace proti chemickým vlivům</t>
  </si>
  <si>
    <t>M - Práce a dodávky M</t>
  </si>
  <si>
    <t xml:space="preserve">    23-M - Montáže potrubí</t>
  </si>
  <si>
    <t>132254205</t>
  </si>
  <si>
    <t>Hloubení zapažených rýh šířky přes 800 do 2 000 mm strojně s urovnáním dna do předepsaného profilu a spádu v hornině třídy těžitelnosti I skupiny 3 přes 500 do 1 000 m3</t>
  </si>
  <si>
    <t>151101101</t>
  </si>
  <si>
    <t>Zřízení pažení a rozepření stěn rýh pro podzemní vedení příložné pro jakoukoliv mezerovitost, hloubky do 2 m</t>
  </si>
  <si>
    <t>151101111</t>
  </si>
  <si>
    <t>Odstranění pažení a rozepření stěn rýh pro podzemní vedení s uložením materiálu na vzdálenost do 3 m od kraje výkopu příložné, hloubky do 2 m</t>
  </si>
  <si>
    <t>65</t>
  </si>
  <si>
    <t>-1700722303</t>
  </si>
  <si>
    <t>59224187</t>
  </si>
  <si>
    <t>prstenec šachtový vyrovnávací betonový 625x120x100mm</t>
  </si>
  <si>
    <t>59224185</t>
  </si>
  <si>
    <t>prstenec šachtový vyrovnávací betonový 625x120x60mm</t>
  </si>
  <si>
    <t>59224184</t>
  </si>
  <si>
    <t>prstenec šachtový vyrovnávací betonový 625x120x40mm</t>
  </si>
  <si>
    <t>Vedení trubní dálková a přípojná</t>
  </si>
  <si>
    <t>810441811</t>
  </si>
  <si>
    <t>Bourání stávajícího potrubí z betonu v otevřeném výkopu DN přes 400 do 600</t>
  </si>
  <si>
    <t>830391811</t>
  </si>
  <si>
    <t>Bourání stávajícího potrubí z kameninových trub v otevřeném výkopu DN přes 250 do 400</t>
  </si>
  <si>
    <t>Poznámka k položce:_x000d_
Poznámka k položce: směs betonových, kameninových, plastových trub</t>
  </si>
  <si>
    <t>871265201</t>
  </si>
  <si>
    <t>Montáž kanalizačního potrubí z polyetylenu PE100 RC svařovaných elektrotvarovkou v otevřeném výkopu ve sklonu do 20 % SDR 11/PN16 d 110 x 10,0 mm</t>
  </si>
  <si>
    <t>28613360</t>
  </si>
  <si>
    <t>potrubí třívrstvé PE100 RC se signalizační vrstvou SDR11 dl 12m 110x10,0mm</t>
  </si>
  <si>
    <t>871360410</t>
  </si>
  <si>
    <t>Montáž kanalizačního potrubí z polypropylenu PP korugovaného nebo žebrovaného SN 10 DN 250</t>
  </si>
  <si>
    <t>Poznámka k položce:_x000d_
Poznámka k položce: SN 10</t>
  </si>
  <si>
    <t>28614117</t>
  </si>
  <si>
    <t>trubka kanalizační žebrovaná PP DN 250x2000mm</t>
  </si>
  <si>
    <t>WVN.JF098002W</t>
  </si>
  <si>
    <t xml:space="preserve">kroužek těsnící  DN250</t>
  </si>
  <si>
    <t>871370410</t>
  </si>
  <si>
    <t>Montáž kanalizačního potrubí z polypropylenu PP korugovaného nebo žebrovaného SN 10 DN 300</t>
  </si>
  <si>
    <t>28614128</t>
  </si>
  <si>
    <t>trubka kanalizační žebrovaná PP DN 300x2000mm</t>
  </si>
  <si>
    <t>WVN.JF098003W</t>
  </si>
  <si>
    <t>kroužek těsnící DN300</t>
  </si>
  <si>
    <t>871420410</t>
  </si>
  <si>
    <t>Montáž kanalizačního potrubí z polypropylenu PP korugovaného nebo žebrovaného SN 10 DN 500</t>
  </si>
  <si>
    <t>28614142</t>
  </si>
  <si>
    <t>trubka kanalizační žebrovaná PP DN 500x2000mm</t>
  </si>
  <si>
    <t>WVN.JF098006W</t>
  </si>
  <si>
    <t>kroužek těsnící DN500</t>
  </si>
  <si>
    <t>877245201</t>
  </si>
  <si>
    <t>Montáž tvarovek na kanalizačním plastovém potrubí z PE elektrotvarovek SDR 11/PN16 spojek nebo oblouků d 90</t>
  </si>
  <si>
    <t>Poznámka k položce:_x000d_
Poznámka k položce: propojení tlakovky</t>
  </si>
  <si>
    <t>28615974</t>
  </si>
  <si>
    <t>elektrospojka SDR11 PE 100 PN16 D 90mm</t>
  </si>
  <si>
    <t>890431851</t>
  </si>
  <si>
    <t>Bourání šachet a jímek strojně velikosti obestavěného prostoru přes 1,5 do 3 m3 z prefabrikovaných skruží</t>
  </si>
  <si>
    <t>894410101</t>
  </si>
  <si>
    <t>Osazení betonových dílců šachet kanalizačních dno DN 1000, výšky 600 mm</t>
  </si>
  <si>
    <t>59224353</t>
  </si>
  <si>
    <t>dno betonové šachty kanalizační jednolité 100x68x30cm</t>
  </si>
  <si>
    <t>Poznámka k položce:_x000d_
Poznámka k položce: světlá výška 650 mm, výtok DN 250, s integrované vložky pro žebrované potrubí</t>
  </si>
  <si>
    <t>894410102</t>
  </si>
  <si>
    <t>Osazení betonových dílců šachet kanalizačních dno DN 1000, výšky 800 mm</t>
  </si>
  <si>
    <t>59224354</t>
  </si>
  <si>
    <t>dno betonové šachty kanalizační jednolité 100x78x40cm</t>
  </si>
  <si>
    <t>Poznámka k položce:_x000d_
Poznámka k položce: světlá výška 700 mm, výtok DN 300, s integrované vložky pro žebrované potrubí</t>
  </si>
  <si>
    <t>894410103</t>
  </si>
  <si>
    <t>Osazení betonových dílců šachet kanalizačních dno DN 1000, výšky 1000 mm</t>
  </si>
  <si>
    <t>59224339</t>
  </si>
  <si>
    <t>dno betonové šachty DN 1000 kanalizační výšky 100cm</t>
  </si>
  <si>
    <t>Poznámka k položce:_x000d_
Poznámka k položce: světlá výška 1000 mm, výtok DN 500, s integrované vložky pro žebrované potrubí</t>
  </si>
  <si>
    <t>894410211</t>
  </si>
  <si>
    <t>Osazení betonových dílců šachet kanalizačních skruž rovná DN 1000, výšky 250 mm</t>
  </si>
  <si>
    <t>59224606</t>
  </si>
  <si>
    <t>skruž betonové šachty DN 1000 kanalizační DEHA 100x25x12cm, se stupadly a integrovaným těsněním</t>
  </si>
  <si>
    <t>894410212</t>
  </si>
  <si>
    <t>Osazení betonových dílců šachet kanalizačních skruž rovná DN 1000, výšky 500 mm</t>
  </si>
  <si>
    <t>59224605</t>
  </si>
  <si>
    <t>skruž betonové šachty DN 1000 kanalizační DEHA 100x50x12cm, se stupadly a integrovaným těsněním</t>
  </si>
  <si>
    <t>894410232</t>
  </si>
  <si>
    <t>Osazení betonových dílců šachet kanalizačních skruž přechodová (konus) DN 1000</t>
  </si>
  <si>
    <t>59224312</t>
  </si>
  <si>
    <t>konus betonové šachty DN 1000 kanalizační 100x62,5x58cm tl stěny 12 stupadla poplastovaná</t>
  </si>
  <si>
    <t>899103112</t>
  </si>
  <si>
    <t>Osazení poklopů šachtových litinových, ocelových nebo železobetonových včetně rámů pro třídu zatížení B125, C250</t>
  </si>
  <si>
    <t>28661933</t>
  </si>
  <si>
    <t>poklop šachtový litinový DN 600 pro třídu zatížení B125</t>
  </si>
  <si>
    <t>Poznámka k položce:_x000d_
Poznámka k položce: rám BEGU</t>
  </si>
  <si>
    <t>899104112</t>
  </si>
  <si>
    <t>Osazení poklopů šachtových litinových, ocelových nebo železobetonových včetně rámů pro třídu zatížení D400, E600</t>
  </si>
  <si>
    <t>28661935</t>
  </si>
  <si>
    <t>poklop šachtový litinový DN 600 pro třídu zatížení D400</t>
  </si>
  <si>
    <t>715</t>
  </si>
  <si>
    <t>Izolace proti chemickým vlivům</t>
  </si>
  <si>
    <t>715174012</t>
  </si>
  <si>
    <t>Provedení izolace stavebních konstrukcí speciální obklady nádrží, kanálů nebo šachet do tmelů, s úpravou spár čedičovými tl. 25 až 40 mm</t>
  </si>
  <si>
    <t>63232811</t>
  </si>
  <si>
    <t>dlaždice z taveného čediče průmyslové jemný rastr 250x250x22mm</t>
  </si>
  <si>
    <t>998715101</t>
  </si>
  <si>
    <t>Přesun hmot pro izolace proti chemickým vlivům stanovený z hmotnosti přesunovaného materiálu vodorovná dopravní vzdálenost do 50 m základní v objektech výšky do 6 m</t>
  </si>
  <si>
    <t>120</t>
  </si>
  <si>
    <t>Práce a dodávky M</t>
  </si>
  <si>
    <t>23-M</t>
  </si>
  <si>
    <t>Montáže potrubí</t>
  </si>
  <si>
    <t>61</t>
  </si>
  <si>
    <t>230170005</t>
  </si>
  <si>
    <t>Příprava pro zkoušku těsnosti potrubí DN přes 200 do 350</t>
  </si>
  <si>
    <t>sada</t>
  </si>
  <si>
    <t>122</t>
  </si>
  <si>
    <t>Poznámka k položce:_x000d_
Poznámka k položce: odhad úseků (počet úseků určí zhotovitel)</t>
  </si>
  <si>
    <t>230170006</t>
  </si>
  <si>
    <t>Příprava pro zkoušku těsnosti potrubí DN přes 350 do 500</t>
  </si>
  <si>
    <t>124</t>
  </si>
  <si>
    <t>63</t>
  </si>
  <si>
    <t>230170015</t>
  </si>
  <si>
    <t>Zkouška těsnosti potrubí DN přes 200 do 350</t>
  </si>
  <si>
    <t>126</t>
  </si>
  <si>
    <t>230170016</t>
  </si>
  <si>
    <t>Zkouška těsnosti potrubí DN přes 350 do 500</t>
  </si>
  <si>
    <t>128</t>
  </si>
  <si>
    <t>Poznámka k položce:_x000d_
Poznámka k položce: stlačeným vzduchem</t>
  </si>
  <si>
    <t>SO 303 - Přípojky splaškové kanalizace</t>
  </si>
  <si>
    <t>132251254</t>
  </si>
  <si>
    <t>Hloubení nezapažených rýh šířky přes 800 do 2 000 mm strojně s urovnáním dna do předepsaného profilu a spádu v hornině třídy těžitelnosti I skupiny 3 přes 100 do 500 m3</t>
  </si>
  <si>
    <t>1389031408</t>
  </si>
  <si>
    <t>810351811</t>
  </si>
  <si>
    <t>Bourání stávajícího potrubí z betonu v otevřeném výkopu DN do 200</t>
  </si>
  <si>
    <t>Poznámka k položce:_x000d_
Poznámka k položce: předpoklad betonové a kameninové</t>
  </si>
  <si>
    <t>871350410</t>
  </si>
  <si>
    <t>Montáž kanalizačního potrubí z polypropylenu PP korugovaného nebo žebrovaného SN 10 DN 200</t>
  </si>
  <si>
    <t>28614098</t>
  </si>
  <si>
    <t>trubka kanalizační žebrovaná PP DN 200x2000mm</t>
  </si>
  <si>
    <t>WVN.JF098001W</t>
  </si>
  <si>
    <t>kroužek těsnící 200</t>
  </si>
  <si>
    <t>894812001</t>
  </si>
  <si>
    <t>Revizní a čistící šachta z polypropylenu PP pro hladké trouby DN 400 šachtové dno (DN šachty / DN trubního vedení) DN 400/150 přímý tok</t>
  </si>
  <si>
    <t>894812006</t>
  </si>
  <si>
    <t>Revizní a čistící šachta z polypropylenu PP pro hladké trouby DN 400 šachtové dno (DN šachty / DN trubního vedení) DN 400/200 přímý tok</t>
  </si>
  <si>
    <t>894812032</t>
  </si>
  <si>
    <t>Revizní a čistící šachta z polypropylenu PP pro hladké trouby DN 400 roura šachtová korugovaná bez hrdla, světlé hloubky 1500 mm</t>
  </si>
  <si>
    <t>894812061</t>
  </si>
  <si>
    <t>Revizní a čistící šachta z polypropylenu PP pro hladké trouby DN 400 poklop litinový (pro třídu zatížení) pochůzí (A15)</t>
  </si>
  <si>
    <t>894812062</t>
  </si>
  <si>
    <t>Revizní a čistící šachta z polypropylenu PP pro hladké trouby DN 400 poklop litinový (pro třídu zatížení) s betonovým rámem (B125)</t>
  </si>
  <si>
    <t>230170004</t>
  </si>
  <si>
    <t>Příprava pro zkoušku těsnosti potrubí DN přes 125 do 200</t>
  </si>
  <si>
    <t>230170014</t>
  </si>
  <si>
    <t>Zkouška těsnosti potrubí DN přes 125 do 200</t>
  </si>
  <si>
    <t>SO 304 - Dešťová kanalizace</t>
  </si>
  <si>
    <t>Poznámka k položce:_x000d_
Poznámka k položce: jedna strana u DB, DD po první šachtu jednostranně, pak oboustranně, DCA oboustranně, D1 jednostranně</t>
  </si>
  <si>
    <t>-2140780898</t>
  </si>
  <si>
    <t>kroužek těsnící DN250</t>
  </si>
  <si>
    <t>899102112</t>
  </si>
  <si>
    <t>Osazení poklopů šachtových litinových, ocelových nebo železobetonových včetně rámů pro třídu zatížení A15, A50</t>
  </si>
  <si>
    <t>28661932</t>
  </si>
  <si>
    <t>poklop šachtový litinový DN 600 pro třídu zatížení A15</t>
  </si>
  <si>
    <t>SO 305 - Domovní přípojky dešťové kanalizace</t>
  </si>
  <si>
    <t>-1475340161</t>
  </si>
  <si>
    <t>877260341</t>
  </si>
  <si>
    <t>Montáž tvarovek na kanalizačním plastovém potrubí z PP nebo PVC-U hladkého plnostěnného lapačů střešních splavenin DN 100</t>
  </si>
  <si>
    <t>56231163</t>
  </si>
  <si>
    <t>lapač střešních splavenin se zápachovou klapkou a lapacím košem DN 125/110</t>
  </si>
  <si>
    <t>SO 306 - Vodovodní řád</t>
  </si>
  <si>
    <t>VRN - Vedlejší rozpočtové náklady</t>
  </si>
  <si>
    <t xml:space="preserve">    VRN4 - Inženýrská činnost</t>
  </si>
  <si>
    <t>132254204</t>
  </si>
  <si>
    <t>Hloubení zapažených rýh šířky přes 800 do 2 000 mm strojně s urovnáním dna do předepsaného profilu a spádu v hornině třídy těžitelnosti I skupiny 3 přes 100 do 500 m3</t>
  </si>
  <si>
    <t>Poznámka k položce:_x000d_
Poznámka k položce: V2 oboustranně</t>
  </si>
  <si>
    <t>1248347023</t>
  </si>
  <si>
    <t>857262122</t>
  </si>
  <si>
    <t>Montáž litinových tvarovek na potrubí litinovém tlakovém jednoosých na potrubí z trub přírubových v otevřeném výkopu, kanálu nebo v šachtě DN 100</t>
  </si>
  <si>
    <t>55254048</t>
  </si>
  <si>
    <t>koleno 90° s patkou přírubové litinové vodovodní N-kus PN10/16 DN 100</t>
  </si>
  <si>
    <t>55251725</t>
  </si>
  <si>
    <t>příruba slepá šedá litina s epoxidovou ochranou vrstvou DN 100</t>
  </si>
  <si>
    <t>55253641</t>
  </si>
  <si>
    <t>přechod přírubový,práškový epoxid tl 250µm FFR-kus litinový DN 100/80</t>
  </si>
  <si>
    <t>871251141</t>
  </si>
  <si>
    <t>Montáž vodovodního potrubí z polyetylenu PE100 RC v otevřeném výkopu svařovaných na tupo SDR 11/PN16 d 110 x 10,0 mm</t>
  </si>
  <si>
    <t>27894944</t>
  </si>
  <si>
    <t>28613116</t>
  </si>
  <si>
    <t>potrubí vodovodní jednovrstvé PE100 RC PN 16 SDR11 110x10,0mm</t>
  </si>
  <si>
    <t>-1506990211</t>
  </si>
  <si>
    <t>877251110</t>
  </si>
  <si>
    <t>Montáž tvarovek na vodovodním plastovém potrubí z polyetylenu PE 100 elektrotvarovek SDR 11/PN16 kolen 45° d 110</t>
  </si>
  <si>
    <t>28614949</t>
  </si>
  <si>
    <t>elektrokoleno 45° PE 100 PN16 D 110mm</t>
  </si>
  <si>
    <t>28653136</t>
  </si>
  <si>
    <t>nákružek lemový PE 100 SDR11 110mm</t>
  </si>
  <si>
    <t>28653135</t>
  </si>
  <si>
    <t>nákružek lemový PE 100 SDR11 90mm</t>
  </si>
  <si>
    <t>-59827418</t>
  </si>
  <si>
    <t>28654368</t>
  </si>
  <si>
    <t>příruba volná k lemovému nákružku z polypropylénu 90</t>
  </si>
  <si>
    <t>1243009435</t>
  </si>
  <si>
    <t>28654410</t>
  </si>
  <si>
    <t>příruba volná k lemovému nákružku z polypropylénu 110</t>
  </si>
  <si>
    <t>1371697690</t>
  </si>
  <si>
    <t>877251113</t>
  </si>
  <si>
    <t>Montáž tvarovek na vodovodním plastovém potrubí z polyetylenu PE 100 elektrotvarovek SDR 11/PN16 T-kusů d 110</t>
  </si>
  <si>
    <t>WVN.FF585049W</t>
  </si>
  <si>
    <t>redukovaný T-kus SDR11 110/90</t>
  </si>
  <si>
    <t>Poznámka k položce:_x000d_
Poznámka k položce: DN 100/80</t>
  </si>
  <si>
    <t>891241112</t>
  </si>
  <si>
    <t>Montáž vodovodních armatur na potrubí šoupátek nebo klapek uzavíracích v otevřeném výkopu nebo v šachtách s osazením zemní soupravy (bez poklopů) DN 80</t>
  </si>
  <si>
    <t>42221212</t>
  </si>
  <si>
    <t>šoupě přírubové vodovodní krátká stavební dl DN 80 PN10-16</t>
  </si>
  <si>
    <t>Poznámka k položce:_x000d_
Poznámka k položce: srdce EPDM, pevně nalisovaná matka, trojnásobná ucpávka vřetene</t>
  </si>
  <si>
    <t>42291034</t>
  </si>
  <si>
    <t>souprava zemní teleskopická pro E1 šoupatka DN 65-80mm Rd 1,3-1,8m</t>
  </si>
  <si>
    <t>891247212</t>
  </si>
  <si>
    <t>Montáž vodovodních armatur na potrubí hydrantů nadzemních DN 80</t>
  </si>
  <si>
    <t>42273680</t>
  </si>
  <si>
    <t>hydrant nadzemní litinový tuhý DN 80 PN 16 dvojitý uzávěr s koulí krycí v 1000mm</t>
  </si>
  <si>
    <t>28326001</t>
  </si>
  <si>
    <t>obal drenážní k hydrantům</t>
  </si>
  <si>
    <t>892233122</t>
  </si>
  <si>
    <t>Proplach a dezinfekce vodovodního potrubí DN od 40 do 70</t>
  </si>
  <si>
    <t>899401112</t>
  </si>
  <si>
    <t>Osazení poklopů uličních s pevným rámem litinových šoupátkových</t>
  </si>
  <si>
    <t>42291352</t>
  </si>
  <si>
    <t>poklop litinový šoupátkový pro zemní soupravy osazení do terénu a do vozovky</t>
  </si>
  <si>
    <t>Poznámka k položce:_x000d_
Poznámka k položce: samonivelační</t>
  </si>
  <si>
    <t>42210050</t>
  </si>
  <si>
    <t>deska podkladová uličního poklopu litinového šoupatového</t>
  </si>
  <si>
    <t>899401113</t>
  </si>
  <si>
    <t>Osazení poklopů uličních s pevným rámem litinových hydrantových</t>
  </si>
  <si>
    <t>42291452</t>
  </si>
  <si>
    <t>poklop litinový hydrantový DN 80</t>
  </si>
  <si>
    <t>42210052</t>
  </si>
  <si>
    <t>deska podkladová uličního poklopu litinového hydrantového</t>
  </si>
  <si>
    <t>899722113</t>
  </si>
  <si>
    <t>Krytí potrubí z plastů výstražnou fólií z PVC šířky přes 25 do 34 cm</t>
  </si>
  <si>
    <t>230170002</t>
  </si>
  <si>
    <t>Příprava pro zkoušku těsnosti potrubí DN přes 40 do 80</t>
  </si>
  <si>
    <t>230170012</t>
  </si>
  <si>
    <t>Zkouška těsnosti potrubí DN přes 40 do 80</t>
  </si>
  <si>
    <t>Vedlejší rozpočtové náklady</t>
  </si>
  <si>
    <t>VRN4</t>
  </si>
  <si>
    <t>Inženýrská činnost</t>
  </si>
  <si>
    <t>043203000</t>
  </si>
  <si>
    <t>Měření, monitoring, rozbory</t>
  </si>
  <si>
    <t>kpl</t>
  </si>
  <si>
    <t>Poznámka k položce:_x000d_
Poznámka k položce: Součástí položky jsou zejména náklady na: - revize / proměření signalizačního vodiče, - revize hydrantů.</t>
  </si>
  <si>
    <t>SO 307 - Vodovodní přípojky</t>
  </si>
  <si>
    <t>132251104</t>
  </si>
  <si>
    <t>Hloubení nezapažených rýh šířky do 800 mm strojně s urovnáním dna do předepsaného profilu a spádu v hornině třídy těžitelnosti I skupiny 3 přes 100 m3</t>
  </si>
  <si>
    <t>-1645750397</t>
  </si>
  <si>
    <t>871161141</t>
  </si>
  <si>
    <t>Montáž vodovodního potrubí z polyetylenu PE100 RC v otevřeném výkopu svařovaných na tupo SDR 11/PN16 d 32 x 3,0 mm</t>
  </si>
  <si>
    <t>28613656</t>
  </si>
  <si>
    <t>potrubí vodovodní jednovrstvé PE100 RC SDR11 PN16 s dodatečným opláštěním a integrovaným detekčním vodičem, 32x3,0mm</t>
  </si>
  <si>
    <t>871211141</t>
  </si>
  <si>
    <t>Montáž vodovodního potrubí z polyetylenu PE100 RC v otevřeném výkopu svařovaných na tupo SDR 11/PN16 d 63 x 5,8 mm</t>
  </si>
  <si>
    <t>28613670</t>
  </si>
  <si>
    <t>potrubí vodovodní jednovrstvé PE100 RC SDR11 PN16 s dodatečným opláštěním a integrovaným detekčním vodičem, 63 x 5,8mm</t>
  </si>
  <si>
    <t>871251811</t>
  </si>
  <si>
    <t>Bourání stávajícího potrubí z polyetylenu v otevřeném výkopu D přes 50 do 90 mm</t>
  </si>
  <si>
    <t>Poznámka k položce:_x000d_
Poznámka k položce: stávající potrubí</t>
  </si>
  <si>
    <t>879161111</t>
  </si>
  <si>
    <t>Montáž napojení vodovodní přípojky v otevřeném výkopu DN 25</t>
  </si>
  <si>
    <t>879211111</t>
  </si>
  <si>
    <t>Montáž napojení vodovodní přípojky v otevřeném výkopu DN 50</t>
  </si>
  <si>
    <t>891181112</t>
  </si>
  <si>
    <t>Montáž vodovodních armatur na potrubí šoupátek nebo klapek uzavíracích v otevřeném výkopu nebo v šachtách s osazením zemní soupravy (bez poklopů) DN 40</t>
  </si>
  <si>
    <t>42221420</t>
  </si>
  <si>
    <t>šoupátko přípojkové přímé DN 25 ISO/vnější závit PN16, 32x1 1/4"</t>
  </si>
  <si>
    <t>HWL.960113018004</t>
  </si>
  <si>
    <t>souprava zemní teleskopická dom. šoupáka -1,3-1,8 3/4"-2" (1,3-1,8m)</t>
  </si>
  <si>
    <t>891211112</t>
  </si>
  <si>
    <t>Montáž vodovodních armatur na potrubí šoupátek nebo klapek uzavíracích v otevřeném výkopu nebo v šachtách s osazením zemní soupravy (bez poklopů) DN 50</t>
  </si>
  <si>
    <t>42221424</t>
  </si>
  <si>
    <t>šoupátko přípojkové přímé DN 50 ISO/vnější závit PN16, 63x2"</t>
  </si>
  <si>
    <t>891269111</t>
  </si>
  <si>
    <t>Montáž vodovodních armatur na potrubí navrtávacích pasů s ventilem Jt 1 MPa, na potrubí z trub litinových, ocelových nebo plastických hmot DN 100</t>
  </si>
  <si>
    <t>42273551</t>
  </si>
  <si>
    <t>pás navrtávací se závitovým výstupem z tvárné litiny pro vodovodní PE a PVC potrubí 110-5/4"</t>
  </si>
  <si>
    <t>42273550</t>
  </si>
  <si>
    <t>pás navrtávací se závitovým výstupem z tvárné litiny pro vodovodní PE a PVC potrubí 110-2"</t>
  </si>
  <si>
    <t>997013871</t>
  </si>
  <si>
    <t>Poplatek za uložení stavebního odpadu na recyklační skládce (skládkovné) směsného stavebního a demoličního zatříděného do Katalogu odpadů pod kódem 17 09 04</t>
  </si>
  <si>
    <t>230170001</t>
  </si>
  <si>
    <t>Příprava pro zkoušku těsnosti potrubí DN do 40</t>
  </si>
  <si>
    <t>230170011</t>
  </si>
  <si>
    <t>Zkouška těsnosti potrubí DN do 40</t>
  </si>
  <si>
    <t>Poznámka k položce:_x000d_
Poznámka k položce: Součástí položky jsou zejména náklady na: - revize / proměření signalizačního vodiče.</t>
  </si>
  <si>
    <t>SO 308 - Drenáže stávajích objektů</t>
  </si>
  <si>
    <t>132251255</t>
  </si>
  <si>
    <t>Hloubení nezapažených rýh šířky přes 800 do 2 000 mm strojně s urovnáním dna do předepsaného profilu a spádu v hornině třídy těžitelnosti I skupiny 3 přes 500 do 1 000 m3</t>
  </si>
  <si>
    <t>874765514</t>
  </si>
  <si>
    <t>58333674</t>
  </si>
  <si>
    <t>kamenivo těžené hrubé frakce 16/32</t>
  </si>
  <si>
    <t>69311088</t>
  </si>
  <si>
    <t>geotextilie netkaná separační, ochranná, filtrační, drenážní PES 500g/m2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</si>
  <si>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</si>
  <si>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</si>
  <si>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212750131</t>
  </si>
  <si>
    <t>Trativody z drenážních a melioračních trubek pro budovy se zřízením štěrkového lože pod trubky a s jejich obsypem v otevřeném výkopu trubka tyčová PVC-U plocha pro vtékání vody min. 80 cm2/m SN 4 neperforovaná DN 100</t>
  </si>
  <si>
    <t>452386111</t>
  </si>
  <si>
    <t>Podkladní a vyrovnávací konstrukce z betonu vyrovnávací prstence z prostého betonu tř. C 25/30 pod poklopy a mříže, výšky do 100 mm</t>
  </si>
  <si>
    <t>596811223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</si>
  <si>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300 m2</t>
  </si>
  <si>
    <t>59246107</t>
  </si>
  <si>
    <t>dlažba chodníková betonová 500x500mm tl 50mm přírodní</t>
  </si>
  <si>
    <t>871390410</t>
  </si>
  <si>
    <t>Montáž kanalizačního potrubí z polypropylenu PP korugovaného nebo žebrovaného SN 10 DN 400</t>
  </si>
  <si>
    <t>Poznámka k položce:_x000d_
Poznámka k položce: Ø 1,3 m na revizní šachtičku DN 400</t>
  </si>
  <si>
    <t>28614136</t>
  </si>
  <si>
    <t>trubka kanalizační žebrovaná PP DN 400x2000mm</t>
  </si>
  <si>
    <t>877260310</t>
  </si>
  <si>
    <t>Montáž tvarovek na kanalizačním plastovém potrubí z PP nebo PVC-U hladkého plnostěnného kolen, víček nebo hrdlových uzávěrů DN 100</t>
  </si>
  <si>
    <t>28610443</t>
  </si>
  <si>
    <t>výtokový kus drenážního potrubí systému budov DN 100 s perforovanou klapkou</t>
  </si>
  <si>
    <t>877260320</t>
  </si>
  <si>
    <t>Montáž tvarovek na kanalizačním plastovém potrubí z PP nebo PVC-U hladkého plnostěnného odboček DN 100</t>
  </si>
  <si>
    <t>28610424</t>
  </si>
  <si>
    <t>tvarovka T-kus PE drenážního systému budov DN 100</t>
  </si>
  <si>
    <t>894211111</t>
  </si>
  <si>
    <t>Šachty kanalizační z prostého betonu výšky vstupu do 1,50 m kruhové s obložením dna betonem tř. C 25/30, na potrubí DN do 200</t>
  </si>
  <si>
    <t>59224595</t>
  </si>
  <si>
    <t>skruž betonové šachty DN 1000 kanalizační DEHA 100x25x12cm, se stupadly</t>
  </si>
  <si>
    <t>Poznámka k položce:_x000d_
Poznámka k položce: integrované těsnění</t>
  </si>
  <si>
    <t>59224596</t>
  </si>
  <si>
    <t>skruž betonové šachty DN 1000 kanalizační DEHA 100x50x12cm, se stupadly</t>
  </si>
  <si>
    <t>894410302</t>
  </si>
  <si>
    <t>Osazení betonových dílců šachet kanalizačních deska zákrytová DN 1000</t>
  </si>
  <si>
    <t>59224075</t>
  </si>
  <si>
    <t>deska betonová zákrytová k ukončení šachet 1000/625x200mm</t>
  </si>
  <si>
    <t>895270101</t>
  </si>
  <si>
    <t>Proplachovací a kontrolní šachta z PE-HD pro drenáže liniových staveb DN 400 užitné výšky do 500 mm šachtové dno (DN šachty/DN vedení) DN 400/250 průchozí</t>
  </si>
  <si>
    <t>895270131</t>
  </si>
  <si>
    <t>Proplachovací a kontrolní šachta z PE-HD pro drenáže liniových staveb DN 400 užitné výšky do 500 mm šachtové prodloužení světlé hloubky 3000 mm</t>
  </si>
  <si>
    <t>895270135</t>
  </si>
  <si>
    <t>Proplachovací a kontrolní šachta z PE-HD pro drenáže liniových staveb DN 400 užitné výšky do 500 mm Příplatek k ceně -0131 za uříznutí šachtového prodloužení</t>
  </si>
  <si>
    <t>895270151</t>
  </si>
  <si>
    <t>Proplachovací a kontrolní šachta z PE-HD pro drenáže liniových staveb DN 400 užitné výšky do 500 mm redukce DN 250/100-200</t>
  </si>
  <si>
    <t>895270221</t>
  </si>
  <si>
    <t>Proplachovací a kontrolní šachta z PE-HD pro drenáže liniových staveb DN 400 užitné výšky do 500 mm poklop litinový pro třídu zatížení A 15</t>
  </si>
  <si>
    <t>895270224</t>
  </si>
  <si>
    <t>Proplachovací a kontrolní šachta z PE-HD pro drenáže liniových staveb DN 400 užitné výšky do 500 mm poklop litinový pro třídu zatížení D 400</t>
  </si>
  <si>
    <t>998276111</t>
  </si>
  <si>
    <t>Přesun hmot pro trubní vedení hloubené z trub z plastických hmot nebo sklolaminátových pro vodovody, kanalizace, teplovody, produktovody ve štole dopravní vzdálenost do 15 m</t>
  </si>
  <si>
    <t>711111051</t>
  </si>
  <si>
    <t>Provedení izolace proti zemní vlhkosti natěradly a tmely za studena na ploše vodorovné V dvojnásobným nátěrem tekutou elastickou hydroizolací</t>
  </si>
  <si>
    <t>24551050</t>
  </si>
  <si>
    <t>stěrka hydroizolační cementová kapilárně aktivní s dodatečnou krystalizací do spodní stavby</t>
  </si>
  <si>
    <t>711112011</t>
  </si>
  <si>
    <t>Provedení izolace proti zemní vlhkosti natěradly a tmely za studena na ploše svislé S nátěrem suspensí asfaltovou</t>
  </si>
  <si>
    <t>11163152</t>
  </si>
  <si>
    <t>lak hydroizolační asfaltový</t>
  </si>
  <si>
    <t>711161215</t>
  </si>
  <si>
    <t>Izolace proti zemní vlhkosti a beztlakové vodě nopovými fóliemi na ploše svislé S vrstva ochranná, odvětrávací a drenážní výška nopu 20,0 mm, tl. fólie do 1,0 mm</t>
  </si>
  <si>
    <t>711161384</t>
  </si>
  <si>
    <t>Izolace proti zemní vlhkosti a beztlakové vodě nopovými fóliemi ostatní ukončení izolace provětrávací lištou</t>
  </si>
  <si>
    <t>711192202</t>
  </si>
  <si>
    <t>Provedení izolace proti zemní vlhkosti hydroizolační stěrkou na ploše svislé S dvouvrstvá na zdivu</t>
  </si>
  <si>
    <t>58581002</t>
  </si>
  <si>
    <t>stěrka cementová rychletuhnoucí pro izolace stěn ve styku se zeminou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</si>
  <si>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</si>
  <si>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</si>
  <si>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SO 401 - Veřejné osvětlení</t>
  </si>
  <si>
    <t xml:space="preserve">    741 - Elektroinstalace - silnoproud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</si>
  <si>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</si>
  <si>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</si>
  <si>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</si>
  <si>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945421110</t>
  </si>
  <si>
    <t>Hydraulická zvedací plošina včetně obsluhy instalovaná na automobilovém podvozku, výšky zdvihu do 18 m</t>
  </si>
  <si>
    <t>741</t>
  </si>
  <si>
    <t>Elektroinstalace - silnoproud</t>
  </si>
  <si>
    <t>741110312</t>
  </si>
  <si>
    <t>Montáž trubek ochranných s nasunutím nebo našroubováním do krabic plastových tuhých, uložených volně, vnitřní Ø přes 40 do 90 mm</t>
  </si>
  <si>
    <t>34571361</t>
  </si>
  <si>
    <t>trubka elektroinstalační HDPE tuhá dvouplášťová korugovaná D 41/50mm</t>
  </si>
  <si>
    <t>741110314</t>
  </si>
  <si>
    <t>Montáž trubek ochranných s nasunutím nebo našroubováním do krabic plastových tuhých, uložených volně, vnitřní Ø přes 133 do 152 mm</t>
  </si>
  <si>
    <t>28611140</t>
  </si>
  <si>
    <t>trubka kanalizační PVC DN 250x1000mm SN4</t>
  </si>
  <si>
    <t>741122122</t>
  </si>
  <si>
    <t>Montáž kabelů měděných bez ukončení uložených v trubkách zatažených plných kulatých nebo bezhalogenových (např. CYKY) počtu a průřezu žil 3x1,5 až 6 mm2</t>
  </si>
  <si>
    <t>34111030</t>
  </si>
  <si>
    <t>kabel instalační jádro Cu plné izolace PVC plášť PVC 450/750V (CYKY) 3x1,5mm2</t>
  </si>
  <si>
    <t>741122133</t>
  </si>
  <si>
    <t>Montáž kabelů měděných bez ukončení uložených v trubkách zatažených plných kulatých nebo bezhalogenových (např. CYKY) počtu a průřezu žil 4x10 mm2</t>
  </si>
  <si>
    <t>34111076</t>
  </si>
  <si>
    <t>kabel instalační jádro Cu plné izolace PVC plášť PVC 450/750V (CYKY) 4x10mm2</t>
  </si>
  <si>
    <t>Poznámka k položce:_x000d_
Poznámka k položce: CYKY, průměr kabelu 16,1mm</t>
  </si>
  <si>
    <t>741130021</t>
  </si>
  <si>
    <t>Ukončení vodičů izolovaných s označením a zapojením na svorkovnici s otevřením a uzavřením krytu, průřezu žíly do 2,5 mm2</t>
  </si>
  <si>
    <t>741130026</t>
  </si>
  <si>
    <t>Ukončení vodičů izolovaných s označením a zapojením na svorkovnici s otevřením a uzavřením krytu, průřezu žíly do 25 mm2</t>
  </si>
  <si>
    <t>741410021</t>
  </si>
  <si>
    <t>Montáž uzemňovacího vedení s upevněním, propojením a připojením pomocí svorek v zemi s izolací spojů pásku průřezu do 120 mm2 v městské zástavbě</t>
  </si>
  <si>
    <t>35442062</t>
  </si>
  <si>
    <t>pás zemnící 30x4mm FeZn</t>
  </si>
  <si>
    <t>741810003</t>
  </si>
  <si>
    <t>Zkoušky a prohlídky elektrických rozvodů a zařízení celková prohlídka a vyhotovení revizní zprávy pro objem montážních prací přes 500 do 1000 tis. Kč</t>
  </si>
  <si>
    <t>998741101</t>
  </si>
  <si>
    <t>Přesun hmot pro silnoproud stanovený z hmotnosti přesunovaného materiálu vodorovná dopravní vzdálenost do 50 m základní v objektech výšky do 6 m</t>
  </si>
  <si>
    <t>998741192</t>
  </si>
  <si>
    <t>Přesun hmot pro silnoproud stanovený z hmotnosti přesunovaného materiálu vodorovná dopravní vzdálenost do 50 m Příplatek k cenám za zvětšený přesun přes vymezenou vodorovnou dopravní vzdálenost do 100 m</t>
  </si>
  <si>
    <t>21-M</t>
  </si>
  <si>
    <t>Elektromontáže</t>
  </si>
  <si>
    <t>210203901</t>
  </si>
  <si>
    <t>Montáž svítidel LED se zapojením vodičů průmyslových nebo venkovních na výložník nebo dřík</t>
  </si>
  <si>
    <t>34774002.R</t>
  </si>
  <si>
    <t>svítidlo dle aktuálního standardu města - venkovní LED 50W, 2700K, IP 65, IK 09</t>
  </si>
  <si>
    <t>256</t>
  </si>
  <si>
    <t>210204011</t>
  </si>
  <si>
    <t>Montáž stožárů osvětlení samostatně stojících ocelových, délky do 12 m</t>
  </si>
  <si>
    <t>10.042.521</t>
  </si>
  <si>
    <t xml:space="preserve">stožár K  5,5-133/89/60 ŽZ sadový, bezpaticový</t>
  </si>
  <si>
    <t>210204201</t>
  </si>
  <si>
    <t>Montáž elektrovýzbroje stožárů osvětlení 1 okruh</t>
  </si>
  <si>
    <t>31674130</t>
  </si>
  <si>
    <t>výzbroj stožárová SV 6.10.4</t>
  </si>
  <si>
    <t>210280131</t>
  </si>
  <si>
    <t>Zkoušky a prohlídky rozvodných zařízení revize, seřízení a uvedení do provozu řídící skříně pro vn</t>
  </si>
  <si>
    <t>Poznámka k položce:_x000d_
Poznámka k položce: Napojení nového rozvodu VO ve stávající lampě či rozvaděči, včetně seřízení a uvedení do provozu.</t>
  </si>
  <si>
    <t>210280712</t>
  </si>
  <si>
    <t>Zkoušky a prohlídky osvětlovacího zařízení měření intenzity osvětlení</t>
  </si>
  <si>
    <t>soubor</t>
  </si>
  <si>
    <t>22-M</t>
  </si>
  <si>
    <t>Montáže technologických zařízení pro dopravní stavby</t>
  </si>
  <si>
    <t>220960021</t>
  </si>
  <si>
    <t>Montáž stožárové svorkovnice s připevněním</t>
  </si>
  <si>
    <t>1196291.R</t>
  </si>
  <si>
    <t>stožárová svorkovnice</t>
  </si>
  <si>
    <t>46-M</t>
  </si>
  <si>
    <t>Zemní práce při extr.mont.pracích</t>
  </si>
  <si>
    <t>460141112</t>
  </si>
  <si>
    <t>Hloubení jam strojně včetně urovnáním dna s přemístěním výkopku do vzdálenosti 3 m od okraje jámy nebo s naložením na dopravní prostředek v hornině třídy těžitelnosti I skupiny 3</t>
  </si>
  <si>
    <t>460171182</t>
  </si>
  <si>
    <t>Hloubení kabelových rýh strojně včetně urovnání dna s přemístěním výkopku do vzdálenosti 3 m od okraje jámy nebo s naložením na dopravní prostředek šířky 35 cm hloubky 90 cm v hornině třídy těžitelnosti I skupiny 3</t>
  </si>
  <si>
    <t>460341113</t>
  </si>
  <si>
    <t>Vodorovné přemístění (odvoz) horniny dopravními prostředky včetně složení, bez naložení a rozprostření jakékoliv třídy, na vzdálenost přes 500 do 1000 m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</si>
  <si>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</si>
  <si>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</si>
  <si>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460451192</t>
  </si>
  <si>
    <t>Zásyp kabelových rýh strojně s přemístěním sypaniny ze vzdálenosti do 10 m, s uložením výkopku ve vrstvách včetně zhutnění a urovnání povrchu šířky 35 cm hloubky 90 cm z horniny třídy těžitelnosti I skupiny 3</t>
  </si>
  <si>
    <t>460641113</t>
  </si>
  <si>
    <t>Základové konstrukce základ bez bednění do rostlé zeminy z monolitického betonu tř. C 16/20</t>
  </si>
  <si>
    <t>460661112</t>
  </si>
  <si>
    <t>Kabelové lože z písku včetně podsypu, zhutnění a urovnání povrchu pro kabely nn bez zakrytí, šířky přes 35 do 50 cm</t>
  </si>
  <si>
    <t>460671113</t>
  </si>
  <si>
    <t>Výstražné prvky pro krytí kabelů včetně vyrovnání povrchu rýhy, rozvinutí a uložení fólie, šířky přes 25 do 35 cm</t>
  </si>
  <si>
    <t>469981111</t>
  </si>
  <si>
    <t>Přesun hmot pro pomocné stavební práce při elektromontážích dopravní vzdálenost do 1 000 m</t>
  </si>
  <si>
    <t>SO 705 - Zeleň a sadové úpravy</t>
  </si>
  <si>
    <t>111251102</t>
  </si>
  <si>
    <t>Odstranění křovin a stromů s odstraněním kořenů strojně průměru kmene do 100 mm v rovině nebo ve svahu sklonu terénu do 1:5, při celkové ploše přes 100 do 500 m2</t>
  </si>
  <si>
    <t>112101101</t>
  </si>
  <si>
    <t>Odstranění stromů s odřezáním kmene a s odvětvením listnatých, průměru kmene přes 100 do 300 mm</t>
  </si>
  <si>
    <t>112155215</t>
  </si>
  <si>
    <t>Štěpkování s naložením na dopravní prostředek a odvozem do 20 km stromků a větví solitérů, průměru kmene do 300 mm</t>
  </si>
  <si>
    <t>112155311</t>
  </si>
  <si>
    <t>Štěpkování s naložením na dopravní prostředek a odvozem do 20 km keřového porostu středně hustého</t>
  </si>
  <si>
    <t>112251221</t>
  </si>
  <si>
    <t>Odstranění pařezu odfrézováním nebo odvrtáním hloubky přes 200 do 500 mm v rovině nebo na svahu do 1:5</t>
  </si>
  <si>
    <t>162201411</t>
  </si>
  <si>
    <t>Vodorovné přemístění větví, kmenů nebo pařezů s naložením, složením a dopravou do 1000 m kmenů stromů listnatých, průměru přes 100 do 300 mm</t>
  </si>
  <si>
    <t>Poznámka k položce:_x000d_
Poznámka k položce: uložení ma sběrný dvůr města Horažďovice</t>
  </si>
  <si>
    <t>181451131</t>
  </si>
  <si>
    <t>Založení trávníku na půdě předem připravené plochy přes 1000 m2 výsevem včetně utažení parkového v rovině nebo na svahu do 1:5</t>
  </si>
  <si>
    <t>00572410</t>
  </si>
  <si>
    <t>osivo směs travní parková</t>
  </si>
  <si>
    <t>183403161</t>
  </si>
  <si>
    <t>Obdělání půdy válením v rovině nebo na svahu do 1:5</t>
  </si>
  <si>
    <t>183101214</t>
  </si>
  <si>
    <t>Hloubení jamek pro vysazování rostlin v zemině skupiny 1 až 4 s výměnou půdy z 50% v rovině nebo na svahu do 1:5, objemu přes 0,05 do 0,125 m3</t>
  </si>
  <si>
    <t>10321100</t>
  </si>
  <si>
    <t>zahradní substrát pro výsadbu VL</t>
  </si>
  <si>
    <t>58343810</t>
  </si>
  <si>
    <t>kamenivo drcené hrubé frakce 4/8</t>
  </si>
  <si>
    <t>183101221</t>
  </si>
  <si>
    <t>Hloubení jamek pro vysazování rostlin v zemině skupiny 1 až 4 s výměnou půdy z 50% v rovině nebo na svahu do 1:5, objemu přes 0,40 do 1,00 m3</t>
  </si>
  <si>
    <t>Poznámka k položce:_x000d_
Poznámka k položce: kompost</t>
  </si>
  <si>
    <t>183211342</t>
  </si>
  <si>
    <t>Výsadba cibulovin sázecím strojem v zemině skupiny 1 až 3 v pásu šíře přes 0,5 do 1 m</t>
  </si>
  <si>
    <t>10 kus</t>
  </si>
  <si>
    <t>00570011.R</t>
  </si>
  <si>
    <t>cibulky - velmi raná směs krokusů a narcisů ´Prima Venise des Alpes´</t>
  </si>
  <si>
    <t>184102112</t>
  </si>
  <si>
    <t>Výsadba dřeviny s balem do předem vyhloubené jamky se zalitím v rovině nebo na svahu do 1:5, při průměru balu přes 200 do 300 mm</t>
  </si>
  <si>
    <t>02652023.R</t>
  </si>
  <si>
    <t>zlatice prostřední /Forsythia intermedia "Spectabilis"/</t>
  </si>
  <si>
    <t>Poznámka k položce:_x000d_
Poznámka k položce: 100-125 cm</t>
  </si>
  <si>
    <t>02652025.R</t>
  </si>
  <si>
    <t>šeřík obecný /Syringa vulgaris "Beauty of Moscow"/</t>
  </si>
  <si>
    <t>02652025.R1</t>
  </si>
  <si>
    <t>šeřík obecný /Syringa vulgaris "Katherine Havemeyer"/</t>
  </si>
  <si>
    <t>02652025.R2</t>
  </si>
  <si>
    <t>šeřík obecný /Syringa vulgaris "Fimament"/</t>
  </si>
  <si>
    <t>02652024.R1</t>
  </si>
  <si>
    <t>kalina bodnanská /Viburnum bodnantense "Dawn"/</t>
  </si>
  <si>
    <t>02652024.R2</t>
  </si>
  <si>
    <t>pámelník Chenaultův /Symphoricarpos x chenaultii "Hanckok"/</t>
  </si>
  <si>
    <t>Poznámka k položce:_x000d_
Poznámka k položce: 30-40 cm</t>
  </si>
  <si>
    <t>02652024.R3</t>
  </si>
  <si>
    <t>tavolník popelavý /Spirea cinerea "Grejsheim"/</t>
  </si>
  <si>
    <t>02652024.R4</t>
  </si>
  <si>
    <t>mochna křovitá /Potentilla fruticosa "Princess"/</t>
  </si>
  <si>
    <t>02652024.R5</t>
  </si>
  <si>
    <t>pustoryl Lemonův /Philadelphus lemoinei "Manteu d´Hemine"/</t>
  </si>
  <si>
    <t>02652024.R6</t>
  </si>
  <si>
    <t>šacholan Soulangeův´Alba Superba´ /Magnolia x soulangeana/</t>
  </si>
  <si>
    <t>Poznámka k položce:_x000d_
Poznámka k položce: 10l</t>
  </si>
  <si>
    <t>184102114</t>
  </si>
  <si>
    <t>Výsadba dřeviny s balem do předem vyhloubené jamky se zalitím v rovině nebo na svahu do 1:5, při průměru balu přes 400 do 500 mm</t>
  </si>
  <si>
    <t>02650461.R</t>
  </si>
  <si>
    <t>jeřáb kašmírský /Sorbus cashmiriana/</t>
  </si>
  <si>
    <t>Poznámka k položce:_x000d_
Poznámka k položce: ok 12/14; AS</t>
  </si>
  <si>
    <t>02650461.R1</t>
  </si>
  <si>
    <t>javor babyka "Elsrijk" /Acer campestre/</t>
  </si>
  <si>
    <t>02650461.R2</t>
  </si>
  <si>
    <t>platan /Platanus x acerifolia/</t>
  </si>
  <si>
    <t>02650461.R3</t>
  </si>
  <si>
    <t>Poznámka k položce:_x000d_
Poznámka k položce: 10 l, bal</t>
  </si>
  <si>
    <t>184215133</t>
  </si>
  <si>
    <t>Ukotvení dřeviny kůly v rovině nebo na svahu do 1:5 třemi kůly, délky přes 2 do 3 m</t>
  </si>
  <si>
    <t>60591255</t>
  </si>
  <si>
    <t>kůl vyvazovací dřevěný impregnovaný D 8cm dl 2,5m</t>
  </si>
  <si>
    <t>184813121</t>
  </si>
  <si>
    <t>Ochrana dřevin před okusem zvěří ručně v rovině nebo ve svahu do 1:5, pletivem, výšky do 2 m</t>
  </si>
  <si>
    <t>28357001.R</t>
  </si>
  <si>
    <t xml:space="preserve">chránička perforovaná PE k ochraně  kmene stromku proti okusu</t>
  </si>
  <si>
    <t>184813134</t>
  </si>
  <si>
    <t>Ochrana dřevin před okusem zvěří chemicky nátěrem, v rovině nebo ve svahu do 1:5 listnatých, výšky přes 70 cm</t>
  </si>
  <si>
    <t>100 kus</t>
  </si>
  <si>
    <t>25235001.R</t>
  </si>
  <si>
    <t>nátěr proti tepelnému poškození stromů</t>
  </si>
  <si>
    <t>184813511</t>
  </si>
  <si>
    <t>Chemické odplevelení půdy před založením kultury, trávníku nebo zpevněných ploch ručně o jakékoli výměře postřikem na široko v rovině nebo na svahu do 1:5</t>
  </si>
  <si>
    <t>184813521</t>
  </si>
  <si>
    <t>Chemické odplevelení po založení kultury ručně postřikem na široko v rovině nebo na svahu do 1:5</t>
  </si>
  <si>
    <t>184911421</t>
  </si>
  <si>
    <t>Mulčování vysazených rostlin mulčovací kůrou, tl. do 100 mm v rovině nebo na svahu do 1:5</t>
  </si>
  <si>
    <t>10391100</t>
  </si>
  <si>
    <t>kůra mulčovací VL</t>
  </si>
  <si>
    <t>Poznámka k položce:_x000d_
Poznámka k položce: předpoklad 50% mulče bude použito ze štěpkování</t>
  </si>
  <si>
    <t>185802113</t>
  </si>
  <si>
    <t>Hnojení půdy nebo trávníku v rovině nebo na svahu do 1:5 umělým hnojivem na široko</t>
  </si>
  <si>
    <t>25191155</t>
  </si>
  <si>
    <t>hnojivo průmyslové</t>
  </si>
  <si>
    <t>185802114.1</t>
  </si>
  <si>
    <t>Hnojení půdy nebo trávníku v rovině nebo na svahu do 1:5 umělým hnojivem s rozdělením k jednotlivým rostlinám</t>
  </si>
  <si>
    <t>10390008.R</t>
  </si>
  <si>
    <t>výživné tablety s pomalým uvolňováním hnojiv</t>
  </si>
  <si>
    <t>Poznámka k položce:_x000d_
Poznámka k položce: viz. tech. zpráva</t>
  </si>
  <si>
    <t>25191155.R</t>
  </si>
  <si>
    <t>půdní kondicionér</t>
  </si>
  <si>
    <t>185851121</t>
  </si>
  <si>
    <t>Dovoz vody pro zálivku rostlin na vzdálenost do 1000 m</t>
  </si>
  <si>
    <t>998231411</t>
  </si>
  <si>
    <t>Přesun hmot pro sadovnické a krajinářské úpravy ručně (bez užití mechanizace) dopravní vzdálenost do 100 m</t>
  </si>
  <si>
    <t>SO 802 - Terénní úpravy</t>
  </si>
  <si>
    <t>181351113</t>
  </si>
  <si>
    <t>Rozprostření a urovnání ornice v rovině nebo ve svahu sklonu do 1:5 strojně při souvislé ploše přes 500 m2, tl. vrstvy do 200 mm</t>
  </si>
  <si>
    <t>183403153</t>
  </si>
  <si>
    <t>Obdělání půdy hrabáním v rovině nebo na svahu do 1:5</t>
  </si>
  <si>
    <t>SO 900 - Mobiliář</t>
  </si>
  <si>
    <t>2089091153</t>
  </si>
  <si>
    <t>131213701</t>
  </si>
  <si>
    <t>Hloubení nezapažených jam ručně s urovnáním dna do předepsaného profilu a spádu v hornině třídy těžitelnosti I skupiny 3 soudržných</t>
  </si>
  <si>
    <t>132351101</t>
  </si>
  <si>
    <t>Hloubení nezapažených rýh šířky do 800 mm strojně s urovnáním dna do předepsaného profilu a spádu v hornině třídy těžitelnosti II skupiny 4 do 20 m3</t>
  </si>
  <si>
    <t>1638993431</t>
  </si>
  <si>
    <t>-630369211</t>
  </si>
  <si>
    <t>181951114</t>
  </si>
  <si>
    <t>Úprava pláně vyrovnáním výškových rozdílů strojně v hornině třídy těžitelnosti II, skupiny 4 a 5 se zhutněním</t>
  </si>
  <si>
    <t>1144483752</t>
  </si>
  <si>
    <t>271532213</t>
  </si>
  <si>
    <t>Podsyp pod základové konstrukce se zhutněním a urovnáním povrchu z kameniva hrubého, frakce 8 - 16 mm</t>
  </si>
  <si>
    <t>275311611</t>
  </si>
  <si>
    <t>Základy z betonu prostého patky a bloky z betonu kamenem prokládaného tř. C 16/20</t>
  </si>
  <si>
    <t>564851011</t>
  </si>
  <si>
    <t>Podklad ze štěrkodrti ŠD s rozprostřením a zhutněním plochy jednotlivě do 100 m2, po zhutnění tl. 150 mm</t>
  </si>
  <si>
    <t>-1803346929</t>
  </si>
  <si>
    <t>596411131</t>
  </si>
  <si>
    <t>Kladení dlažby z betonových vegetačních dlaždic komunikací pro pěší s ložem z kameniva těženého nebo drceného tl. do 40 mm, s vyplněním spár a vegetačních otvorů, s hutněním vibrováním velikosti dlaždic do 0,09 m2 tl. do 80 mm, pro plochy do 25 m2</t>
  </si>
  <si>
    <t>-1637629959</t>
  </si>
  <si>
    <t>59245035</t>
  </si>
  <si>
    <t>dlažba plošná vegetační betonová 200x200mm tl 80mm přírodní</t>
  </si>
  <si>
    <t>-499923370</t>
  </si>
  <si>
    <t>429933892</t>
  </si>
  <si>
    <t>R9M-00001</t>
  </si>
  <si>
    <t>Obruba pro sušáky 500/150/50 - BEST Limita přírodní</t>
  </si>
  <si>
    <t>-202692801</t>
  </si>
  <si>
    <t>916331112</t>
  </si>
  <si>
    <t>Osazení zahradního obrubníku betonového s ložem tl. od 50 do 100 mm z betonu prostého tř. C 12/15 s boční opěrou z betonu prostého tř. C 12/15</t>
  </si>
  <si>
    <t>59217012</t>
  </si>
  <si>
    <t>obrubník zahradní betonový 500x80x250mm</t>
  </si>
  <si>
    <t>936001001</t>
  </si>
  <si>
    <t>Montáž prvků městské a zahradní architektury hmotnosti do 0,1 t</t>
  </si>
  <si>
    <t>55342289.R</t>
  </si>
  <si>
    <t>sušáky na prádlo nerezové</t>
  </si>
  <si>
    <t>Poznámka k položce:_x000d_
Poznámka k položce: viz. TZ; tvaru U (2000x1950x60 mm), na každé kci je umístěno 7 ks nerezových háčků pro upevněné prádelní šňůry</t>
  </si>
  <si>
    <t>936005212</t>
  </si>
  <si>
    <t>Montáž dětské houpačky řetízkové s ocelovou konstrukcí dvoumístné</t>
  </si>
  <si>
    <t>74920006.R</t>
  </si>
  <si>
    <t>houpačka řetízková dvoumístná 3230x210x2140 mm</t>
  </si>
  <si>
    <t>Poznámka k položce:_x000d_
Poznámka k položce: viz. TZ; pozinková ocel, nerezová ocel. guma tlumící nárazy</t>
  </si>
  <si>
    <t>936005221</t>
  </si>
  <si>
    <t>Montáž dětské houpačky kládové dvoumístné</t>
  </si>
  <si>
    <t>74920001.R</t>
  </si>
  <si>
    <t>otočné houpadlo 2730x400x1570 mm</t>
  </si>
  <si>
    <t>Poznámka k položce:_x000d_
Poznámka k položce: viz. TZ; galvanická ocel, nerezová ocel, guma tlumící nárazy s protiskluzovými povrchy</t>
  </si>
  <si>
    <t>936005231</t>
  </si>
  <si>
    <t>Montáž dětské houpačky pružinové jednomístné</t>
  </si>
  <si>
    <t>74920009.R</t>
  </si>
  <si>
    <t>houpadlo pro nejmenší 800x400x600 mm</t>
  </si>
  <si>
    <t>Poznámka k položce:_x000d_
Poznámka k položce: viz. TZ, materiál HOL, ocel, madla z PVC</t>
  </si>
  <si>
    <t>936005232</t>
  </si>
  <si>
    <t>Montáž dětské houpačky pružinové dvoumístné</t>
  </si>
  <si>
    <t>74920010.R</t>
  </si>
  <si>
    <t>rodeodeska 840x840x1500mm</t>
  </si>
  <si>
    <t>Poznámka k položce:_x000d_
Poznámka k položce: viz. TZ; HPL desky s protiskluzným povrche, vysoce odolné ocelové pružiny</t>
  </si>
  <si>
    <t>936009111</t>
  </si>
  <si>
    <t>Bezpečnostní dopadová plocha na dětském hřišti tloušťky 30 cm ze štěrku frakce 4-8 mm</t>
  </si>
  <si>
    <t>936104213</t>
  </si>
  <si>
    <t>Montáž odpadkového koše přichycením kotevními šrouby</t>
  </si>
  <si>
    <t>74910130.R</t>
  </si>
  <si>
    <t>koš odpadkový kovový kotvený, uzamykatelný obsah 120L</t>
  </si>
  <si>
    <t>Poznámka k položce:_x000d_
Poznámka k položce: viz. TZ; rozměr 1055x580x370 mm; ocelová pozinkovaná kce opatřena praškovým lakem RAL 9005, výplň z akátového dřeva</t>
  </si>
  <si>
    <t>936124113</t>
  </si>
  <si>
    <t>Montáž lavičky parkové stabilní přichycené kotevními šrouby</t>
  </si>
  <si>
    <t>74910100.R</t>
  </si>
  <si>
    <t>lavička bez opěradla nekotvená 1800x810x650mm konstrukce-kov, sedák-dřevo</t>
  </si>
  <si>
    <t>Poznámka k položce:_x000d_
Poznámka k položce: viz. TZ; nosná kce ze slitiny hliníku opatřená práškovým lakem RAL 9005, opěradlo a sedák z akátových lanel</t>
  </si>
  <si>
    <t>953965111</t>
  </si>
  <si>
    <t>Kotva chemická s vyvrtáním otvoru kotevní šrouby pro chemické kotvy, velikost M 8, délka 110 mm</t>
  </si>
  <si>
    <t>998231311</t>
  </si>
  <si>
    <t>Přesun hmot pro sadovnické a krajinářské úpravy strojně dopravní vzdálenost do 5000 m</t>
  </si>
  <si>
    <t>VRN - Vedlejší a ostatní rozpočtové náklady</t>
  </si>
  <si>
    <t xml:space="preserve">    VRN9 - Ostatní náklady</t>
  </si>
  <si>
    <t>VRN9</t>
  </si>
  <si>
    <t>Ostatní náklady</t>
  </si>
  <si>
    <t>R094103100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</si>
  <si>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</si>
  <si>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1024</t>
  </si>
  <si>
    <t>-840768358</t>
  </si>
  <si>
    <t>R094103101</t>
  </si>
  <si>
    <t>VN - Vytýčení a ochrana stávajících inženýrských sítí - prověření existence stávajících podzemních i vzdušných vedení a zařízení, zajištění vytýčení a provedení opatření pro jejich zajištění, vyvěšení a ochranu po dobu výstavby</t>
  </si>
  <si>
    <t>-131433848</t>
  </si>
  <si>
    <t>R094103102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</si>
  <si>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</si>
  <si>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1817781889</t>
  </si>
  <si>
    <t>R094103102a</t>
  </si>
  <si>
    <t xml:space="preserve">VN - Dopravní opatření po dobu stavby -  DTTO pro přepojení kanalizace v silnici II/139</t>
  </si>
  <si>
    <t>-754383300</t>
  </si>
  <si>
    <t>R094103103</t>
  </si>
  <si>
    <t>VN - Zajištění vstupu, vjezdu a bezpečnosti k sousedním nemovitostem, provizorní cestní síť, přejezdy apod.</t>
  </si>
  <si>
    <t>-1880022476</t>
  </si>
  <si>
    <t>R094103104</t>
  </si>
  <si>
    <t>VN - Opatření pro zajištění bezpečnosti, ochrany zdraví a požární bezpečnosti</t>
  </si>
  <si>
    <t>1529167246</t>
  </si>
  <si>
    <t>R094103105</t>
  </si>
  <si>
    <t xml:space="preserve">VN - Pravidelné týdenní přemísťování popelnic od nemovitostí na určené svozové místo mimo staveniště a zpět k nemovitostem </t>
  </si>
  <si>
    <t>-130710176</t>
  </si>
  <si>
    <t>R094103106</t>
  </si>
  <si>
    <t xml:space="preserve">VN - Požárně bezpečnostní opatření  - dodávka a montáže materiálů a požárně bezpečnostních zařízení dle požárně bezpečnostního řešení stavby, které nejsou součástí výkazu výměr  (např. PHP, označení únikových cest)</t>
  </si>
  <si>
    <t>669310642</t>
  </si>
  <si>
    <t>R094103107</t>
  </si>
  <si>
    <t>VN - Provedení zkoušek materiálů, zařízení a hutnění, komplexní vyzkoušení a zaškolení obsluhy v minimálním rozsahu daným ČSN</t>
  </si>
  <si>
    <t>-1180227148</t>
  </si>
  <si>
    <t>R094103108</t>
  </si>
  <si>
    <t>VN - Náklady spojené se zajištěním pitné vody po dobu odstávky vodovodního řadu (cisterna, suchovod apod.)</t>
  </si>
  <si>
    <t>1687000240</t>
  </si>
  <si>
    <t>R094103109</t>
  </si>
  <si>
    <t>VN - Náklady spojené s provizorním zprovozněním části veřejného osvětlení na rekonstruované části místní komunikace (zajištění orientační viditelnosti) a plnohodnotného provozu na jiných okruzích</t>
  </si>
  <si>
    <t>-195061176</t>
  </si>
  <si>
    <t>R094103110</t>
  </si>
  <si>
    <t>VN - Náklady spojené s průběžným čištěním vozovek splachováním vodou povrchu podkladu nebo krytu živičného, betonového nebo dlážděného</t>
  </si>
  <si>
    <t>418925171</t>
  </si>
  <si>
    <t>R094103147</t>
  </si>
  <si>
    <t>ON - Provedení geotechnického průzkumu</t>
  </si>
  <si>
    <t>1039761013</t>
  </si>
  <si>
    <t>R094103150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</si>
  <si>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</si>
  <si>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114391627</t>
  </si>
  <si>
    <t>R094103152</t>
  </si>
  <si>
    <t>ON - Pořízení výrobní a dílenské dokumentace stavby</t>
  </si>
  <si>
    <t>1534827462</t>
  </si>
  <si>
    <t>R094103153</t>
  </si>
  <si>
    <t>ON - Zpracování pasportizace sousedních nemovitostí</t>
  </si>
  <si>
    <t>-21928844</t>
  </si>
  <si>
    <t>R094103154</t>
  </si>
  <si>
    <t>ON - Technicko zkušební plán pro stavbu schválení a jeho schválení TDI a správcem místních komunikací a ploch</t>
  </si>
  <si>
    <t>-1308756169</t>
  </si>
  <si>
    <t>R094103155</t>
  </si>
  <si>
    <t>ON - Pořízení kompletní dokladové části stavby dle podmínek smlouvy o dílo (zejména kontroly, zkoušky, revize, atesty, prohlášení atd. )</t>
  </si>
  <si>
    <t>-1479844619</t>
  </si>
  <si>
    <t>R094103156</t>
  </si>
  <si>
    <t>ON - Pořízení projektové dokumentace skutečného provedení stavby DSPS v digitální podobě + 3 paré v tištěné podobě</t>
  </si>
  <si>
    <t>-1387326098</t>
  </si>
  <si>
    <t>R094103157</t>
  </si>
  <si>
    <t>ON - Geodetické práce – vytýčení stavby, hranic pozemku</t>
  </si>
  <si>
    <t>988524774</t>
  </si>
  <si>
    <t>R094103158</t>
  </si>
  <si>
    <t>ON - Geodetické práce – zaměření skutečného stavu</t>
  </si>
  <si>
    <t>-447443056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</si>
</sst>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26</v>
      </c>
      <c r="AR10" s="18"/>
      <c r="BE10" s="27"/>
      <c r="BS10" s="15" t="s">
        <v>6</v>
      </c>
    </row>
    <row r="11" s="1" customFormat="1" ht="18.48" customHeight="1">
      <c r="B11" s="18"/>
      <c r="E11" s="23" t="s">
        <v>27</v>
      </c>
      <c r="AK11" s="28" t="s">
        <v>28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29</v>
      </c>
      <c r="AK13" s="28" t="s">
        <v>25</v>
      </c>
      <c r="AN13" s="30" t="s">
        <v>30</v>
      </c>
      <c r="AR13" s="18"/>
      <c r="BE13" s="27"/>
      <c r="BS13" s="15" t="s">
        <v>6</v>
      </c>
    </row>
    <row r="14">
      <c r="B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N14" s="30" t="s">
        <v>30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31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32</v>
      </c>
      <c r="AK17" s="28" t="s">
        <v>28</v>
      </c>
      <c r="AN17" s="23" t="s">
        <v>1</v>
      </c>
      <c r="AR17" s="18"/>
      <c r="BE17" s="27"/>
      <c r="BS17" s="15" t="s">
        <v>33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34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35</v>
      </c>
      <c r="AK20" s="28" t="s">
        <v>28</v>
      </c>
      <c r="AN20" s="23" t="s">
        <v>1</v>
      </c>
      <c r="AR20" s="18"/>
      <c r="BE20" s="27"/>
      <c r="BS20" s="15" t="s">
        <v>3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36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38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39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40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41</v>
      </c>
      <c r="E29" s="3"/>
      <c r="F29" s="28" t="s">
        <v>42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43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44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45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46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48" t="s">
        <v>49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50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51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52</v>
      </c>
      <c r="AI60" s="37"/>
      <c r="AJ60" s="37"/>
      <c r="AK60" s="37"/>
      <c r="AL60" s="37"/>
      <c r="AM60" s="54" t="s">
        <v>53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55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52</v>
      </c>
      <c r="AI75" s="37"/>
      <c r="AJ75" s="37"/>
      <c r="AK75" s="37"/>
      <c r="AL75" s="37"/>
      <c r="AM75" s="54" t="s">
        <v>53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250128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Revitalizace sídliště Blatenská v HD - 2.etapa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Horažďovice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28. 1. 2025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město Horažďovice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31</v>
      </c>
      <c r="AJ89" s="34"/>
      <c r="AK89" s="34"/>
      <c r="AL89" s="34"/>
      <c r="AM89" s="66" t="str">
        <f>IF(E17="","",E17)</f>
        <v>Atelier MAAT Tábor</v>
      </c>
      <c r="AN89" s="4"/>
      <c r="AO89" s="4"/>
      <c r="AP89" s="4"/>
      <c r="AQ89" s="34"/>
      <c r="AR89" s="35"/>
      <c r="AS89" s="67" t="s">
        <v>57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29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34</v>
      </c>
      <c r="AJ90" s="34"/>
      <c r="AK90" s="34"/>
      <c r="AL90" s="34"/>
      <c r="AM90" s="66" t="str">
        <f>IF(E20="","",E20)</f>
        <v>Pavel Matoušek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58</v>
      </c>
      <c r="D92" s="76"/>
      <c r="E92" s="76"/>
      <c r="F92" s="76"/>
      <c r="G92" s="76"/>
      <c r="H92" s="77"/>
      <c r="I92" s="78" t="s">
        <v>59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60</v>
      </c>
      <c r="AH92" s="76"/>
      <c r="AI92" s="76"/>
      <c r="AJ92" s="76"/>
      <c r="AK92" s="76"/>
      <c r="AL92" s="76"/>
      <c r="AM92" s="76"/>
      <c r="AN92" s="78" t="s">
        <v>61</v>
      </c>
      <c r="AO92" s="76"/>
      <c r="AP92" s="80"/>
      <c r="AQ92" s="81" t="s">
        <v>62</v>
      </c>
      <c r="AR92" s="35"/>
      <c r="AS92" s="82" t="s">
        <v>63</v>
      </c>
      <c r="AT92" s="83" t="s">
        <v>64</v>
      </c>
      <c r="AU92" s="83" t="s">
        <v>65</v>
      </c>
      <c r="AV92" s="83" t="s">
        <v>66</v>
      </c>
      <c r="AW92" s="83" t="s">
        <v>67</v>
      </c>
      <c r="AX92" s="83" t="s">
        <v>68</v>
      </c>
      <c r="AY92" s="83" t="s">
        <v>69</v>
      </c>
      <c r="AZ92" s="83" t="s">
        <v>70</v>
      </c>
      <c r="BA92" s="83" t="s">
        <v>71</v>
      </c>
      <c r="BB92" s="83" t="s">
        <v>72</v>
      </c>
      <c r="BC92" s="83" t="s">
        <v>73</v>
      </c>
      <c r="BD92" s="84" t="s">
        <v>74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75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ROUND(SUM(AG95:AG114),2)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ROUND(SUM(AS95:AS114),2)</f>
        <v>0</v>
      </c>
      <c r="AT94" s="95">
        <f>ROUND(SUM(AV94:AW94),2)</f>
        <v>0</v>
      </c>
      <c r="AU94" s="96">
        <f>ROUND(SUM(AU95:AU114),5)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ROUND(SUM(AZ95:AZ114),2)</f>
        <v>0</v>
      </c>
      <c r="BA94" s="95">
        <f>ROUND(SUM(BA95:BA114),2)</f>
        <v>0</v>
      </c>
      <c r="BB94" s="95">
        <f>ROUND(SUM(BB95:BB114),2)</f>
        <v>0</v>
      </c>
      <c r="BC94" s="95">
        <f>ROUND(SUM(BC95:BC114),2)</f>
        <v>0</v>
      </c>
      <c r="BD94" s="97">
        <f>ROUND(SUM(BD95:BD114),2)</f>
        <v>0</v>
      </c>
      <c r="BE94" s="6"/>
      <c r="BS94" s="98" t="s">
        <v>76</v>
      </c>
      <c r="BT94" s="98" t="s">
        <v>77</v>
      </c>
      <c r="BU94" s="99" t="s">
        <v>78</v>
      </c>
      <c r="BV94" s="98" t="s">
        <v>79</v>
      </c>
      <c r="BW94" s="98" t="s">
        <v>4</v>
      </c>
      <c r="BX94" s="98" t="s">
        <v>80</v>
      </c>
      <c r="CL94" s="98" t="s">
        <v>1</v>
      </c>
    </row>
    <row r="95" s="7" customFormat="1" ht="24.75" customHeight="1">
      <c r="A95" s="100" t="s">
        <v>81</v>
      </c>
      <c r="B95" s="101"/>
      <c r="C95" s="102"/>
      <c r="D95" s="103" t="s">
        <v>82</v>
      </c>
      <c r="E95" s="103"/>
      <c r="F95" s="103"/>
      <c r="G95" s="103"/>
      <c r="H95" s="103"/>
      <c r="I95" s="104"/>
      <c r="J95" s="103" t="s">
        <v>83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'SO 102a - Parkoviště u TS...'!J30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84</v>
      </c>
      <c r="AR95" s="101"/>
      <c r="AS95" s="107">
        <v>0</v>
      </c>
      <c r="AT95" s="108">
        <f>ROUND(SUM(AV95:AW95),2)</f>
        <v>0</v>
      </c>
      <c r="AU95" s="109">
        <f>'SO 102a - Parkoviště u TS...'!P124</f>
        <v>0</v>
      </c>
      <c r="AV95" s="108">
        <f>'SO 102a - Parkoviště u TS...'!J33</f>
        <v>0</v>
      </c>
      <c r="AW95" s="108">
        <f>'SO 102a - Parkoviště u TS...'!J34</f>
        <v>0</v>
      </c>
      <c r="AX95" s="108">
        <f>'SO 102a - Parkoviště u TS...'!J35</f>
        <v>0</v>
      </c>
      <c r="AY95" s="108">
        <f>'SO 102a - Parkoviště u TS...'!J36</f>
        <v>0</v>
      </c>
      <c r="AZ95" s="108">
        <f>'SO 102a - Parkoviště u TS...'!F33</f>
        <v>0</v>
      </c>
      <c r="BA95" s="108">
        <f>'SO 102a - Parkoviště u TS...'!F34</f>
        <v>0</v>
      </c>
      <c r="BB95" s="108">
        <f>'SO 102a - Parkoviště u TS...'!F35</f>
        <v>0</v>
      </c>
      <c r="BC95" s="108">
        <f>'SO 102a - Parkoviště u TS...'!F36</f>
        <v>0</v>
      </c>
      <c r="BD95" s="110">
        <f>'SO 102a - Parkoviště u TS...'!F37</f>
        <v>0</v>
      </c>
      <c r="BE95" s="7"/>
      <c r="BT95" s="111" t="s">
        <v>85</v>
      </c>
      <c r="BV95" s="111" t="s">
        <v>79</v>
      </c>
      <c r="BW95" s="111" t="s">
        <v>86</v>
      </c>
      <c r="BX95" s="111" t="s">
        <v>4</v>
      </c>
      <c r="CL95" s="111" t="s">
        <v>1</v>
      </c>
      <c r="CM95" s="111" t="s">
        <v>87</v>
      </c>
    </row>
    <row r="96" s="7" customFormat="1" ht="16.5" customHeight="1">
      <c r="A96" s="100" t="s">
        <v>81</v>
      </c>
      <c r="B96" s="101"/>
      <c r="C96" s="102"/>
      <c r="D96" s="103" t="s">
        <v>88</v>
      </c>
      <c r="E96" s="103"/>
      <c r="F96" s="103"/>
      <c r="G96" s="103"/>
      <c r="H96" s="103"/>
      <c r="I96" s="104"/>
      <c r="J96" s="103" t="s">
        <v>89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'SO 101 - Místní komunikace'!J30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84</v>
      </c>
      <c r="AR96" s="101"/>
      <c r="AS96" s="107">
        <v>0</v>
      </c>
      <c r="AT96" s="108">
        <f>ROUND(SUM(AV96:AW96),2)</f>
        <v>0</v>
      </c>
      <c r="AU96" s="109">
        <f>'SO 101 - Místní komunikace'!P123</f>
        <v>0</v>
      </c>
      <c r="AV96" s="108">
        <f>'SO 101 - Místní komunikace'!J33</f>
        <v>0</v>
      </c>
      <c r="AW96" s="108">
        <f>'SO 101 - Místní komunikace'!J34</f>
        <v>0</v>
      </c>
      <c r="AX96" s="108">
        <f>'SO 101 - Místní komunikace'!J35</f>
        <v>0</v>
      </c>
      <c r="AY96" s="108">
        <f>'SO 101 - Místní komunikace'!J36</f>
        <v>0</v>
      </c>
      <c r="AZ96" s="108">
        <f>'SO 101 - Místní komunikace'!F33</f>
        <v>0</v>
      </c>
      <c r="BA96" s="108">
        <f>'SO 101 - Místní komunikace'!F34</f>
        <v>0</v>
      </c>
      <c r="BB96" s="108">
        <f>'SO 101 - Místní komunikace'!F35</f>
        <v>0</v>
      </c>
      <c r="BC96" s="108">
        <f>'SO 101 - Místní komunikace'!F36</f>
        <v>0</v>
      </c>
      <c r="BD96" s="110">
        <f>'SO 101 - Místní komunikace'!F37</f>
        <v>0</v>
      </c>
      <c r="BE96" s="7"/>
      <c r="BT96" s="111" t="s">
        <v>85</v>
      </c>
      <c r="BV96" s="111" t="s">
        <v>79</v>
      </c>
      <c r="BW96" s="111" t="s">
        <v>90</v>
      </c>
      <c r="BX96" s="111" t="s">
        <v>4</v>
      </c>
      <c r="CL96" s="111" t="s">
        <v>1</v>
      </c>
      <c r="CM96" s="111" t="s">
        <v>87</v>
      </c>
    </row>
    <row r="97" s="7" customFormat="1" ht="16.5" customHeight="1">
      <c r="A97" s="100" t="s">
        <v>81</v>
      </c>
      <c r="B97" s="101"/>
      <c r="C97" s="102"/>
      <c r="D97" s="103" t="s">
        <v>91</v>
      </c>
      <c r="E97" s="103"/>
      <c r="F97" s="103"/>
      <c r="G97" s="103"/>
      <c r="H97" s="103"/>
      <c r="I97" s="104"/>
      <c r="J97" s="103" t="s">
        <v>92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5">
        <f>'SO 102 - Parkovací stání'!J30</f>
        <v>0</v>
      </c>
      <c r="AH97" s="104"/>
      <c r="AI97" s="104"/>
      <c r="AJ97" s="104"/>
      <c r="AK97" s="104"/>
      <c r="AL97" s="104"/>
      <c r="AM97" s="104"/>
      <c r="AN97" s="105">
        <f>SUM(AG97,AT97)</f>
        <v>0</v>
      </c>
      <c r="AO97" s="104"/>
      <c r="AP97" s="104"/>
      <c r="AQ97" s="106" t="s">
        <v>84</v>
      </c>
      <c r="AR97" s="101"/>
      <c r="AS97" s="107">
        <v>0</v>
      </c>
      <c r="AT97" s="108">
        <f>ROUND(SUM(AV97:AW97),2)</f>
        <v>0</v>
      </c>
      <c r="AU97" s="109">
        <f>'SO 102 - Parkovací stání'!P123</f>
        <v>0</v>
      </c>
      <c r="AV97" s="108">
        <f>'SO 102 - Parkovací stání'!J33</f>
        <v>0</v>
      </c>
      <c r="AW97" s="108">
        <f>'SO 102 - Parkovací stání'!J34</f>
        <v>0</v>
      </c>
      <c r="AX97" s="108">
        <f>'SO 102 - Parkovací stání'!J35</f>
        <v>0</v>
      </c>
      <c r="AY97" s="108">
        <f>'SO 102 - Parkovací stání'!J36</f>
        <v>0</v>
      </c>
      <c r="AZ97" s="108">
        <f>'SO 102 - Parkovací stání'!F33</f>
        <v>0</v>
      </c>
      <c r="BA97" s="108">
        <f>'SO 102 - Parkovací stání'!F34</f>
        <v>0</v>
      </c>
      <c r="BB97" s="108">
        <f>'SO 102 - Parkovací stání'!F35</f>
        <v>0</v>
      </c>
      <c r="BC97" s="108">
        <f>'SO 102 - Parkovací stání'!F36</f>
        <v>0</v>
      </c>
      <c r="BD97" s="110">
        <f>'SO 102 - Parkovací stání'!F37</f>
        <v>0</v>
      </c>
      <c r="BE97" s="7"/>
      <c r="BT97" s="111" t="s">
        <v>85</v>
      </c>
      <c r="BV97" s="111" t="s">
        <v>79</v>
      </c>
      <c r="BW97" s="111" t="s">
        <v>93</v>
      </c>
      <c r="BX97" s="111" t="s">
        <v>4</v>
      </c>
      <c r="CL97" s="111" t="s">
        <v>1</v>
      </c>
      <c r="CM97" s="111" t="s">
        <v>87</v>
      </c>
    </row>
    <row r="98" s="7" customFormat="1" ht="16.5" customHeight="1">
      <c r="A98" s="100" t="s">
        <v>81</v>
      </c>
      <c r="B98" s="101"/>
      <c r="C98" s="102"/>
      <c r="D98" s="103" t="s">
        <v>94</v>
      </c>
      <c r="E98" s="103"/>
      <c r="F98" s="103"/>
      <c r="G98" s="103"/>
      <c r="H98" s="103"/>
      <c r="I98" s="104"/>
      <c r="J98" s="103" t="s">
        <v>95</v>
      </c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5">
        <f>'SO 103 - Sjezdy'!J30</f>
        <v>0</v>
      </c>
      <c r="AH98" s="104"/>
      <c r="AI98" s="104"/>
      <c r="AJ98" s="104"/>
      <c r="AK98" s="104"/>
      <c r="AL98" s="104"/>
      <c r="AM98" s="104"/>
      <c r="AN98" s="105">
        <f>SUM(AG98,AT98)</f>
        <v>0</v>
      </c>
      <c r="AO98" s="104"/>
      <c r="AP98" s="104"/>
      <c r="AQ98" s="106" t="s">
        <v>84</v>
      </c>
      <c r="AR98" s="101"/>
      <c r="AS98" s="107">
        <v>0</v>
      </c>
      <c r="AT98" s="108">
        <f>ROUND(SUM(AV98:AW98),2)</f>
        <v>0</v>
      </c>
      <c r="AU98" s="109">
        <f>'SO 103 - Sjezdy'!P122</f>
        <v>0</v>
      </c>
      <c r="AV98" s="108">
        <f>'SO 103 - Sjezdy'!J33</f>
        <v>0</v>
      </c>
      <c r="AW98" s="108">
        <f>'SO 103 - Sjezdy'!J34</f>
        <v>0</v>
      </c>
      <c r="AX98" s="108">
        <f>'SO 103 - Sjezdy'!J35</f>
        <v>0</v>
      </c>
      <c r="AY98" s="108">
        <f>'SO 103 - Sjezdy'!J36</f>
        <v>0</v>
      </c>
      <c r="AZ98" s="108">
        <f>'SO 103 - Sjezdy'!F33</f>
        <v>0</v>
      </c>
      <c r="BA98" s="108">
        <f>'SO 103 - Sjezdy'!F34</f>
        <v>0</v>
      </c>
      <c r="BB98" s="108">
        <f>'SO 103 - Sjezdy'!F35</f>
        <v>0</v>
      </c>
      <c r="BC98" s="108">
        <f>'SO 103 - Sjezdy'!F36</f>
        <v>0</v>
      </c>
      <c r="BD98" s="110">
        <f>'SO 103 - Sjezdy'!F37</f>
        <v>0</v>
      </c>
      <c r="BE98" s="7"/>
      <c r="BT98" s="111" t="s">
        <v>85</v>
      </c>
      <c r="BV98" s="111" t="s">
        <v>79</v>
      </c>
      <c r="BW98" s="111" t="s">
        <v>96</v>
      </c>
      <c r="BX98" s="111" t="s">
        <v>4</v>
      </c>
      <c r="CL98" s="111" t="s">
        <v>1</v>
      </c>
      <c r="CM98" s="111" t="s">
        <v>87</v>
      </c>
    </row>
    <row r="99" s="7" customFormat="1" ht="16.5" customHeight="1">
      <c r="A99" s="100" t="s">
        <v>81</v>
      </c>
      <c r="B99" s="101"/>
      <c r="C99" s="102"/>
      <c r="D99" s="103" t="s">
        <v>97</v>
      </c>
      <c r="E99" s="103"/>
      <c r="F99" s="103"/>
      <c r="G99" s="103"/>
      <c r="H99" s="103"/>
      <c r="I99" s="104"/>
      <c r="J99" s="103" t="s">
        <v>98</v>
      </c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5">
        <f>'SO 104 - Chodníky,TDO'!J30</f>
        <v>0</v>
      </c>
      <c r="AH99" s="104"/>
      <c r="AI99" s="104"/>
      <c r="AJ99" s="104"/>
      <c r="AK99" s="104"/>
      <c r="AL99" s="104"/>
      <c r="AM99" s="104"/>
      <c r="AN99" s="105">
        <f>SUM(AG99,AT99)</f>
        <v>0</v>
      </c>
      <c r="AO99" s="104"/>
      <c r="AP99" s="104"/>
      <c r="AQ99" s="106" t="s">
        <v>84</v>
      </c>
      <c r="AR99" s="101"/>
      <c r="AS99" s="107">
        <v>0</v>
      </c>
      <c r="AT99" s="108">
        <f>ROUND(SUM(AV99:AW99),2)</f>
        <v>0</v>
      </c>
      <c r="AU99" s="109">
        <f>'SO 104 - Chodníky,TDO'!P123</f>
        <v>0</v>
      </c>
      <c r="AV99" s="108">
        <f>'SO 104 - Chodníky,TDO'!J33</f>
        <v>0</v>
      </c>
      <c r="AW99" s="108">
        <f>'SO 104 - Chodníky,TDO'!J34</f>
        <v>0</v>
      </c>
      <c r="AX99" s="108">
        <f>'SO 104 - Chodníky,TDO'!J35</f>
        <v>0</v>
      </c>
      <c r="AY99" s="108">
        <f>'SO 104 - Chodníky,TDO'!J36</f>
        <v>0</v>
      </c>
      <c r="AZ99" s="108">
        <f>'SO 104 - Chodníky,TDO'!F33</f>
        <v>0</v>
      </c>
      <c r="BA99" s="108">
        <f>'SO 104 - Chodníky,TDO'!F34</f>
        <v>0</v>
      </c>
      <c r="BB99" s="108">
        <f>'SO 104 - Chodníky,TDO'!F35</f>
        <v>0</v>
      </c>
      <c r="BC99" s="108">
        <f>'SO 104 - Chodníky,TDO'!F36</f>
        <v>0</v>
      </c>
      <c r="BD99" s="110">
        <f>'SO 104 - Chodníky,TDO'!F37</f>
        <v>0</v>
      </c>
      <c r="BE99" s="7"/>
      <c r="BT99" s="111" t="s">
        <v>85</v>
      </c>
      <c r="BV99" s="111" t="s">
        <v>79</v>
      </c>
      <c r="BW99" s="111" t="s">
        <v>99</v>
      </c>
      <c r="BX99" s="111" t="s">
        <v>4</v>
      </c>
      <c r="CL99" s="111" t="s">
        <v>1</v>
      </c>
      <c r="CM99" s="111" t="s">
        <v>87</v>
      </c>
    </row>
    <row r="100" s="7" customFormat="1" ht="24.75" customHeight="1">
      <c r="A100" s="100" t="s">
        <v>81</v>
      </c>
      <c r="B100" s="101"/>
      <c r="C100" s="102"/>
      <c r="D100" s="103" t="s">
        <v>100</v>
      </c>
      <c r="E100" s="103"/>
      <c r="F100" s="103"/>
      <c r="G100" s="103"/>
      <c r="H100" s="103"/>
      <c r="I100" s="104"/>
      <c r="J100" s="103" t="s">
        <v>101</v>
      </c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5">
        <f>'SO 201 - Likvidace či úpr...'!J30</f>
        <v>0</v>
      </c>
      <c r="AH100" s="104"/>
      <c r="AI100" s="104"/>
      <c r="AJ100" s="104"/>
      <c r="AK100" s="104"/>
      <c r="AL100" s="104"/>
      <c r="AM100" s="104"/>
      <c r="AN100" s="105">
        <f>SUM(AG100,AT100)</f>
        <v>0</v>
      </c>
      <c r="AO100" s="104"/>
      <c r="AP100" s="104"/>
      <c r="AQ100" s="106" t="s">
        <v>84</v>
      </c>
      <c r="AR100" s="101"/>
      <c r="AS100" s="107">
        <v>0</v>
      </c>
      <c r="AT100" s="108">
        <f>ROUND(SUM(AV100:AW100),2)</f>
        <v>0</v>
      </c>
      <c r="AU100" s="109">
        <f>'SO 201 - Likvidace či úpr...'!P128</f>
        <v>0</v>
      </c>
      <c r="AV100" s="108">
        <f>'SO 201 - Likvidace či úpr...'!J33</f>
        <v>0</v>
      </c>
      <c r="AW100" s="108">
        <f>'SO 201 - Likvidace či úpr...'!J34</f>
        <v>0</v>
      </c>
      <c r="AX100" s="108">
        <f>'SO 201 - Likvidace či úpr...'!J35</f>
        <v>0</v>
      </c>
      <c r="AY100" s="108">
        <f>'SO 201 - Likvidace či úpr...'!J36</f>
        <v>0</v>
      </c>
      <c r="AZ100" s="108">
        <f>'SO 201 - Likvidace či úpr...'!F33</f>
        <v>0</v>
      </c>
      <c r="BA100" s="108">
        <f>'SO 201 - Likvidace či úpr...'!F34</f>
        <v>0</v>
      </c>
      <c r="BB100" s="108">
        <f>'SO 201 - Likvidace či úpr...'!F35</f>
        <v>0</v>
      </c>
      <c r="BC100" s="108">
        <f>'SO 201 - Likvidace či úpr...'!F36</f>
        <v>0</v>
      </c>
      <c r="BD100" s="110">
        <f>'SO 201 - Likvidace či úpr...'!F37</f>
        <v>0</v>
      </c>
      <c r="BE100" s="7"/>
      <c r="BT100" s="111" t="s">
        <v>85</v>
      </c>
      <c r="BV100" s="111" t="s">
        <v>79</v>
      </c>
      <c r="BW100" s="111" t="s">
        <v>102</v>
      </c>
      <c r="BX100" s="111" t="s">
        <v>4</v>
      </c>
      <c r="CL100" s="111" t="s">
        <v>1</v>
      </c>
      <c r="CM100" s="111" t="s">
        <v>87</v>
      </c>
    </row>
    <row r="101" s="7" customFormat="1" ht="16.5" customHeight="1">
      <c r="A101" s="100" t="s">
        <v>81</v>
      </c>
      <c r="B101" s="101"/>
      <c r="C101" s="102"/>
      <c r="D101" s="103" t="s">
        <v>103</v>
      </c>
      <c r="E101" s="103"/>
      <c r="F101" s="103"/>
      <c r="G101" s="103"/>
      <c r="H101" s="103"/>
      <c r="I101" s="104"/>
      <c r="J101" s="103" t="s">
        <v>104</v>
      </c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5">
        <f>'SO 202 - Likvidace septiků'!J30</f>
        <v>0</v>
      </c>
      <c r="AH101" s="104"/>
      <c r="AI101" s="104"/>
      <c r="AJ101" s="104"/>
      <c r="AK101" s="104"/>
      <c r="AL101" s="104"/>
      <c r="AM101" s="104"/>
      <c r="AN101" s="105">
        <f>SUM(AG101,AT101)</f>
        <v>0</v>
      </c>
      <c r="AO101" s="104"/>
      <c r="AP101" s="104"/>
      <c r="AQ101" s="106" t="s">
        <v>84</v>
      </c>
      <c r="AR101" s="101"/>
      <c r="AS101" s="107">
        <v>0</v>
      </c>
      <c r="AT101" s="108">
        <f>ROUND(SUM(AV101:AW101),2)</f>
        <v>0</v>
      </c>
      <c r="AU101" s="109">
        <f>'SO 202 - Likvidace septiků'!P122</f>
        <v>0</v>
      </c>
      <c r="AV101" s="108">
        <f>'SO 202 - Likvidace septiků'!J33</f>
        <v>0</v>
      </c>
      <c r="AW101" s="108">
        <f>'SO 202 - Likvidace septiků'!J34</f>
        <v>0</v>
      </c>
      <c r="AX101" s="108">
        <f>'SO 202 - Likvidace septiků'!J35</f>
        <v>0</v>
      </c>
      <c r="AY101" s="108">
        <f>'SO 202 - Likvidace septiků'!J36</f>
        <v>0</v>
      </c>
      <c r="AZ101" s="108">
        <f>'SO 202 - Likvidace septiků'!F33</f>
        <v>0</v>
      </c>
      <c r="BA101" s="108">
        <f>'SO 202 - Likvidace septiků'!F34</f>
        <v>0</v>
      </c>
      <c r="BB101" s="108">
        <f>'SO 202 - Likvidace septiků'!F35</f>
        <v>0</v>
      </c>
      <c r="BC101" s="108">
        <f>'SO 202 - Likvidace septiků'!F36</f>
        <v>0</v>
      </c>
      <c r="BD101" s="110">
        <f>'SO 202 - Likvidace septiků'!F37</f>
        <v>0</v>
      </c>
      <c r="BE101" s="7"/>
      <c r="BT101" s="111" t="s">
        <v>85</v>
      </c>
      <c r="BV101" s="111" t="s">
        <v>79</v>
      </c>
      <c r="BW101" s="111" t="s">
        <v>105</v>
      </c>
      <c r="BX101" s="111" t="s">
        <v>4</v>
      </c>
      <c r="CL101" s="111" t="s">
        <v>1</v>
      </c>
      <c r="CM101" s="111" t="s">
        <v>87</v>
      </c>
    </row>
    <row r="102" s="7" customFormat="1" ht="16.5" customHeight="1">
      <c r="A102" s="100" t="s">
        <v>81</v>
      </c>
      <c r="B102" s="101"/>
      <c r="C102" s="102"/>
      <c r="D102" s="103" t="s">
        <v>106</v>
      </c>
      <c r="E102" s="103"/>
      <c r="F102" s="103"/>
      <c r="G102" s="103"/>
      <c r="H102" s="103"/>
      <c r="I102" s="104"/>
      <c r="J102" s="103" t="s">
        <v>107</v>
      </c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5">
        <f>'SO 301 - Odvodnění komuni...'!J30</f>
        <v>0</v>
      </c>
      <c r="AH102" s="104"/>
      <c r="AI102" s="104"/>
      <c r="AJ102" s="104"/>
      <c r="AK102" s="104"/>
      <c r="AL102" s="104"/>
      <c r="AM102" s="104"/>
      <c r="AN102" s="105">
        <f>SUM(AG102,AT102)</f>
        <v>0</v>
      </c>
      <c r="AO102" s="104"/>
      <c r="AP102" s="104"/>
      <c r="AQ102" s="106" t="s">
        <v>84</v>
      </c>
      <c r="AR102" s="101"/>
      <c r="AS102" s="107">
        <v>0</v>
      </c>
      <c r="AT102" s="108">
        <f>ROUND(SUM(AV102:AW102),2)</f>
        <v>0</v>
      </c>
      <c r="AU102" s="109">
        <f>'SO 301 - Odvodnění komuni...'!P122</f>
        <v>0</v>
      </c>
      <c r="AV102" s="108">
        <f>'SO 301 - Odvodnění komuni...'!J33</f>
        <v>0</v>
      </c>
      <c r="AW102" s="108">
        <f>'SO 301 - Odvodnění komuni...'!J34</f>
        <v>0</v>
      </c>
      <c r="AX102" s="108">
        <f>'SO 301 - Odvodnění komuni...'!J35</f>
        <v>0</v>
      </c>
      <c r="AY102" s="108">
        <f>'SO 301 - Odvodnění komuni...'!J36</f>
        <v>0</v>
      </c>
      <c r="AZ102" s="108">
        <f>'SO 301 - Odvodnění komuni...'!F33</f>
        <v>0</v>
      </c>
      <c r="BA102" s="108">
        <f>'SO 301 - Odvodnění komuni...'!F34</f>
        <v>0</v>
      </c>
      <c r="BB102" s="108">
        <f>'SO 301 - Odvodnění komuni...'!F35</f>
        <v>0</v>
      </c>
      <c r="BC102" s="108">
        <f>'SO 301 - Odvodnění komuni...'!F36</f>
        <v>0</v>
      </c>
      <c r="BD102" s="110">
        <f>'SO 301 - Odvodnění komuni...'!F37</f>
        <v>0</v>
      </c>
      <c r="BE102" s="7"/>
      <c r="BT102" s="111" t="s">
        <v>85</v>
      </c>
      <c r="BV102" s="111" t="s">
        <v>79</v>
      </c>
      <c r="BW102" s="111" t="s">
        <v>108</v>
      </c>
      <c r="BX102" s="111" t="s">
        <v>4</v>
      </c>
      <c r="CL102" s="111" t="s">
        <v>1</v>
      </c>
      <c r="CM102" s="111" t="s">
        <v>87</v>
      </c>
    </row>
    <row r="103" s="7" customFormat="1" ht="16.5" customHeight="1">
      <c r="A103" s="100" t="s">
        <v>81</v>
      </c>
      <c r="B103" s="101"/>
      <c r="C103" s="102"/>
      <c r="D103" s="103" t="s">
        <v>109</v>
      </c>
      <c r="E103" s="103"/>
      <c r="F103" s="103"/>
      <c r="G103" s="103"/>
      <c r="H103" s="103"/>
      <c r="I103" s="104"/>
      <c r="J103" s="103" t="s">
        <v>110</v>
      </c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5">
        <f>'SO 302 - Jednotná kanalizace'!J30</f>
        <v>0</v>
      </c>
      <c r="AH103" s="104"/>
      <c r="AI103" s="104"/>
      <c r="AJ103" s="104"/>
      <c r="AK103" s="104"/>
      <c r="AL103" s="104"/>
      <c r="AM103" s="104"/>
      <c r="AN103" s="105">
        <f>SUM(AG103,AT103)</f>
        <v>0</v>
      </c>
      <c r="AO103" s="104"/>
      <c r="AP103" s="104"/>
      <c r="AQ103" s="106" t="s">
        <v>84</v>
      </c>
      <c r="AR103" s="101"/>
      <c r="AS103" s="107">
        <v>0</v>
      </c>
      <c r="AT103" s="108">
        <f>ROUND(SUM(AV103:AW103),2)</f>
        <v>0</v>
      </c>
      <c r="AU103" s="109">
        <f>'SO 302 - Jednotná kanalizace'!P126</f>
        <v>0</v>
      </c>
      <c r="AV103" s="108">
        <f>'SO 302 - Jednotná kanalizace'!J33</f>
        <v>0</v>
      </c>
      <c r="AW103" s="108">
        <f>'SO 302 - Jednotná kanalizace'!J34</f>
        <v>0</v>
      </c>
      <c r="AX103" s="108">
        <f>'SO 302 - Jednotná kanalizace'!J35</f>
        <v>0</v>
      </c>
      <c r="AY103" s="108">
        <f>'SO 302 - Jednotná kanalizace'!J36</f>
        <v>0</v>
      </c>
      <c r="AZ103" s="108">
        <f>'SO 302 - Jednotná kanalizace'!F33</f>
        <v>0</v>
      </c>
      <c r="BA103" s="108">
        <f>'SO 302 - Jednotná kanalizace'!F34</f>
        <v>0</v>
      </c>
      <c r="BB103" s="108">
        <f>'SO 302 - Jednotná kanalizace'!F35</f>
        <v>0</v>
      </c>
      <c r="BC103" s="108">
        <f>'SO 302 - Jednotná kanalizace'!F36</f>
        <v>0</v>
      </c>
      <c r="BD103" s="110">
        <f>'SO 302 - Jednotná kanalizace'!F37</f>
        <v>0</v>
      </c>
      <c r="BE103" s="7"/>
      <c r="BT103" s="111" t="s">
        <v>85</v>
      </c>
      <c r="BV103" s="111" t="s">
        <v>79</v>
      </c>
      <c r="BW103" s="111" t="s">
        <v>111</v>
      </c>
      <c r="BX103" s="111" t="s">
        <v>4</v>
      </c>
      <c r="CL103" s="111" t="s">
        <v>1</v>
      </c>
      <c r="CM103" s="111" t="s">
        <v>87</v>
      </c>
    </row>
    <row r="104" s="7" customFormat="1" ht="16.5" customHeight="1">
      <c r="A104" s="100" t="s">
        <v>81</v>
      </c>
      <c r="B104" s="101"/>
      <c r="C104" s="102"/>
      <c r="D104" s="103" t="s">
        <v>112</v>
      </c>
      <c r="E104" s="103"/>
      <c r="F104" s="103"/>
      <c r="G104" s="103"/>
      <c r="H104" s="103"/>
      <c r="I104" s="104"/>
      <c r="J104" s="103" t="s">
        <v>113</v>
      </c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5">
        <f>'SO 303 - Přípojky splaško...'!J30</f>
        <v>0</v>
      </c>
      <c r="AH104" s="104"/>
      <c r="AI104" s="104"/>
      <c r="AJ104" s="104"/>
      <c r="AK104" s="104"/>
      <c r="AL104" s="104"/>
      <c r="AM104" s="104"/>
      <c r="AN104" s="105">
        <f>SUM(AG104,AT104)</f>
        <v>0</v>
      </c>
      <c r="AO104" s="104"/>
      <c r="AP104" s="104"/>
      <c r="AQ104" s="106" t="s">
        <v>84</v>
      </c>
      <c r="AR104" s="101"/>
      <c r="AS104" s="107">
        <v>0</v>
      </c>
      <c r="AT104" s="108">
        <f>ROUND(SUM(AV104:AW104),2)</f>
        <v>0</v>
      </c>
      <c r="AU104" s="109">
        <f>'SO 303 - Přípojky splaško...'!P124</f>
        <v>0</v>
      </c>
      <c r="AV104" s="108">
        <f>'SO 303 - Přípojky splaško...'!J33</f>
        <v>0</v>
      </c>
      <c r="AW104" s="108">
        <f>'SO 303 - Přípojky splaško...'!J34</f>
        <v>0</v>
      </c>
      <c r="AX104" s="108">
        <f>'SO 303 - Přípojky splaško...'!J35</f>
        <v>0</v>
      </c>
      <c r="AY104" s="108">
        <f>'SO 303 - Přípojky splaško...'!J36</f>
        <v>0</v>
      </c>
      <c r="AZ104" s="108">
        <f>'SO 303 - Přípojky splaško...'!F33</f>
        <v>0</v>
      </c>
      <c r="BA104" s="108">
        <f>'SO 303 - Přípojky splaško...'!F34</f>
        <v>0</v>
      </c>
      <c r="BB104" s="108">
        <f>'SO 303 - Přípojky splaško...'!F35</f>
        <v>0</v>
      </c>
      <c r="BC104" s="108">
        <f>'SO 303 - Přípojky splaško...'!F36</f>
        <v>0</v>
      </c>
      <c r="BD104" s="110">
        <f>'SO 303 - Přípojky splaško...'!F37</f>
        <v>0</v>
      </c>
      <c r="BE104" s="7"/>
      <c r="BT104" s="111" t="s">
        <v>85</v>
      </c>
      <c r="BV104" s="111" t="s">
        <v>79</v>
      </c>
      <c r="BW104" s="111" t="s">
        <v>114</v>
      </c>
      <c r="BX104" s="111" t="s">
        <v>4</v>
      </c>
      <c r="CL104" s="111" t="s">
        <v>1</v>
      </c>
      <c r="CM104" s="111" t="s">
        <v>87</v>
      </c>
    </row>
    <row r="105" s="7" customFormat="1" ht="16.5" customHeight="1">
      <c r="A105" s="100" t="s">
        <v>81</v>
      </c>
      <c r="B105" s="101"/>
      <c r="C105" s="102"/>
      <c r="D105" s="103" t="s">
        <v>115</v>
      </c>
      <c r="E105" s="103"/>
      <c r="F105" s="103"/>
      <c r="G105" s="103"/>
      <c r="H105" s="103"/>
      <c r="I105" s="104"/>
      <c r="J105" s="103" t="s">
        <v>116</v>
      </c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5">
        <f>'SO 304 - Dešťová kanalizace'!J30</f>
        <v>0</v>
      </c>
      <c r="AH105" s="104"/>
      <c r="AI105" s="104"/>
      <c r="AJ105" s="104"/>
      <c r="AK105" s="104"/>
      <c r="AL105" s="104"/>
      <c r="AM105" s="104"/>
      <c r="AN105" s="105">
        <f>SUM(AG105,AT105)</f>
        <v>0</v>
      </c>
      <c r="AO105" s="104"/>
      <c r="AP105" s="104"/>
      <c r="AQ105" s="106" t="s">
        <v>84</v>
      </c>
      <c r="AR105" s="101"/>
      <c r="AS105" s="107">
        <v>0</v>
      </c>
      <c r="AT105" s="108">
        <f>ROUND(SUM(AV105:AW105),2)</f>
        <v>0</v>
      </c>
      <c r="AU105" s="109">
        <f>'SO 304 - Dešťová kanalizace'!P125</f>
        <v>0</v>
      </c>
      <c r="AV105" s="108">
        <f>'SO 304 - Dešťová kanalizace'!J33</f>
        <v>0</v>
      </c>
      <c r="AW105" s="108">
        <f>'SO 304 - Dešťová kanalizace'!J34</f>
        <v>0</v>
      </c>
      <c r="AX105" s="108">
        <f>'SO 304 - Dešťová kanalizace'!J35</f>
        <v>0</v>
      </c>
      <c r="AY105" s="108">
        <f>'SO 304 - Dešťová kanalizace'!J36</f>
        <v>0</v>
      </c>
      <c r="AZ105" s="108">
        <f>'SO 304 - Dešťová kanalizace'!F33</f>
        <v>0</v>
      </c>
      <c r="BA105" s="108">
        <f>'SO 304 - Dešťová kanalizace'!F34</f>
        <v>0</v>
      </c>
      <c r="BB105" s="108">
        <f>'SO 304 - Dešťová kanalizace'!F35</f>
        <v>0</v>
      </c>
      <c r="BC105" s="108">
        <f>'SO 304 - Dešťová kanalizace'!F36</f>
        <v>0</v>
      </c>
      <c r="BD105" s="110">
        <f>'SO 304 - Dešťová kanalizace'!F37</f>
        <v>0</v>
      </c>
      <c r="BE105" s="7"/>
      <c r="BT105" s="111" t="s">
        <v>85</v>
      </c>
      <c r="BV105" s="111" t="s">
        <v>79</v>
      </c>
      <c r="BW105" s="111" t="s">
        <v>117</v>
      </c>
      <c r="BX105" s="111" t="s">
        <v>4</v>
      </c>
      <c r="CL105" s="111" t="s">
        <v>1</v>
      </c>
      <c r="CM105" s="111" t="s">
        <v>87</v>
      </c>
    </row>
    <row r="106" s="7" customFormat="1" ht="16.5" customHeight="1">
      <c r="A106" s="100" t="s">
        <v>81</v>
      </c>
      <c r="B106" s="101"/>
      <c r="C106" s="102"/>
      <c r="D106" s="103" t="s">
        <v>118</v>
      </c>
      <c r="E106" s="103"/>
      <c r="F106" s="103"/>
      <c r="G106" s="103"/>
      <c r="H106" s="103"/>
      <c r="I106" s="104"/>
      <c r="J106" s="103" t="s">
        <v>119</v>
      </c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5">
        <f>'SO 305 - Domovní přípojky...'!J30</f>
        <v>0</v>
      </c>
      <c r="AH106" s="104"/>
      <c r="AI106" s="104"/>
      <c r="AJ106" s="104"/>
      <c r="AK106" s="104"/>
      <c r="AL106" s="104"/>
      <c r="AM106" s="104"/>
      <c r="AN106" s="105">
        <f>SUM(AG106,AT106)</f>
        <v>0</v>
      </c>
      <c r="AO106" s="104"/>
      <c r="AP106" s="104"/>
      <c r="AQ106" s="106" t="s">
        <v>84</v>
      </c>
      <c r="AR106" s="101"/>
      <c r="AS106" s="107">
        <v>0</v>
      </c>
      <c r="AT106" s="108">
        <f>ROUND(SUM(AV106:AW106),2)</f>
        <v>0</v>
      </c>
      <c r="AU106" s="109">
        <f>'SO 305 - Domovní přípojky...'!P123</f>
        <v>0</v>
      </c>
      <c r="AV106" s="108">
        <f>'SO 305 - Domovní přípojky...'!J33</f>
        <v>0</v>
      </c>
      <c r="AW106" s="108">
        <f>'SO 305 - Domovní přípojky...'!J34</f>
        <v>0</v>
      </c>
      <c r="AX106" s="108">
        <f>'SO 305 - Domovní přípojky...'!J35</f>
        <v>0</v>
      </c>
      <c r="AY106" s="108">
        <f>'SO 305 - Domovní přípojky...'!J36</f>
        <v>0</v>
      </c>
      <c r="AZ106" s="108">
        <f>'SO 305 - Domovní přípojky...'!F33</f>
        <v>0</v>
      </c>
      <c r="BA106" s="108">
        <f>'SO 305 - Domovní přípojky...'!F34</f>
        <v>0</v>
      </c>
      <c r="BB106" s="108">
        <f>'SO 305 - Domovní přípojky...'!F35</f>
        <v>0</v>
      </c>
      <c r="BC106" s="108">
        <f>'SO 305 - Domovní přípojky...'!F36</f>
        <v>0</v>
      </c>
      <c r="BD106" s="110">
        <f>'SO 305 - Domovní přípojky...'!F37</f>
        <v>0</v>
      </c>
      <c r="BE106" s="7"/>
      <c r="BT106" s="111" t="s">
        <v>85</v>
      </c>
      <c r="BV106" s="111" t="s">
        <v>79</v>
      </c>
      <c r="BW106" s="111" t="s">
        <v>120</v>
      </c>
      <c r="BX106" s="111" t="s">
        <v>4</v>
      </c>
      <c r="CL106" s="111" t="s">
        <v>1</v>
      </c>
      <c r="CM106" s="111" t="s">
        <v>87</v>
      </c>
    </row>
    <row r="107" s="7" customFormat="1" ht="16.5" customHeight="1">
      <c r="A107" s="100" t="s">
        <v>81</v>
      </c>
      <c r="B107" s="101"/>
      <c r="C107" s="102"/>
      <c r="D107" s="103" t="s">
        <v>121</v>
      </c>
      <c r="E107" s="103"/>
      <c r="F107" s="103"/>
      <c r="G107" s="103"/>
      <c r="H107" s="103"/>
      <c r="I107" s="104"/>
      <c r="J107" s="103" t="s">
        <v>122</v>
      </c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5">
        <f>'SO 306 - Vodovodní řád'!J30</f>
        <v>0</v>
      </c>
      <c r="AH107" s="104"/>
      <c r="AI107" s="104"/>
      <c r="AJ107" s="104"/>
      <c r="AK107" s="104"/>
      <c r="AL107" s="104"/>
      <c r="AM107" s="104"/>
      <c r="AN107" s="105">
        <f>SUM(AG107,AT107)</f>
        <v>0</v>
      </c>
      <c r="AO107" s="104"/>
      <c r="AP107" s="104"/>
      <c r="AQ107" s="106" t="s">
        <v>84</v>
      </c>
      <c r="AR107" s="101"/>
      <c r="AS107" s="107">
        <v>0</v>
      </c>
      <c r="AT107" s="108">
        <f>ROUND(SUM(AV107:AW107),2)</f>
        <v>0</v>
      </c>
      <c r="AU107" s="109">
        <f>'SO 306 - Vodovodní řád'!P125</f>
        <v>0</v>
      </c>
      <c r="AV107" s="108">
        <f>'SO 306 - Vodovodní řád'!J33</f>
        <v>0</v>
      </c>
      <c r="AW107" s="108">
        <f>'SO 306 - Vodovodní řád'!J34</f>
        <v>0</v>
      </c>
      <c r="AX107" s="108">
        <f>'SO 306 - Vodovodní řád'!J35</f>
        <v>0</v>
      </c>
      <c r="AY107" s="108">
        <f>'SO 306 - Vodovodní řád'!J36</f>
        <v>0</v>
      </c>
      <c r="AZ107" s="108">
        <f>'SO 306 - Vodovodní řád'!F33</f>
        <v>0</v>
      </c>
      <c r="BA107" s="108">
        <f>'SO 306 - Vodovodní řád'!F34</f>
        <v>0</v>
      </c>
      <c r="BB107" s="108">
        <f>'SO 306 - Vodovodní řád'!F35</f>
        <v>0</v>
      </c>
      <c r="BC107" s="108">
        <f>'SO 306 - Vodovodní řád'!F36</f>
        <v>0</v>
      </c>
      <c r="BD107" s="110">
        <f>'SO 306 - Vodovodní řád'!F37</f>
        <v>0</v>
      </c>
      <c r="BE107" s="7"/>
      <c r="BT107" s="111" t="s">
        <v>85</v>
      </c>
      <c r="BV107" s="111" t="s">
        <v>79</v>
      </c>
      <c r="BW107" s="111" t="s">
        <v>123</v>
      </c>
      <c r="BX107" s="111" t="s">
        <v>4</v>
      </c>
      <c r="CL107" s="111" t="s">
        <v>1</v>
      </c>
      <c r="CM107" s="111" t="s">
        <v>87</v>
      </c>
    </row>
    <row r="108" s="7" customFormat="1" ht="16.5" customHeight="1">
      <c r="A108" s="100" t="s">
        <v>81</v>
      </c>
      <c r="B108" s="101"/>
      <c r="C108" s="102"/>
      <c r="D108" s="103" t="s">
        <v>124</v>
      </c>
      <c r="E108" s="103"/>
      <c r="F108" s="103"/>
      <c r="G108" s="103"/>
      <c r="H108" s="103"/>
      <c r="I108" s="104"/>
      <c r="J108" s="103" t="s">
        <v>125</v>
      </c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5">
        <f>'SO 307 - Vodovodní přípojky'!J30</f>
        <v>0</v>
      </c>
      <c r="AH108" s="104"/>
      <c r="AI108" s="104"/>
      <c r="AJ108" s="104"/>
      <c r="AK108" s="104"/>
      <c r="AL108" s="104"/>
      <c r="AM108" s="104"/>
      <c r="AN108" s="105">
        <f>SUM(AG108,AT108)</f>
        <v>0</v>
      </c>
      <c r="AO108" s="104"/>
      <c r="AP108" s="104"/>
      <c r="AQ108" s="106" t="s">
        <v>84</v>
      </c>
      <c r="AR108" s="101"/>
      <c r="AS108" s="107">
        <v>0</v>
      </c>
      <c r="AT108" s="108">
        <f>ROUND(SUM(AV108:AW108),2)</f>
        <v>0</v>
      </c>
      <c r="AU108" s="109">
        <f>'SO 307 - Vodovodní přípojky'!P126</f>
        <v>0</v>
      </c>
      <c r="AV108" s="108">
        <f>'SO 307 - Vodovodní přípojky'!J33</f>
        <v>0</v>
      </c>
      <c r="AW108" s="108">
        <f>'SO 307 - Vodovodní přípojky'!J34</f>
        <v>0</v>
      </c>
      <c r="AX108" s="108">
        <f>'SO 307 - Vodovodní přípojky'!J35</f>
        <v>0</v>
      </c>
      <c r="AY108" s="108">
        <f>'SO 307 - Vodovodní přípojky'!J36</f>
        <v>0</v>
      </c>
      <c r="AZ108" s="108">
        <f>'SO 307 - Vodovodní přípojky'!F33</f>
        <v>0</v>
      </c>
      <c r="BA108" s="108">
        <f>'SO 307 - Vodovodní přípojky'!F34</f>
        <v>0</v>
      </c>
      <c r="BB108" s="108">
        <f>'SO 307 - Vodovodní přípojky'!F35</f>
        <v>0</v>
      </c>
      <c r="BC108" s="108">
        <f>'SO 307 - Vodovodní přípojky'!F36</f>
        <v>0</v>
      </c>
      <c r="BD108" s="110">
        <f>'SO 307 - Vodovodní přípojky'!F37</f>
        <v>0</v>
      </c>
      <c r="BE108" s="7"/>
      <c r="BT108" s="111" t="s">
        <v>85</v>
      </c>
      <c r="BV108" s="111" t="s">
        <v>79</v>
      </c>
      <c r="BW108" s="111" t="s">
        <v>126</v>
      </c>
      <c r="BX108" s="111" t="s">
        <v>4</v>
      </c>
      <c r="CL108" s="111" t="s">
        <v>1</v>
      </c>
      <c r="CM108" s="111" t="s">
        <v>87</v>
      </c>
    </row>
    <row r="109" s="7" customFormat="1" ht="16.5" customHeight="1">
      <c r="A109" s="100" t="s">
        <v>81</v>
      </c>
      <c r="B109" s="101"/>
      <c r="C109" s="102"/>
      <c r="D109" s="103" t="s">
        <v>127</v>
      </c>
      <c r="E109" s="103"/>
      <c r="F109" s="103"/>
      <c r="G109" s="103"/>
      <c r="H109" s="103"/>
      <c r="I109" s="104"/>
      <c r="J109" s="103" t="s">
        <v>128</v>
      </c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5">
        <f>'SO 308 - Drenáže stávajíc...'!J30</f>
        <v>0</v>
      </c>
      <c r="AH109" s="104"/>
      <c r="AI109" s="104"/>
      <c r="AJ109" s="104"/>
      <c r="AK109" s="104"/>
      <c r="AL109" s="104"/>
      <c r="AM109" s="104"/>
      <c r="AN109" s="105">
        <f>SUM(AG109,AT109)</f>
        <v>0</v>
      </c>
      <c r="AO109" s="104"/>
      <c r="AP109" s="104"/>
      <c r="AQ109" s="106" t="s">
        <v>84</v>
      </c>
      <c r="AR109" s="101"/>
      <c r="AS109" s="107">
        <v>0</v>
      </c>
      <c r="AT109" s="108">
        <f>ROUND(SUM(AV109:AW109),2)</f>
        <v>0</v>
      </c>
      <c r="AU109" s="109">
        <f>'SO 308 - Drenáže stávajíc...'!P125</f>
        <v>0</v>
      </c>
      <c r="AV109" s="108">
        <f>'SO 308 - Drenáže stávajíc...'!J33</f>
        <v>0</v>
      </c>
      <c r="AW109" s="108">
        <f>'SO 308 - Drenáže stávajíc...'!J34</f>
        <v>0</v>
      </c>
      <c r="AX109" s="108">
        <f>'SO 308 - Drenáže stávajíc...'!J35</f>
        <v>0</v>
      </c>
      <c r="AY109" s="108">
        <f>'SO 308 - Drenáže stávajíc...'!J36</f>
        <v>0</v>
      </c>
      <c r="AZ109" s="108">
        <f>'SO 308 - Drenáže stávajíc...'!F33</f>
        <v>0</v>
      </c>
      <c r="BA109" s="108">
        <f>'SO 308 - Drenáže stávajíc...'!F34</f>
        <v>0</v>
      </c>
      <c r="BB109" s="108">
        <f>'SO 308 - Drenáže stávajíc...'!F35</f>
        <v>0</v>
      </c>
      <c r="BC109" s="108">
        <f>'SO 308 - Drenáže stávajíc...'!F36</f>
        <v>0</v>
      </c>
      <c r="BD109" s="110">
        <f>'SO 308 - Drenáže stávajíc...'!F37</f>
        <v>0</v>
      </c>
      <c r="BE109" s="7"/>
      <c r="BT109" s="111" t="s">
        <v>85</v>
      </c>
      <c r="BV109" s="111" t="s">
        <v>79</v>
      </c>
      <c r="BW109" s="111" t="s">
        <v>129</v>
      </c>
      <c r="BX109" s="111" t="s">
        <v>4</v>
      </c>
      <c r="CL109" s="111" t="s">
        <v>1</v>
      </c>
      <c r="CM109" s="111" t="s">
        <v>87</v>
      </c>
    </row>
    <row r="110" s="7" customFormat="1" ht="16.5" customHeight="1">
      <c r="A110" s="100" t="s">
        <v>81</v>
      </c>
      <c r="B110" s="101"/>
      <c r="C110" s="102"/>
      <c r="D110" s="103" t="s">
        <v>130</v>
      </c>
      <c r="E110" s="103"/>
      <c r="F110" s="103"/>
      <c r="G110" s="103"/>
      <c r="H110" s="103"/>
      <c r="I110" s="104"/>
      <c r="J110" s="103" t="s">
        <v>131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5">
        <f>'SO 401 - Veřejné osvětlení'!J30</f>
        <v>0</v>
      </c>
      <c r="AH110" s="104"/>
      <c r="AI110" s="104"/>
      <c r="AJ110" s="104"/>
      <c r="AK110" s="104"/>
      <c r="AL110" s="104"/>
      <c r="AM110" s="104"/>
      <c r="AN110" s="105">
        <f>SUM(AG110,AT110)</f>
        <v>0</v>
      </c>
      <c r="AO110" s="104"/>
      <c r="AP110" s="104"/>
      <c r="AQ110" s="106" t="s">
        <v>84</v>
      </c>
      <c r="AR110" s="101"/>
      <c r="AS110" s="107">
        <v>0</v>
      </c>
      <c r="AT110" s="108">
        <f>ROUND(SUM(AV110:AW110),2)</f>
        <v>0</v>
      </c>
      <c r="AU110" s="109">
        <f>'SO 401 - Veřejné osvětlení'!P124</f>
        <v>0</v>
      </c>
      <c r="AV110" s="108">
        <f>'SO 401 - Veřejné osvětlení'!J33</f>
        <v>0</v>
      </c>
      <c r="AW110" s="108">
        <f>'SO 401 - Veřejné osvětlení'!J34</f>
        <v>0</v>
      </c>
      <c r="AX110" s="108">
        <f>'SO 401 - Veřejné osvětlení'!J35</f>
        <v>0</v>
      </c>
      <c r="AY110" s="108">
        <f>'SO 401 - Veřejné osvětlení'!J36</f>
        <v>0</v>
      </c>
      <c r="AZ110" s="108">
        <f>'SO 401 - Veřejné osvětlení'!F33</f>
        <v>0</v>
      </c>
      <c r="BA110" s="108">
        <f>'SO 401 - Veřejné osvětlení'!F34</f>
        <v>0</v>
      </c>
      <c r="BB110" s="108">
        <f>'SO 401 - Veřejné osvětlení'!F35</f>
        <v>0</v>
      </c>
      <c r="BC110" s="108">
        <f>'SO 401 - Veřejné osvětlení'!F36</f>
        <v>0</v>
      </c>
      <c r="BD110" s="110">
        <f>'SO 401 - Veřejné osvětlení'!F37</f>
        <v>0</v>
      </c>
      <c r="BE110" s="7"/>
      <c r="BT110" s="111" t="s">
        <v>85</v>
      </c>
      <c r="BV110" s="111" t="s">
        <v>79</v>
      </c>
      <c r="BW110" s="111" t="s">
        <v>132</v>
      </c>
      <c r="BX110" s="111" t="s">
        <v>4</v>
      </c>
      <c r="CL110" s="111" t="s">
        <v>1</v>
      </c>
      <c r="CM110" s="111" t="s">
        <v>87</v>
      </c>
    </row>
    <row r="111" s="7" customFormat="1" ht="16.5" customHeight="1">
      <c r="A111" s="100" t="s">
        <v>81</v>
      </c>
      <c r="B111" s="101"/>
      <c r="C111" s="102"/>
      <c r="D111" s="103" t="s">
        <v>133</v>
      </c>
      <c r="E111" s="103"/>
      <c r="F111" s="103"/>
      <c r="G111" s="103"/>
      <c r="H111" s="103"/>
      <c r="I111" s="104"/>
      <c r="J111" s="103" t="s">
        <v>134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5">
        <f>'SO 705 - Zeleň a sadové ú...'!J30</f>
        <v>0</v>
      </c>
      <c r="AH111" s="104"/>
      <c r="AI111" s="104"/>
      <c r="AJ111" s="104"/>
      <c r="AK111" s="104"/>
      <c r="AL111" s="104"/>
      <c r="AM111" s="104"/>
      <c r="AN111" s="105">
        <f>SUM(AG111,AT111)</f>
        <v>0</v>
      </c>
      <c r="AO111" s="104"/>
      <c r="AP111" s="104"/>
      <c r="AQ111" s="106" t="s">
        <v>84</v>
      </c>
      <c r="AR111" s="101"/>
      <c r="AS111" s="107">
        <v>0</v>
      </c>
      <c r="AT111" s="108">
        <f>ROUND(SUM(AV111:AW111),2)</f>
        <v>0</v>
      </c>
      <c r="AU111" s="109">
        <f>'SO 705 - Zeleň a sadové ú...'!P119</f>
        <v>0</v>
      </c>
      <c r="AV111" s="108">
        <f>'SO 705 - Zeleň a sadové ú...'!J33</f>
        <v>0</v>
      </c>
      <c r="AW111" s="108">
        <f>'SO 705 - Zeleň a sadové ú...'!J34</f>
        <v>0</v>
      </c>
      <c r="AX111" s="108">
        <f>'SO 705 - Zeleň a sadové ú...'!J35</f>
        <v>0</v>
      </c>
      <c r="AY111" s="108">
        <f>'SO 705 - Zeleň a sadové ú...'!J36</f>
        <v>0</v>
      </c>
      <c r="AZ111" s="108">
        <f>'SO 705 - Zeleň a sadové ú...'!F33</f>
        <v>0</v>
      </c>
      <c r="BA111" s="108">
        <f>'SO 705 - Zeleň a sadové ú...'!F34</f>
        <v>0</v>
      </c>
      <c r="BB111" s="108">
        <f>'SO 705 - Zeleň a sadové ú...'!F35</f>
        <v>0</v>
      </c>
      <c r="BC111" s="108">
        <f>'SO 705 - Zeleň a sadové ú...'!F36</f>
        <v>0</v>
      </c>
      <c r="BD111" s="110">
        <f>'SO 705 - Zeleň a sadové ú...'!F37</f>
        <v>0</v>
      </c>
      <c r="BE111" s="7"/>
      <c r="BT111" s="111" t="s">
        <v>85</v>
      </c>
      <c r="BV111" s="111" t="s">
        <v>79</v>
      </c>
      <c r="BW111" s="111" t="s">
        <v>135</v>
      </c>
      <c r="BX111" s="111" t="s">
        <v>4</v>
      </c>
      <c r="CL111" s="111" t="s">
        <v>1</v>
      </c>
      <c r="CM111" s="111" t="s">
        <v>87</v>
      </c>
    </row>
    <row r="112" s="7" customFormat="1" ht="16.5" customHeight="1">
      <c r="A112" s="100" t="s">
        <v>81</v>
      </c>
      <c r="B112" s="101"/>
      <c r="C112" s="102"/>
      <c r="D112" s="103" t="s">
        <v>136</v>
      </c>
      <c r="E112" s="103"/>
      <c r="F112" s="103"/>
      <c r="G112" s="103"/>
      <c r="H112" s="103"/>
      <c r="I112" s="104"/>
      <c r="J112" s="103" t="s">
        <v>137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5">
        <f>'SO 802 - Terénní úpravy'!J30</f>
        <v>0</v>
      </c>
      <c r="AH112" s="104"/>
      <c r="AI112" s="104"/>
      <c r="AJ112" s="104"/>
      <c r="AK112" s="104"/>
      <c r="AL112" s="104"/>
      <c r="AM112" s="104"/>
      <c r="AN112" s="105">
        <f>SUM(AG112,AT112)</f>
        <v>0</v>
      </c>
      <c r="AO112" s="104"/>
      <c r="AP112" s="104"/>
      <c r="AQ112" s="106" t="s">
        <v>84</v>
      </c>
      <c r="AR112" s="101"/>
      <c r="AS112" s="107">
        <v>0</v>
      </c>
      <c r="AT112" s="108">
        <f>ROUND(SUM(AV112:AW112),2)</f>
        <v>0</v>
      </c>
      <c r="AU112" s="109">
        <f>'SO 802 - Terénní úpravy'!P118</f>
        <v>0</v>
      </c>
      <c r="AV112" s="108">
        <f>'SO 802 - Terénní úpravy'!J33</f>
        <v>0</v>
      </c>
      <c r="AW112" s="108">
        <f>'SO 802 - Terénní úpravy'!J34</f>
        <v>0</v>
      </c>
      <c r="AX112" s="108">
        <f>'SO 802 - Terénní úpravy'!J35</f>
        <v>0</v>
      </c>
      <c r="AY112" s="108">
        <f>'SO 802 - Terénní úpravy'!J36</f>
        <v>0</v>
      </c>
      <c r="AZ112" s="108">
        <f>'SO 802 - Terénní úpravy'!F33</f>
        <v>0</v>
      </c>
      <c r="BA112" s="108">
        <f>'SO 802 - Terénní úpravy'!F34</f>
        <v>0</v>
      </c>
      <c r="BB112" s="108">
        <f>'SO 802 - Terénní úpravy'!F35</f>
        <v>0</v>
      </c>
      <c r="BC112" s="108">
        <f>'SO 802 - Terénní úpravy'!F36</f>
        <v>0</v>
      </c>
      <c r="BD112" s="110">
        <f>'SO 802 - Terénní úpravy'!F37</f>
        <v>0</v>
      </c>
      <c r="BE112" s="7"/>
      <c r="BT112" s="111" t="s">
        <v>85</v>
      </c>
      <c r="BV112" s="111" t="s">
        <v>79</v>
      </c>
      <c r="BW112" s="111" t="s">
        <v>138</v>
      </c>
      <c r="BX112" s="111" t="s">
        <v>4</v>
      </c>
      <c r="CL112" s="111" t="s">
        <v>1</v>
      </c>
      <c r="CM112" s="111" t="s">
        <v>87</v>
      </c>
    </row>
    <row r="113" s="7" customFormat="1" ht="16.5" customHeight="1">
      <c r="A113" s="100" t="s">
        <v>81</v>
      </c>
      <c r="B113" s="101"/>
      <c r="C113" s="102"/>
      <c r="D113" s="103" t="s">
        <v>139</v>
      </c>
      <c r="E113" s="103"/>
      <c r="F113" s="103"/>
      <c r="G113" s="103"/>
      <c r="H113" s="103"/>
      <c r="I113" s="104"/>
      <c r="J113" s="103" t="s">
        <v>140</v>
      </c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5">
        <f>'SO 900 - Mobiliář'!J30</f>
        <v>0</v>
      </c>
      <c r="AH113" s="104"/>
      <c r="AI113" s="104"/>
      <c r="AJ113" s="104"/>
      <c r="AK113" s="104"/>
      <c r="AL113" s="104"/>
      <c r="AM113" s="104"/>
      <c r="AN113" s="105">
        <f>SUM(AG113,AT113)</f>
        <v>0</v>
      </c>
      <c r="AO113" s="104"/>
      <c r="AP113" s="104"/>
      <c r="AQ113" s="106" t="s">
        <v>84</v>
      </c>
      <c r="AR113" s="101"/>
      <c r="AS113" s="107">
        <v>0</v>
      </c>
      <c r="AT113" s="108">
        <f>ROUND(SUM(AV113:AW113),2)</f>
        <v>0</v>
      </c>
      <c r="AU113" s="109">
        <f>'SO 900 - Mobiliář'!P122</f>
        <v>0</v>
      </c>
      <c r="AV113" s="108">
        <f>'SO 900 - Mobiliář'!J33</f>
        <v>0</v>
      </c>
      <c r="AW113" s="108">
        <f>'SO 900 - Mobiliář'!J34</f>
        <v>0</v>
      </c>
      <c r="AX113" s="108">
        <f>'SO 900 - Mobiliář'!J35</f>
        <v>0</v>
      </c>
      <c r="AY113" s="108">
        <f>'SO 900 - Mobiliář'!J36</f>
        <v>0</v>
      </c>
      <c r="AZ113" s="108">
        <f>'SO 900 - Mobiliář'!F33</f>
        <v>0</v>
      </c>
      <c r="BA113" s="108">
        <f>'SO 900 - Mobiliář'!F34</f>
        <v>0</v>
      </c>
      <c r="BB113" s="108">
        <f>'SO 900 - Mobiliář'!F35</f>
        <v>0</v>
      </c>
      <c r="BC113" s="108">
        <f>'SO 900 - Mobiliář'!F36</f>
        <v>0</v>
      </c>
      <c r="BD113" s="110">
        <f>'SO 900 - Mobiliář'!F37</f>
        <v>0</v>
      </c>
      <c r="BE113" s="7"/>
      <c r="BT113" s="111" t="s">
        <v>85</v>
      </c>
      <c r="BV113" s="111" t="s">
        <v>79</v>
      </c>
      <c r="BW113" s="111" t="s">
        <v>141</v>
      </c>
      <c r="BX113" s="111" t="s">
        <v>4</v>
      </c>
      <c r="CL113" s="111" t="s">
        <v>1</v>
      </c>
      <c r="CM113" s="111" t="s">
        <v>87</v>
      </c>
    </row>
    <row r="114" s="7" customFormat="1" ht="16.5" customHeight="1">
      <c r="A114" s="100" t="s">
        <v>81</v>
      </c>
      <c r="B114" s="101"/>
      <c r="C114" s="102"/>
      <c r="D114" s="103" t="s">
        <v>142</v>
      </c>
      <c r="E114" s="103"/>
      <c r="F114" s="103"/>
      <c r="G114" s="103"/>
      <c r="H114" s="103"/>
      <c r="I114" s="104"/>
      <c r="J114" s="103" t="s">
        <v>143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5">
        <f>'VRN - Vedlejší a ostatní ...'!J30</f>
        <v>0</v>
      </c>
      <c r="AH114" s="104"/>
      <c r="AI114" s="104"/>
      <c r="AJ114" s="104"/>
      <c r="AK114" s="104"/>
      <c r="AL114" s="104"/>
      <c r="AM114" s="104"/>
      <c r="AN114" s="105">
        <f>SUM(AG114,AT114)</f>
        <v>0</v>
      </c>
      <c r="AO114" s="104"/>
      <c r="AP114" s="104"/>
      <c r="AQ114" s="106" t="s">
        <v>84</v>
      </c>
      <c r="AR114" s="101"/>
      <c r="AS114" s="112">
        <v>0</v>
      </c>
      <c r="AT114" s="113">
        <f>ROUND(SUM(AV114:AW114),2)</f>
        <v>0</v>
      </c>
      <c r="AU114" s="114">
        <f>'VRN - Vedlejší a ostatní ...'!P118</f>
        <v>0</v>
      </c>
      <c r="AV114" s="113">
        <f>'VRN - Vedlejší a ostatní ...'!J33</f>
        <v>0</v>
      </c>
      <c r="AW114" s="113">
        <f>'VRN - Vedlejší a ostatní ...'!J34</f>
        <v>0</v>
      </c>
      <c r="AX114" s="113">
        <f>'VRN - Vedlejší a ostatní ...'!J35</f>
        <v>0</v>
      </c>
      <c r="AY114" s="113">
        <f>'VRN - Vedlejší a ostatní ...'!J36</f>
        <v>0</v>
      </c>
      <c r="AZ114" s="113">
        <f>'VRN - Vedlejší a ostatní ...'!F33</f>
        <v>0</v>
      </c>
      <c r="BA114" s="113">
        <f>'VRN - Vedlejší a ostatní ...'!F34</f>
        <v>0</v>
      </c>
      <c r="BB114" s="113">
        <f>'VRN - Vedlejší a ostatní ...'!F35</f>
        <v>0</v>
      </c>
      <c r="BC114" s="113">
        <f>'VRN - Vedlejší a ostatní ...'!F36</f>
        <v>0</v>
      </c>
      <c r="BD114" s="115">
        <f>'VRN - Vedlejší a ostatní ...'!F37</f>
        <v>0</v>
      </c>
      <c r="BE114" s="7"/>
      <c r="BT114" s="111" t="s">
        <v>85</v>
      </c>
      <c r="BV114" s="111" t="s">
        <v>79</v>
      </c>
      <c r="BW114" s="111" t="s">
        <v>144</v>
      </c>
      <c r="BX114" s="111" t="s">
        <v>4</v>
      </c>
      <c r="CL114" s="111" t="s">
        <v>1</v>
      </c>
      <c r="CM114" s="111" t="s">
        <v>87</v>
      </c>
    </row>
    <row r="115" s="2" customFormat="1" ht="30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5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</row>
    <row r="116" s="2" customFormat="1" ht="6.96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35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</row>
  </sheetData>
  <mergeCells count="11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D114:H114"/>
    <mergeCell ref="J114:AF11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G94:AM94"/>
    <mergeCell ref="AN94:AP94"/>
  </mergeCells>
  <hyperlinks>
    <hyperlink ref="A95" location="'SO 102a - Parkoviště u TS...'!C2" display="/"/>
    <hyperlink ref="A96" location="'SO 101 - Místní komunikace'!C2" display="/"/>
    <hyperlink ref="A97" location="'SO 102 - Parkovací stání'!C2" display="/"/>
    <hyperlink ref="A98" location="'SO 103 - Sjezdy'!C2" display="/"/>
    <hyperlink ref="A99" location="'SO 104 - Chodníky,TDO'!C2" display="/"/>
    <hyperlink ref="A100" location="'SO 201 - Likvidace či úpr...'!C2" display="/"/>
    <hyperlink ref="A101" location="'SO 202 - Likvidace septiků'!C2" display="/"/>
    <hyperlink ref="A102" location="'SO 301 - Odvodnění komuni...'!C2" display="/"/>
    <hyperlink ref="A103" location="'SO 302 - Jednotná kanalizace'!C2" display="/"/>
    <hyperlink ref="A104" location="'SO 303 - Přípojky splaško...'!C2" display="/"/>
    <hyperlink ref="A105" location="'SO 304 - Dešťová kanalizace'!C2" display="/"/>
    <hyperlink ref="A106" location="'SO 305 - Domovní přípojky...'!C2" display="/"/>
    <hyperlink ref="A107" location="'SO 306 - Vodovodní řád'!C2" display="/"/>
    <hyperlink ref="A108" location="'SO 307 - Vodovodní přípojky'!C2" display="/"/>
    <hyperlink ref="A109" location="'SO 308 - Drenáže stávajíc...'!C2" display="/"/>
    <hyperlink ref="A110" location="'SO 401 - Veřejné osvětlení'!C2" display="/"/>
    <hyperlink ref="A111" location="'SO 705 - Zeleň a sadové ú...'!C2" display="/"/>
    <hyperlink ref="A112" location="'SO 802 - Terénní úpravy'!C2" display="/"/>
    <hyperlink ref="A113" location="'SO 900 - Mobiliář'!C2" display="/"/>
    <hyperlink ref="A114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147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ROUND((SUM(BE124:BE154)),  2)</f>
        <v>0</v>
      </c>
      <c r="G33" s="34"/>
      <c r="H33" s="34"/>
      <c r="I33" s="124">
        <v>0.20999999999999999</v>
      </c>
      <c r="J33" s="123">
        <f>ROUND(((SUM(BE124:BE154))*I33),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ROUND((SUM(BF124:BF154)),  2)</f>
        <v>0</v>
      </c>
      <c r="G34" s="34"/>
      <c r="H34" s="34"/>
      <c r="I34" s="124">
        <v>0.12</v>
      </c>
      <c r="J34" s="123">
        <f>ROUND(((SUM(BF124:BF154))*I34),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ROUND((SUM(BG124:BG154)),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ROUND((SUM(BH124:BH154)),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ROUND((SUM(BI124:BI154)),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102a - Parkoviště u TS - dokončení z I. etapy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154</v>
      </c>
      <c r="E97" s="138"/>
      <c r="F97" s="138"/>
      <c r="G97" s="138"/>
      <c r="H97" s="138"/>
      <c r="I97" s="138"/>
      <c r="J97" s="139">
        <f>J125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155</v>
      </c>
      <c r="E98" s="142"/>
      <c r="F98" s="142"/>
      <c r="G98" s="142"/>
      <c r="H98" s="142"/>
      <c r="I98" s="142"/>
      <c r="J98" s="143">
        <f>J126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156</v>
      </c>
      <c r="E99" s="142"/>
      <c r="F99" s="142"/>
      <c r="G99" s="142"/>
      <c r="H99" s="142"/>
      <c r="I99" s="142"/>
      <c r="J99" s="143">
        <f>J129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157</v>
      </c>
      <c r="E100" s="142"/>
      <c r="F100" s="142"/>
      <c r="G100" s="142"/>
      <c r="H100" s="142"/>
      <c r="I100" s="142"/>
      <c r="J100" s="143">
        <f>J135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158</v>
      </c>
      <c r="E101" s="142"/>
      <c r="F101" s="142"/>
      <c r="G101" s="142"/>
      <c r="H101" s="142"/>
      <c r="I101" s="142"/>
      <c r="J101" s="143">
        <f>J138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159</v>
      </c>
      <c r="E102" s="142"/>
      <c r="F102" s="142"/>
      <c r="G102" s="142"/>
      <c r="H102" s="142"/>
      <c r="I102" s="142"/>
      <c r="J102" s="143">
        <f>J142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4.88" customHeight="1">
      <c r="A103" s="10"/>
      <c r="B103" s="140"/>
      <c r="C103" s="10"/>
      <c r="D103" s="141" t="s">
        <v>160</v>
      </c>
      <c r="E103" s="142"/>
      <c r="F103" s="142"/>
      <c r="G103" s="142"/>
      <c r="H103" s="142"/>
      <c r="I103" s="142"/>
      <c r="J103" s="143">
        <f>J146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0"/>
      <c r="C104" s="10"/>
      <c r="D104" s="141" t="s">
        <v>161</v>
      </c>
      <c r="E104" s="142"/>
      <c r="F104" s="142"/>
      <c r="G104" s="142"/>
      <c r="H104" s="142"/>
      <c r="I104" s="142"/>
      <c r="J104" s="143">
        <f>J153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/>
    <row r="108" hidden="1"/>
    <row r="109" hidden="1"/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162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17" t="str">
        <f>E7</f>
        <v>Revitalizace sídliště Blatenská v HD - 2.etapa</v>
      </c>
      <c r="F114" s="28"/>
      <c r="G114" s="28"/>
      <c r="H114" s="28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146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E9</f>
        <v>SO 102a - Parkoviště u TS - dokončení z I. etapy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F12</f>
        <v xml:space="preserve"> </v>
      </c>
      <c r="G118" s="34"/>
      <c r="H118" s="34"/>
      <c r="I118" s="28" t="s">
        <v>22</v>
      </c>
      <c r="J118" s="65" t="str">
        <f>IF(J12="","",J12)</f>
        <v>28. 1. 2025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E15</f>
        <v>město Horažďovice</v>
      </c>
      <c r="G120" s="34"/>
      <c r="H120" s="34"/>
      <c r="I120" s="28" t="s">
        <v>31</v>
      </c>
      <c r="J120" s="32" t="str">
        <f>E21</f>
        <v>Atelier MAAT Tábor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29</v>
      </c>
      <c r="D121" s="34"/>
      <c r="E121" s="34"/>
      <c r="F121" s="23" t="str">
        <f>IF(E18="","",E18)</f>
        <v>Vyplň údaj</v>
      </c>
      <c r="G121" s="34"/>
      <c r="H121" s="34"/>
      <c r="I121" s="28" t="s">
        <v>34</v>
      </c>
      <c r="J121" s="32" t="str">
        <f>E24</f>
        <v>Pavel Matoušek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44"/>
      <c r="B123" s="145"/>
      <c r="C123" s="146" t="s">
        <v>163</v>
      </c>
      <c r="D123" s="147" t="s">
        <v>62</v>
      </c>
      <c r="E123" s="147" t="s">
        <v>58</v>
      </c>
      <c r="F123" s="147" t="s">
        <v>59</v>
      </c>
      <c r="G123" s="147" t="s">
        <v>164</v>
      </c>
      <c r="H123" s="147" t="s">
        <v>165</v>
      </c>
      <c r="I123" s="147" t="s">
        <v>166</v>
      </c>
      <c r="J123" s="148" t="s">
        <v>151</v>
      </c>
      <c r="K123" s="149" t="s">
        <v>167</v>
      </c>
      <c r="L123" s="150"/>
      <c r="M123" s="82" t="s">
        <v>1</v>
      </c>
      <c r="N123" s="83" t="s">
        <v>41</v>
      </c>
      <c r="O123" s="83" t="s">
        <v>168</v>
      </c>
      <c r="P123" s="83" t="s">
        <v>169</v>
      </c>
      <c r="Q123" s="83" t="s">
        <v>170</v>
      </c>
      <c r="R123" s="83" t="s">
        <v>171</v>
      </c>
      <c r="S123" s="83" t="s">
        <v>172</v>
      </c>
      <c r="T123" s="84" t="s">
        <v>173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</row>
    <row r="124" s="2" customFormat="1" ht="22.8" customHeight="1">
      <c r="A124" s="34"/>
      <c r="B124" s="35"/>
      <c r="C124" s="89" t="s">
        <v>174</v>
      </c>
      <c r="D124" s="34"/>
      <c r="E124" s="34"/>
      <c r="F124" s="34"/>
      <c r="G124" s="34"/>
      <c r="H124" s="34"/>
      <c r="I124" s="34"/>
      <c r="J124" s="151">
        <f>BK124</f>
        <v>0</v>
      </c>
      <c r="K124" s="34"/>
      <c r="L124" s="35"/>
      <c r="M124" s="85"/>
      <c r="N124" s="69"/>
      <c r="O124" s="86"/>
      <c r="P124" s="152">
        <f>P125</f>
        <v>0</v>
      </c>
      <c r="Q124" s="86"/>
      <c r="R124" s="152">
        <f>R125</f>
        <v>14.540340000000001</v>
      </c>
      <c r="S124" s="86"/>
      <c r="T124" s="153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76</v>
      </c>
      <c r="AU124" s="15" t="s">
        <v>153</v>
      </c>
      <c r="BK124" s="154">
        <f>BK125</f>
        <v>0</v>
      </c>
    </row>
    <row r="125" s="12" customFormat="1" ht="25.92" customHeight="1">
      <c r="A125" s="12"/>
      <c r="B125" s="155"/>
      <c r="C125" s="12"/>
      <c r="D125" s="156" t="s">
        <v>76</v>
      </c>
      <c r="E125" s="157" t="s">
        <v>175</v>
      </c>
      <c r="F125" s="157" t="s">
        <v>92</v>
      </c>
      <c r="G125" s="12"/>
      <c r="H125" s="12"/>
      <c r="I125" s="158"/>
      <c r="J125" s="159">
        <f>BK125</f>
        <v>0</v>
      </c>
      <c r="K125" s="12"/>
      <c r="L125" s="155"/>
      <c r="M125" s="160"/>
      <c r="N125" s="161"/>
      <c r="O125" s="161"/>
      <c r="P125" s="162">
        <f>P126+P129+P135+P138+P142+P153</f>
        <v>0</v>
      </c>
      <c r="Q125" s="161"/>
      <c r="R125" s="162">
        <f>R126+R129+R135+R138+R142+R153</f>
        <v>14.540340000000001</v>
      </c>
      <c r="S125" s="161"/>
      <c r="T125" s="163">
        <f>T126+T129+T135+T138+T142+T153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85</v>
      </c>
      <c r="AT125" s="164" t="s">
        <v>76</v>
      </c>
      <c r="AU125" s="164" t="s">
        <v>77</v>
      </c>
      <c r="AY125" s="156" t="s">
        <v>176</v>
      </c>
      <c r="BK125" s="165">
        <f>BK126+BK129+BK135+BK138+BK142+BK153</f>
        <v>0</v>
      </c>
    </row>
    <row r="126" s="12" customFormat="1" ht="22.8" customHeight="1">
      <c r="A126" s="12"/>
      <c r="B126" s="155"/>
      <c r="C126" s="12"/>
      <c r="D126" s="156" t="s">
        <v>76</v>
      </c>
      <c r="E126" s="166" t="s">
        <v>8</v>
      </c>
      <c r="F126" s="166" t="s">
        <v>177</v>
      </c>
      <c r="G126" s="12"/>
      <c r="H126" s="12"/>
      <c r="I126" s="158"/>
      <c r="J126" s="167">
        <f>BK126</f>
        <v>0</v>
      </c>
      <c r="K126" s="12"/>
      <c r="L126" s="155"/>
      <c r="M126" s="160"/>
      <c r="N126" s="161"/>
      <c r="O126" s="161"/>
      <c r="P126" s="162">
        <f>SUM(P127:P128)</f>
        <v>0</v>
      </c>
      <c r="Q126" s="161"/>
      <c r="R126" s="162">
        <f>SUM(R127:R128)</f>
        <v>0</v>
      </c>
      <c r="S126" s="161"/>
      <c r="T126" s="16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85</v>
      </c>
      <c r="AT126" s="164" t="s">
        <v>76</v>
      </c>
      <c r="AU126" s="164" t="s">
        <v>85</v>
      </c>
      <c r="AY126" s="156" t="s">
        <v>176</v>
      </c>
      <c r="BK126" s="165">
        <f>SUM(BK127:BK128)</f>
        <v>0</v>
      </c>
    </row>
    <row r="127" s="2" customFormat="1" ht="44.25" customHeight="1">
      <c r="A127" s="34"/>
      <c r="B127" s="168"/>
      <c r="C127" s="169" t="s">
        <v>85</v>
      </c>
      <c r="D127" s="169" t="s">
        <v>178</v>
      </c>
      <c r="E127" s="170" t="s">
        <v>179</v>
      </c>
      <c r="F127" s="171" t="s">
        <v>180</v>
      </c>
      <c r="G127" s="172" t="s">
        <v>181</v>
      </c>
      <c r="H127" s="173">
        <v>68.400000000000006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183</v>
      </c>
    </row>
    <row r="128" s="2" customFormat="1" ht="16.5" customHeight="1">
      <c r="A128" s="34"/>
      <c r="B128" s="168"/>
      <c r="C128" s="169" t="s">
        <v>87</v>
      </c>
      <c r="D128" s="169" t="s">
        <v>178</v>
      </c>
      <c r="E128" s="170" t="s">
        <v>184</v>
      </c>
      <c r="F128" s="171" t="s">
        <v>185</v>
      </c>
      <c r="G128" s="172" t="s">
        <v>181</v>
      </c>
      <c r="H128" s="173">
        <v>68.400000000000006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186</v>
      </c>
    </row>
    <row r="129" s="12" customFormat="1" ht="22.8" customHeight="1">
      <c r="A129" s="12"/>
      <c r="B129" s="155"/>
      <c r="C129" s="12"/>
      <c r="D129" s="156" t="s">
        <v>76</v>
      </c>
      <c r="E129" s="166" t="s">
        <v>187</v>
      </c>
      <c r="F129" s="166" t="s">
        <v>188</v>
      </c>
      <c r="G129" s="12"/>
      <c r="H129" s="12"/>
      <c r="I129" s="158"/>
      <c r="J129" s="167">
        <f>BK129</f>
        <v>0</v>
      </c>
      <c r="K129" s="12"/>
      <c r="L129" s="155"/>
      <c r="M129" s="160"/>
      <c r="N129" s="161"/>
      <c r="O129" s="161"/>
      <c r="P129" s="162">
        <f>SUM(P130:P134)</f>
        <v>0</v>
      </c>
      <c r="Q129" s="161"/>
      <c r="R129" s="162">
        <f>SUM(R130:R134)</f>
        <v>0</v>
      </c>
      <c r="S129" s="161"/>
      <c r="T129" s="16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6" t="s">
        <v>85</v>
      </c>
      <c r="AT129" s="164" t="s">
        <v>76</v>
      </c>
      <c r="AU129" s="164" t="s">
        <v>85</v>
      </c>
      <c r="AY129" s="156" t="s">
        <v>176</v>
      </c>
      <c r="BK129" s="165">
        <f>SUM(BK130:BK134)</f>
        <v>0</v>
      </c>
    </row>
    <row r="130" s="2" customFormat="1" ht="21.75" customHeight="1">
      <c r="A130" s="34"/>
      <c r="B130" s="168"/>
      <c r="C130" s="169" t="s">
        <v>189</v>
      </c>
      <c r="D130" s="169" t="s">
        <v>178</v>
      </c>
      <c r="E130" s="170" t="s">
        <v>190</v>
      </c>
      <c r="F130" s="171" t="s">
        <v>191</v>
      </c>
      <c r="G130" s="172" t="s">
        <v>181</v>
      </c>
      <c r="H130" s="173">
        <v>68.400000000000006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192</v>
      </c>
    </row>
    <row r="131" s="2" customFormat="1" ht="24.15" customHeight="1">
      <c r="A131" s="34"/>
      <c r="B131" s="168"/>
      <c r="C131" s="169" t="s">
        <v>182</v>
      </c>
      <c r="D131" s="169" t="s">
        <v>178</v>
      </c>
      <c r="E131" s="170" t="s">
        <v>193</v>
      </c>
      <c r="F131" s="171" t="s">
        <v>194</v>
      </c>
      <c r="G131" s="172" t="s">
        <v>181</v>
      </c>
      <c r="H131" s="173">
        <v>68.400000000000006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195</v>
      </c>
    </row>
    <row r="132" s="2" customFormat="1" ht="21.75" customHeight="1">
      <c r="A132" s="34"/>
      <c r="B132" s="168"/>
      <c r="C132" s="169" t="s">
        <v>196</v>
      </c>
      <c r="D132" s="169" t="s">
        <v>178</v>
      </c>
      <c r="E132" s="170" t="s">
        <v>197</v>
      </c>
      <c r="F132" s="171" t="s">
        <v>198</v>
      </c>
      <c r="G132" s="172" t="s">
        <v>181</v>
      </c>
      <c r="H132" s="173">
        <v>68.400000000000006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199</v>
      </c>
    </row>
    <row r="133" s="2" customFormat="1" ht="16.5" customHeight="1">
      <c r="A133" s="34"/>
      <c r="B133" s="168"/>
      <c r="C133" s="169" t="s">
        <v>200</v>
      </c>
      <c r="D133" s="169" t="s">
        <v>178</v>
      </c>
      <c r="E133" s="170" t="s">
        <v>201</v>
      </c>
      <c r="F133" s="171" t="s">
        <v>202</v>
      </c>
      <c r="G133" s="172" t="s">
        <v>181</v>
      </c>
      <c r="H133" s="173">
        <v>68.400000000000006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203</v>
      </c>
    </row>
    <row r="134" s="2" customFormat="1" ht="16.5" customHeight="1">
      <c r="A134" s="34"/>
      <c r="B134" s="168"/>
      <c r="C134" s="169" t="s">
        <v>204</v>
      </c>
      <c r="D134" s="169" t="s">
        <v>178</v>
      </c>
      <c r="E134" s="170" t="s">
        <v>205</v>
      </c>
      <c r="F134" s="171" t="s">
        <v>206</v>
      </c>
      <c r="G134" s="172" t="s">
        <v>207</v>
      </c>
      <c r="H134" s="173">
        <v>123.12000000000001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208</v>
      </c>
    </row>
    <row r="135" s="12" customFormat="1" ht="22.8" customHeight="1">
      <c r="A135" s="12"/>
      <c r="B135" s="155"/>
      <c r="C135" s="12"/>
      <c r="D135" s="156" t="s">
        <v>76</v>
      </c>
      <c r="E135" s="166" t="s">
        <v>209</v>
      </c>
      <c r="F135" s="166" t="s">
        <v>210</v>
      </c>
      <c r="G135" s="12"/>
      <c r="H135" s="12"/>
      <c r="I135" s="158"/>
      <c r="J135" s="167">
        <f>BK135</f>
        <v>0</v>
      </c>
      <c r="K135" s="12"/>
      <c r="L135" s="155"/>
      <c r="M135" s="160"/>
      <c r="N135" s="161"/>
      <c r="O135" s="161"/>
      <c r="P135" s="162">
        <f>SUM(P136:P137)</f>
        <v>0</v>
      </c>
      <c r="Q135" s="161"/>
      <c r="R135" s="162">
        <f>SUM(R136:R137)</f>
        <v>0</v>
      </c>
      <c r="S135" s="161"/>
      <c r="T135" s="16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85</v>
      </c>
      <c r="AT135" s="164" t="s">
        <v>76</v>
      </c>
      <c r="AU135" s="164" t="s">
        <v>85</v>
      </c>
      <c r="AY135" s="156" t="s">
        <v>176</v>
      </c>
      <c r="BK135" s="165">
        <f>SUM(BK136:BK137)</f>
        <v>0</v>
      </c>
    </row>
    <row r="136" s="2" customFormat="1" ht="37.8" customHeight="1">
      <c r="A136" s="34"/>
      <c r="B136" s="168"/>
      <c r="C136" s="169" t="s">
        <v>211</v>
      </c>
      <c r="D136" s="169" t="s">
        <v>178</v>
      </c>
      <c r="E136" s="170" t="s">
        <v>212</v>
      </c>
      <c r="F136" s="171" t="s">
        <v>213</v>
      </c>
      <c r="G136" s="172" t="s">
        <v>214</v>
      </c>
      <c r="H136" s="173">
        <v>270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215</v>
      </c>
    </row>
    <row r="137" s="2" customFormat="1" ht="37.8" customHeight="1">
      <c r="A137" s="34"/>
      <c r="B137" s="168"/>
      <c r="C137" s="169" t="s">
        <v>216</v>
      </c>
      <c r="D137" s="169" t="s">
        <v>178</v>
      </c>
      <c r="E137" s="170" t="s">
        <v>217</v>
      </c>
      <c r="F137" s="171" t="s">
        <v>218</v>
      </c>
      <c r="G137" s="172" t="s">
        <v>214</v>
      </c>
      <c r="H137" s="173">
        <v>270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182</v>
      </c>
      <c r="AT137" s="181" t="s">
        <v>178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219</v>
      </c>
    </row>
    <row r="138" s="12" customFormat="1" ht="22.8" customHeight="1">
      <c r="A138" s="12"/>
      <c r="B138" s="155"/>
      <c r="C138" s="12"/>
      <c r="D138" s="156" t="s">
        <v>76</v>
      </c>
      <c r="E138" s="166" t="s">
        <v>220</v>
      </c>
      <c r="F138" s="166" t="s">
        <v>221</v>
      </c>
      <c r="G138" s="12"/>
      <c r="H138" s="12"/>
      <c r="I138" s="158"/>
      <c r="J138" s="167">
        <f>BK138</f>
        <v>0</v>
      </c>
      <c r="K138" s="12"/>
      <c r="L138" s="155"/>
      <c r="M138" s="160"/>
      <c r="N138" s="161"/>
      <c r="O138" s="161"/>
      <c r="P138" s="162">
        <f>SUM(P139:P141)</f>
        <v>0</v>
      </c>
      <c r="Q138" s="161"/>
      <c r="R138" s="162">
        <f>SUM(R139:R141)</f>
        <v>0.13999999999999999</v>
      </c>
      <c r="S138" s="161"/>
      <c r="T138" s="163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6" t="s">
        <v>85</v>
      </c>
      <c r="AT138" s="164" t="s">
        <v>76</v>
      </c>
      <c r="AU138" s="164" t="s">
        <v>85</v>
      </c>
      <c r="AY138" s="156" t="s">
        <v>176</v>
      </c>
      <c r="BK138" s="165">
        <f>SUM(BK139:BK141)</f>
        <v>0</v>
      </c>
    </row>
    <row r="139" s="2" customFormat="1" ht="44.25" customHeight="1">
      <c r="A139" s="34"/>
      <c r="B139" s="168"/>
      <c r="C139" s="169" t="s">
        <v>222</v>
      </c>
      <c r="D139" s="169" t="s">
        <v>178</v>
      </c>
      <c r="E139" s="170" t="s">
        <v>223</v>
      </c>
      <c r="F139" s="171" t="s">
        <v>224</v>
      </c>
      <c r="G139" s="172" t="s">
        <v>214</v>
      </c>
      <c r="H139" s="173">
        <v>270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225</v>
      </c>
    </row>
    <row r="140" s="2" customFormat="1" ht="33" customHeight="1">
      <c r="A140" s="34"/>
      <c r="B140" s="168"/>
      <c r="C140" s="183" t="s">
        <v>226</v>
      </c>
      <c r="D140" s="183" t="s">
        <v>227</v>
      </c>
      <c r="E140" s="184" t="s">
        <v>228</v>
      </c>
      <c r="F140" s="185" t="s">
        <v>229</v>
      </c>
      <c r="G140" s="186" t="s">
        <v>214</v>
      </c>
      <c r="H140" s="187">
        <v>275.39999999999998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211</v>
      </c>
      <c r="AT140" s="181" t="s">
        <v>227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230</v>
      </c>
    </row>
    <row r="141" s="2" customFormat="1" ht="24.15" customHeight="1">
      <c r="A141" s="34"/>
      <c r="B141" s="168"/>
      <c r="C141" s="183" t="s">
        <v>231</v>
      </c>
      <c r="D141" s="183" t="s">
        <v>227</v>
      </c>
      <c r="E141" s="184" t="s">
        <v>232</v>
      </c>
      <c r="F141" s="185" t="s">
        <v>233</v>
      </c>
      <c r="G141" s="186" t="s">
        <v>214</v>
      </c>
      <c r="H141" s="187">
        <v>0.80000000000000004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42</v>
      </c>
      <c r="O141" s="73"/>
      <c r="P141" s="179">
        <f>O141*H141</f>
        <v>0</v>
      </c>
      <c r="Q141" s="179">
        <v>0.17499999999999999</v>
      </c>
      <c r="R141" s="179">
        <f>Q141*H141</f>
        <v>0.13999999999999999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211</v>
      </c>
      <c r="AT141" s="181" t="s">
        <v>227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234</v>
      </c>
    </row>
    <row r="142" s="12" customFormat="1" ht="22.8" customHeight="1">
      <c r="A142" s="12"/>
      <c r="B142" s="155"/>
      <c r="C142" s="12"/>
      <c r="D142" s="156" t="s">
        <v>76</v>
      </c>
      <c r="E142" s="166" t="s">
        <v>235</v>
      </c>
      <c r="F142" s="166" t="s">
        <v>236</v>
      </c>
      <c r="G142" s="12"/>
      <c r="H142" s="12"/>
      <c r="I142" s="158"/>
      <c r="J142" s="167">
        <f>BK142</f>
        <v>0</v>
      </c>
      <c r="K142" s="12"/>
      <c r="L142" s="155"/>
      <c r="M142" s="160"/>
      <c r="N142" s="161"/>
      <c r="O142" s="161"/>
      <c r="P142" s="162">
        <f>P143+SUM(P144:P146)</f>
        <v>0</v>
      </c>
      <c r="Q142" s="161"/>
      <c r="R142" s="162">
        <f>R143+SUM(R144:R146)</f>
        <v>14.40034</v>
      </c>
      <c r="S142" s="161"/>
      <c r="T142" s="163">
        <f>T143+SUM(T144:T146)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6" t="s">
        <v>85</v>
      </c>
      <c r="AT142" s="164" t="s">
        <v>76</v>
      </c>
      <c r="AU142" s="164" t="s">
        <v>85</v>
      </c>
      <c r="AY142" s="156" t="s">
        <v>176</v>
      </c>
      <c r="BK142" s="165">
        <f>BK143+SUM(BK144:BK146)</f>
        <v>0</v>
      </c>
    </row>
    <row r="143" s="2" customFormat="1" ht="49.05" customHeight="1">
      <c r="A143" s="34"/>
      <c r="B143" s="168"/>
      <c r="C143" s="169" t="s">
        <v>237</v>
      </c>
      <c r="D143" s="169" t="s">
        <v>178</v>
      </c>
      <c r="E143" s="170" t="s">
        <v>238</v>
      </c>
      <c r="F143" s="171" t="s">
        <v>239</v>
      </c>
      <c r="G143" s="172" t="s">
        <v>240</v>
      </c>
      <c r="H143" s="173">
        <v>77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0.14041999999999999</v>
      </c>
      <c r="R143" s="179">
        <f>Q143*H143</f>
        <v>10.812339999999999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241</v>
      </c>
    </row>
    <row r="144" s="2" customFormat="1" ht="16.5" customHeight="1">
      <c r="A144" s="34"/>
      <c r="B144" s="168"/>
      <c r="C144" s="183" t="s">
        <v>242</v>
      </c>
      <c r="D144" s="183" t="s">
        <v>227</v>
      </c>
      <c r="E144" s="184" t="s">
        <v>243</v>
      </c>
      <c r="F144" s="185" t="s">
        <v>244</v>
      </c>
      <c r="G144" s="186" t="s">
        <v>240</v>
      </c>
      <c r="H144" s="187">
        <v>78</v>
      </c>
      <c r="I144" s="188"/>
      <c r="J144" s="189">
        <f>ROUND(I144*H144,2)</f>
        <v>0</v>
      </c>
      <c r="K144" s="190"/>
      <c r="L144" s="191"/>
      <c r="M144" s="192" t="s">
        <v>1</v>
      </c>
      <c r="N144" s="193" t="s">
        <v>42</v>
      </c>
      <c r="O144" s="73"/>
      <c r="P144" s="179">
        <f>O144*H144</f>
        <v>0</v>
      </c>
      <c r="Q144" s="179">
        <v>0.045999999999999999</v>
      </c>
      <c r="R144" s="179">
        <f>Q144*H144</f>
        <v>3.5880000000000001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211</v>
      </c>
      <c r="AT144" s="181" t="s">
        <v>227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245</v>
      </c>
    </row>
    <row r="145" s="2" customFormat="1" ht="55.5" customHeight="1">
      <c r="A145" s="34"/>
      <c r="B145" s="168"/>
      <c r="C145" s="169" t="s">
        <v>246</v>
      </c>
      <c r="D145" s="169" t="s">
        <v>178</v>
      </c>
      <c r="E145" s="170" t="s">
        <v>247</v>
      </c>
      <c r="F145" s="171" t="s">
        <v>248</v>
      </c>
      <c r="G145" s="172" t="s">
        <v>240</v>
      </c>
      <c r="H145" s="173">
        <v>2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182</v>
      </c>
      <c r="AT145" s="181" t="s">
        <v>178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249</v>
      </c>
    </row>
    <row r="146" s="12" customFormat="1" ht="20.88" customHeight="1">
      <c r="A146" s="12"/>
      <c r="B146" s="155"/>
      <c r="C146" s="12"/>
      <c r="D146" s="156" t="s">
        <v>76</v>
      </c>
      <c r="E146" s="166" t="s">
        <v>216</v>
      </c>
      <c r="F146" s="166" t="s">
        <v>250</v>
      </c>
      <c r="G146" s="12"/>
      <c r="H146" s="12"/>
      <c r="I146" s="158"/>
      <c r="J146" s="167">
        <f>BK146</f>
        <v>0</v>
      </c>
      <c r="K146" s="12"/>
      <c r="L146" s="155"/>
      <c r="M146" s="160"/>
      <c r="N146" s="161"/>
      <c r="O146" s="161"/>
      <c r="P146" s="162">
        <f>SUM(P147:P152)</f>
        <v>0</v>
      </c>
      <c r="Q146" s="161"/>
      <c r="R146" s="162">
        <f>SUM(R147:R152)</f>
        <v>0</v>
      </c>
      <c r="S146" s="161"/>
      <c r="T146" s="16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6" t="s">
        <v>85</v>
      </c>
      <c r="AT146" s="164" t="s">
        <v>76</v>
      </c>
      <c r="AU146" s="164" t="s">
        <v>87</v>
      </c>
      <c r="AY146" s="156" t="s">
        <v>176</v>
      </c>
      <c r="BK146" s="165">
        <f>SUM(BK147:BK152)</f>
        <v>0</v>
      </c>
    </row>
    <row r="147" s="2" customFormat="1" ht="24.15" customHeight="1">
      <c r="A147" s="34"/>
      <c r="B147" s="168"/>
      <c r="C147" s="169" t="s">
        <v>251</v>
      </c>
      <c r="D147" s="169" t="s">
        <v>178</v>
      </c>
      <c r="E147" s="170" t="s">
        <v>252</v>
      </c>
      <c r="F147" s="171" t="s">
        <v>253</v>
      </c>
      <c r="G147" s="172" t="s">
        <v>254</v>
      </c>
      <c r="H147" s="173">
        <v>1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182</v>
      </c>
      <c r="AT147" s="181" t="s">
        <v>178</v>
      </c>
      <c r="AU147" s="181" t="s">
        <v>189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255</v>
      </c>
    </row>
    <row r="148" s="2" customFormat="1" ht="24.15" customHeight="1">
      <c r="A148" s="34"/>
      <c r="B148" s="168"/>
      <c r="C148" s="183" t="s">
        <v>7</v>
      </c>
      <c r="D148" s="183" t="s">
        <v>227</v>
      </c>
      <c r="E148" s="184" t="s">
        <v>256</v>
      </c>
      <c r="F148" s="185" t="s">
        <v>257</v>
      </c>
      <c r="G148" s="186" t="s">
        <v>254</v>
      </c>
      <c r="H148" s="187">
        <v>1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211</v>
      </c>
      <c r="AT148" s="181" t="s">
        <v>227</v>
      </c>
      <c r="AU148" s="181" t="s">
        <v>189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258</v>
      </c>
    </row>
    <row r="149" s="2" customFormat="1" ht="24.15" customHeight="1">
      <c r="A149" s="34"/>
      <c r="B149" s="168"/>
      <c r="C149" s="169" t="s">
        <v>259</v>
      </c>
      <c r="D149" s="169" t="s">
        <v>178</v>
      </c>
      <c r="E149" s="170" t="s">
        <v>260</v>
      </c>
      <c r="F149" s="171" t="s">
        <v>261</v>
      </c>
      <c r="G149" s="172" t="s">
        <v>254</v>
      </c>
      <c r="H149" s="173">
        <v>1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182</v>
      </c>
      <c r="AT149" s="181" t="s">
        <v>178</v>
      </c>
      <c r="AU149" s="181" t="s">
        <v>189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262</v>
      </c>
    </row>
    <row r="150" s="2" customFormat="1" ht="21.75" customHeight="1">
      <c r="A150" s="34"/>
      <c r="B150" s="168"/>
      <c r="C150" s="183" t="s">
        <v>263</v>
      </c>
      <c r="D150" s="183" t="s">
        <v>227</v>
      </c>
      <c r="E150" s="184" t="s">
        <v>264</v>
      </c>
      <c r="F150" s="185" t="s">
        <v>265</v>
      </c>
      <c r="G150" s="186" t="s">
        <v>254</v>
      </c>
      <c r="H150" s="187">
        <v>1</v>
      </c>
      <c r="I150" s="188"/>
      <c r="J150" s="189">
        <f>ROUND(I150*H150,2)</f>
        <v>0</v>
      </c>
      <c r="K150" s="190"/>
      <c r="L150" s="191"/>
      <c r="M150" s="192" t="s">
        <v>1</v>
      </c>
      <c r="N150" s="193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211</v>
      </c>
      <c r="AT150" s="181" t="s">
        <v>227</v>
      </c>
      <c r="AU150" s="181" t="s">
        <v>189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266</v>
      </c>
    </row>
    <row r="151" s="2" customFormat="1" ht="24.15" customHeight="1">
      <c r="A151" s="34"/>
      <c r="B151" s="168"/>
      <c r="C151" s="169" t="s">
        <v>267</v>
      </c>
      <c r="D151" s="169" t="s">
        <v>178</v>
      </c>
      <c r="E151" s="170" t="s">
        <v>268</v>
      </c>
      <c r="F151" s="171" t="s">
        <v>269</v>
      </c>
      <c r="G151" s="172" t="s">
        <v>254</v>
      </c>
      <c r="H151" s="173">
        <v>1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182</v>
      </c>
      <c r="AT151" s="181" t="s">
        <v>178</v>
      </c>
      <c r="AU151" s="181" t="s">
        <v>189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270</v>
      </c>
    </row>
    <row r="152" s="2" customFormat="1" ht="37.8" customHeight="1">
      <c r="A152" s="34"/>
      <c r="B152" s="168"/>
      <c r="C152" s="169" t="s">
        <v>271</v>
      </c>
      <c r="D152" s="169" t="s">
        <v>178</v>
      </c>
      <c r="E152" s="170" t="s">
        <v>272</v>
      </c>
      <c r="F152" s="171" t="s">
        <v>273</v>
      </c>
      <c r="G152" s="172" t="s">
        <v>214</v>
      </c>
      <c r="H152" s="173">
        <v>1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182</v>
      </c>
      <c r="AT152" s="181" t="s">
        <v>178</v>
      </c>
      <c r="AU152" s="181" t="s">
        <v>189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274</v>
      </c>
    </row>
    <row r="153" s="12" customFormat="1" ht="22.8" customHeight="1">
      <c r="A153" s="12"/>
      <c r="B153" s="155"/>
      <c r="C153" s="12"/>
      <c r="D153" s="156" t="s">
        <v>76</v>
      </c>
      <c r="E153" s="166" t="s">
        <v>275</v>
      </c>
      <c r="F153" s="166" t="s">
        <v>276</v>
      </c>
      <c r="G153" s="12"/>
      <c r="H153" s="12"/>
      <c r="I153" s="158"/>
      <c r="J153" s="167">
        <f>BK153</f>
        <v>0</v>
      </c>
      <c r="K153" s="12"/>
      <c r="L153" s="155"/>
      <c r="M153" s="160"/>
      <c r="N153" s="161"/>
      <c r="O153" s="161"/>
      <c r="P153" s="162">
        <f>P154</f>
        <v>0</v>
      </c>
      <c r="Q153" s="161"/>
      <c r="R153" s="162">
        <f>R154</f>
        <v>0</v>
      </c>
      <c r="S153" s="161"/>
      <c r="T153" s="163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6" t="s">
        <v>85</v>
      </c>
      <c r="AT153" s="164" t="s">
        <v>76</v>
      </c>
      <c r="AU153" s="164" t="s">
        <v>85</v>
      </c>
      <c r="AY153" s="156" t="s">
        <v>176</v>
      </c>
      <c r="BK153" s="165">
        <f>BK154</f>
        <v>0</v>
      </c>
    </row>
    <row r="154" s="2" customFormat="1" ht="16.5" customHeight="1">
      <c r="A154" s="34"/>
      <c r="B154" s="168"/>
      <c r="C154" s="169" t="s">
        <v>187</v>
      </c>
      <c r="D154" s="169" t="s">
        <v>178</v>
      </c>
      <c r="E154" s="170" t="s">
        <v>277</v>
      </c>
      <c r="F154" s="171" t="s">
        <v>278</v>
      </c>
      <c r="G154" s="172" t="s">
        <v>207</v>
      </c>
      <c r="H154" s="173">
        <v>321.57299999999998</v>
      </c>
      <c r="I154" s="174"/>
      <c r="J154" s="175">
        <f>ROUND(I154*H154,2)</f>
        <v>0</v>
      </c>
      <c r="K154" s="176"/>
      <c r="L154" s="35"/>
      <c r="M154" s="194" t="s">
        <v>1</v>
      </c>
      <c r="N154" s="195" t="s">
        <v>42</v>
      </c>
      <c r="O154" s="196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182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279</v>
      </c>
    </row>
    <row r="155" s="2" customFormat="1" ht="6.96" customHeight="1">
      <c r="A155" s="34"/>
      <c r="B155" s="56"/>
      <c r="C155" s="57"/>
      <c r="D155" s="57"/>
      <c r="E155" s="57"/>
      <c r="F155" s="57"/>
      <c r="G155" s="57"/>
      <c r="H155" s="57"/>
      <c r="I155" s="57"/>
      <c r="J155" s="57"/>
      <c r="K155" s="57"/>
      <c r="L155" s="35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autoFilter ref="C123:K15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280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ROUND((SUM(BE123:BE197)),  2)</f>
        <v>0</v>
      </c>
      <c r="G33" s="34"/>
      <c r="H33" s="34"/>
      <c r="I33" s="124">
        <v>0.20999999999999999</v>
      </c>
      <c r="J33" s="123">
        <f>ROUND(((SUM(BE123:BE197))*I33),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ROUND((SUM(BF123:BF197)),  2)</f>
        <v>0</v>
      </c>
      <c r="G34" s="34"/>
      <c r="H34" s="34"/>
      <c r="I34" s="124">
        <v>0.12</v>
      </c>
      <c r="J34" s="123">
        <f>ROUND(((SUM(BF123:BF197))*I34),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ROUND((SUM(BG123:BG197)),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ROUND((SUM(BH123:BH197)),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ROUND((SUM(BI123:BI197)),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101 - Místní komunikace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J123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J124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J125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283</v>
      </c>
      <c r="E99" s="142"/>
      <c r="F99" s="142"/>
      <c r="G99" s="142"/>
      <c r="H99" s="142"/>
      <c r="I99" s="142"/>
      <c r="J99" s="143">
        <f>J146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284</v>
      </c>
      <c r="E100" s="142"/>
      <c r="F100" s="142"/>
      <c r="G100" s="142"/>
      <c r="H100" s="142"/>
      <c r="I100" s="142"/>
      <c r="J100" s="143">
        <f>J150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285</v>
      </c>
      <c r="E101" s="142"/>
      <c r="F101" s="142"/>
      <c r="G101" s="142"/>
      <c r="H101" s="142"/>
      <c r="I101" s="142"/>
      <c r="J101" s="143">
        <f>J166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286</v>
      </c>
      <c r="E102" s="142"/>
      <c r="F102" s="142"/>
      <c r="G102" s="142"/>
      <c r="H102" s="142"/>
      <c r="I102" s="142"/>
      <c r="J102" s="143">
        <f>J186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287</v>
      </c>
      <c r="E103" s="142"/>
      <c r="F103" s="142"/>
      <c r="G103" s="142"/>
      <c r="H103" s="142"/>
      <c r="I103" s="142"/>
      <c r="J103" s="143">
        <f>J196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/>
    <row r="107" hidden="1"/>
    <row r="108" hidden="1"/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162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17" t="str">
        <f>E7</f>
        <v>Revitalizace sídliště Blatenská v HD - 2.etapa</v>
      </c>
      <c r="F113" s="28"/>
      <c r="G113" s="28"/>
      <c r="H113" s="28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146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E9</f>
        <v>SO 101 - Místní komunikace</v>
      </c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F12</f>
        <v xml:space="preserve"> </v>
      </c>
      <c r="G117" s="34"/>
      <c r="H117" s="34"/>
      <c r="I117" s="28" t="s">
        <v>22</v>
      </c>
      <c r="J117" s="65" t="str">
        <f>IF(J12="","",J12)</f>
        <v>28. 1. 2025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E15</f>
        <v>město Horažďovice</v>
      </c>
      <c r="G119" s="34"/>
      <c r="H119" s="34"/>
      <c r="I119" s="28" t="s">
        <v>31</v>
      </c>
      <c r="J119" s="32" t="str">
        <f>E21</f>
        <v>Atelier MAAT Tábor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29</v>
      </c>
      <c r="D120" s="34"/>
      <c r="E120" s="34"/>
      <c r="F120" s="23" t="str">
        <f>IF(E18="","",E18)</f>
        <v>Vyplň údaj</v>
      </c>
      <c r="G120" s="34"/>
      <c r="H120" s="34"/>
      <c r="I120" s="28" t="s">
        <v>34</v>
      </c>
      <c r="J120" s="32" t="str">
        <f>E24</f>
        <v>Pavel Matoušek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44"/>
      <c r="B122" s="145"/>
      <c r="C122" s="146" t="s">
        <v>163</v>
      </c>
      <c r="D122" s="147" t="s">
        <v>62</v>
      </c>
      <c r="E122" s="147" t="s">
        <v>58</v>
      </c>
      <c r="F122" s="147" t="s">
        <v>59</v>
      </c>
      <c r="G122" s="147" t="s">
        <v>164</v>
      </c>
      <c r="H122" s="147" t="s">
        <v>165</v>
      </c>
      <c r="I122" s="147" t="s">
        <v>166</v>
      </c>
      <c r="J122" s="148" t="s">
        <v>151</v>
      </c>
      <c r="K122" s="149" t="s">
        <v>167</v>
      </c>
      <c r="L122" s="150"/>
      <c r="M122" s="82" t="s">
        <v>1</v>
      </c>
      <c r="N122" s="83" t="s">
        <v>41</v>
      </c>
      <c r="O122" s="83" t="s">
        <v>168</v>
      </c>
      <c r="P122" s="83" t="s">
        <v>169</v>
      </c>
      <c r="Q122" s="83" t="s">
        <v>170</v>
      </c>
      <c r="R122" s="83" t="s">
        <v>171</v>
      </c>
      <c r="S122" s="83" t="s">
        <v>172</v>
      </c>
      <c r="T122" s="84" t="s">
        <v>173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</row>
    <row r="123" s="2" customFormat="1" ht="22.8" customHeight="1">
      <c r="A123" s="34"/>
      <c r="B123" s="35"/>
      <c r="C123" s="89" t="s">
        <v>174</v>
      </c>
      <c r="D123" s="34"/>
      <c r="E123" s="34"/>
      <c r="F123" s="34"/>
      <c r="G123" s="34"/>
      <c r="H123" s="34"/>
      <c r="I123" s="34"/>
      <c r="J123" s="151">
        <f>BK123</f>
        <v>0</v>
      </c>
      <c r="K123" s="34"/>
      <c r="L123" s="35"/>
      <c r="M123" s="85"/>
      <c r="N123" s="69"/>
      <c r="O123" s="86"/>
      <c r="P123" s="152">
        <f>P124</f>
        <v>0</v>
      </c>
      <c r="Q123" s="86"/>
      <c r="R123" s="152">
        <f>R124</f>
        <v>0</v>
      </c>
      <c r="S123" s="86"/>
      <c r="T123" s="15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76</v>
      </c>
      <c r="AU123" s="15" t="s">
        <v>153</v>
      </c>
      <c r="BK123" s="154">
        <f>BK124</f>
        <v>0</v>
      </c>
    </row>
    <row r="124" s="12" customFormat="1" ht="25.92" customHeight="1">
      <c r="A124" s="12"/>
      <c r="B124" s="155"/>
      <c r="C124" s="12"/>
      <c r="D124" s="156" t="s">
        <v>76</v>
      </c>
      <c r="E124" s="157" t="s">
        <v>288</v>
      </c>
      <c r="F124" s="157" t="s">
        <v>289</v>
      </c>
      <c r="G124" s="12"/>
      <c r="H124" s="12"/>
      <c r="I124" s="158"/>
      <c r="J124" s="159">
        <f>BK124</f>
        <v>0</v>
      </c>
      <c r="K124" s="12"/>
      <c r="L124" s="155"/>
      <c r="M124" s="160"/>
      <c r="N124" s="161"/>
      <c r="O124" s="161"/>
      <c r="P124" s="162">
        <f>P125+P146+P150+P166+P186+P196</f>
        <v>0</v>
      </c>
      <c r="Q124" s="161"/>
      <c r="R124" s="162">
        <f>R125+R146+R150+R166+R186+R196</f>
        <v>0</v>
      </c>
      <c r="S124" s="161"/>
      <c r="T124" s="163">
        <f>T125+T146+T150+T166+T186+T196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85</v>
      </c>
      <c r="AT124" s="164" t="s">
        <v>76</v>
      </c>
      <c r="AU124" s="164" t="s">
        <v>77</v>
      </c>
      <c r="AY124" s="156" t="s">
        <v>176</v>
      </c>
      <c r="BK124" s="165">
        <f>BK125+BK146+BK150+BK166+BK186+BK196</f>
        <v>0</v>
      </c>
    </row>
    <row r="125" s="12" customFormat="1" ht="22.8" customHeight="1">
      <c r="A125" s="12"/>
      <c r="B125" s="155"/>
      <c r="C125" s="12"/>
      <c r="D125" s="156" t="s">
        <v>76</v>
      </c>
      <c r="E125" s="166" t="s">
        <v>85</v>
      </c>
      <c r="F125" s="166" t="s">
        <v>290</v>
      </c>
      <c r="G125" s="12"/>
      <c r="H125" s="12"/>
      <c r="I125" s="158"/>
      <c r="J125" s="167">
        <f>BK125</f>
        <v>0</v>
      </c>
      <c r="K125" s="12"/>
      <c r="L125" s="155"/>
      <c r="M125" s="160"/>
      <c r="N125" s="161"/>
      <c r="O125" s="161"/>
      <c r="P125" s="162">
        <f>SUM(P126:P145)</f>
        <v>0</v>
      </c>
      <c r="Q125" s="161"/>
      <c r="R125" s="162">
        <f>SUM(R126:R145)</f>
        <v>0</v>
      </c>
      <c r="S125" s="161"/>
      <c r="T125" s="163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85</v>
      </c>
      <c r="AT125" s="164" t="s">
        <v>76</v>
      </c>
      <c r="AU125" s="164" t="s">
        <v>85</v>
      </c>
      <c r="AY125" s="156" t="s">
        <v>176</v>
      </c>
      <c r="BK125" s="165">
        <f>SUM(BK126:BK145)</f>
        <v>0</v>
      </c>
    </row>
    <row r="126" s="2" customFormat="1" ht="66.75" customHeight="1">
      <c r="A126" s="34"/>
      <c r="B126" s="168"/>
      <c r="C126" s="169" t="s">
        <v>85</v>
      </c>
      <c r="D126" s="169" t="s">
        <v>178</v>
      </c>
      <c r="E126" s="170" t="s">
        <v>291</v>
      </c>
      <c r="F126" s="171" t="s">
        <v>292</v>
      </c>
      <c r="G126" s="172" t="s">
        <v>214</v>
      </c>
      <c r="H126" s="173">
        <v>44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182</v>
      </c>
      <c r="AT126" s="181" t="s">
        <v>178</v>
      </c>
      <c r="AU126" s="181" t="s">
        <v>87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182</v>
      </c>
      <c r="BM126" s="181" t="s">
        <v>87</v>
      </c>
    </row>
    <row r="127" s="2" customFormat="1" ht="66.75" customHeight="1">
      <c r="A127" s="34"/>
      <c r="B127" s="168"/>
      <c r="C127" s="169" t="s">
        <v>87</v>
      </c>
      <c r="D127" s="169" t="s">
        <v>178</v>
      </c>
      <c r="E127" s="170" t="s">
        <v>293</v>
      </c>
      <c r="F127" s="171" t="s">
        <v>294</v>
      </c>
      <c r="G127" s="172" t="s">
        <v>214</v>
      </c>
      <c r="H127" s="173">
        <v>1147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182</v>
      </c>
    </row>
    <row r="128" s="2" customFormat="1" ht="66.75" customHeight="1">
      <c r="A128" s="34"/>
      <c r="B128" s="168"/>
      <c r="C128" s="169" t="s">
        <v>189</v>
      </c>
      <c r="D128" s="169" t="s">
        <v>178</v>
      </c>
      <c r="E128" s="170" t="s">
        <v>295</v>
      </c>
      <c r="F128" s="171" t="s">
        <v>296</v>
      </c>
      <c r="G128" s="172" t="s">
        <v>214</v>
      </c>
      <c r="H128" s="173">
        <v>299.5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200</v>
      </c>
    </row>
    <row r="129" s="2" customFormat="1" ht="55.5" customHeight="1">
      <c r="A129" s="34"/>
      <c r="B129" s="168"/>
      <c r="C129" s="169" t="s">
        <v>182</v>
      </c>
      <c r="D129" s="169" t="s">
        <v>178</v>
      </c>
      <c r="E129" s="170" t="s">
        <v>297</v>
      </c>
      <c r="F129" s="171" t="s">
        <v>298</v>
      </c>
      <c r="G129" s="172" t="s">
        <v>214</v>
      </c>
      <c r="H129" s="173">
        <v>1076.5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211</v>
      </c>
    </row>
    <row r="130" s="2" customFormat="1" ht="62.7" customHeight="1">
      <c r="A130" s="34"/>
      <c r="B130" s="168"/>
      <c r="C130" s="169" t="s">
        <v>196</v>
      </c>
      <c r="D130" s="169" t="s">
        <v>178</v>
      </c>
      <c r="E130" s="170" t="s">
        <v>299</v>
      </c>
      <c r="F130" s="171" t="s">
        <v>300</v>
      </c>
      <c r="G130" s="172" t="s">
        <v>214</v>
      </c>
      <c r="H130" s="173">
        <v>26.5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222</v>
      </c>
    </row>
    <row r="131" s="2" customFormat="1" ht="44.25" customHeight="1">
      <c r="A131" s="34"/>
      <c r="B131" s="168"/>
      <c r="C131" s="169" t="s">
        <v>301</v>
      </c>
      <c r="D131" s="169" t="s">
        <v>178</v>
      </c>
      <c r="E131" s="170" t="s">
        <v>302</v>
      </c>
      <c r="F131" s="171" t="s">
        <v>303</v>
      </c>
      <c r="G131" s="172" t="s">
        <v>181</v>
      </c>
      <c r="H131" s="173">
        <v>79.040000000000006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259</v>
      </c>
    </row>
    <row r="132" s="2" customFormat="1" ht="44.25" customHeight="1">
      <c r="A132" s="34"/>
      <c r="B132" s="168"/>
      <c r="C132" s="169" t="s">
        <v>200</v>
      </c>
      <c r="D132" s="169" t="s">
        <v>178</v>
      </c>
      <c r="E132" s="170" t="s">
        <v>304</v>
      </c>
      <c r="F132" s="171" t="s">
        <v>305</v>
      </c>
      <c r="G132" s="172" t="s">
        <v>240</v>
      </c>
      <c r="H132" s="173">
        <v>64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8</v>
      </c>
    </row>
    <row r="133" s="2" customFormat="1" ht="44.25" customHeight="1">
      <c r="A133" s="34"/>
      <c r="B133" s="168"/>
      <c r="C133" s="169" t="s">
        <v>204</v>
      </c>
      <c r="D133" s="169" t="s">
        <v>178</v>
      </c>
      <c r="E133" s="170" t="s">
        <v>306</v>
      </c>
      <c r="F133" s="171" t="s">
        <v>307</v>
      </c>
      <c r="G133" s="172" t="s">
        <v>240</v>
      </c>
      <c r="H133" s="173">
        <v>198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308</v>
      </c>
    </row>
    <row r="134" s="2" customFormat="1" ht="24.15" customHeight="1">
      <c r="A134" s="34"/>
      <c r="B134" s="168"/>
      <c r="C134" s="169" t="s">
        <v>211</v>
      </c>
      <c r="D134" s="169" t="s">
        <v>178</v>
      </c>
      <c r="E134" s="170" t="s">
        <v>309</v>
      </c>
      <c r="F134" s="171" t="s">
        <v>310</v>
      </c>
      <c r="G134" s="172" t="s">
        <v>214</v>
      </c>
      <c r="H134" s="173">
        <v>1270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187</v>
      </c>
    </row>
    <row r="135" s="2" customFormat="1" ht="37.8" customHeight="1">
      <c r="A135" s="34"/>
      <c r="B135" s="168"/>
      <c r="C135" s="169" t="s">
        <v>216</v>
      </c>
      <c r="D135" s="169" t="s">
        <v>178</v>
      </c>
      <c r="E135" s="170" t="s">
        <v>311</v>
      </c>
      <c r="F135" s="171" t="s">
        <v>312</v>
      </c>
      <c r="G135" s="172" t="s">
        <v>181</v>
      </c>
      <c r="H135" s="173">
        <v>463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242</v>
      </c>
    </row>
    <row r="136" s="2" customFormat="1" ht="37.8" customHeight="1">
      <c r="A136" s="34"/>
      <c r="B136" s="168"/>
      <c r="C136" s="169" t="s">
        <v>222</v>
      </c>
      <c r="D136" s="169" t="s">
        <v>178</v>
      </c>
      <c r="E136" s="170" t="s">
        <v>313</v>
      </c>
      <c r="F136" s="171" t="s">
        <v>314</v>
      </c>
      <c r="G136" s="172" t="s">
        <v>181</v>
      </c>
      <c r="H136" s="173">
        <v>355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251</v>
      </c>
    </row>
    <row r="137" s="2" customFormat="1" ht="62.7" customHeight="1">
      <c r="A137" s="34"/>
      <c r="B137" s="168"/>
      <c r="C137" s="169" t="s">
        <v>8</v>
      </c>
      <c r="D137" s="169" t="s">
        <v>178</v>
      </c>
      <c r="E137" s="170" t="s">
        <v>315</v>
      </c>
      <c r="F137" s="171" t="s">
        <v>316</v>
      </c>
      <c r="G137" s="172" t="s">
        <v>181</v>
      </c>
      <c r="H137" s="173">
        <v>278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182</v>
      </c>
      <c r="AT137" s="181" t="s">
        <v>178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267</v>
      </c>
    </row>
    <row r="138" s="2" customFormat="1" ht="62.7" customHeight="1">
      <c r="A138" s="34"/>
      <c r="B138" s="168"/>
      <c r="C138" s="169" t="s">
        <v>317</v>
      </c>
      <c r="D138" s="169" t="s">
        <v>178</v>
      </c>
      <c r="E138" s="170" t="s">
        <v>318</v>
      </c>
      <c r="F138" s="171" t="s">
        <v>319</v>
      </c>
      <c r="G138" s="172" t="s">
        <v>181</v>
      </c>
      <c r="H138" s="173">
        <v>530.03999999999996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320</v>
      </c>
    </row>
    <row r="139" s="2" customFormat="1" ht="66.75" customHeight="1">
      <c r="A139" s="34"/>
      <c r="B139" s="168"/>
      <c r="C139" s="169" t="s">
        <v>308</v>
      </c>
      <c r="D139" s="169" t="s">
        <v>178</v>
      </c>
      <c r="E139" s="170" t="s">
        <v>321</v>
      </c>
      <c r="F139" s="171" t="s">
        <v>322</v>
      </c>
      <c r="G139" s="172" t="s">
        <v>181</v>
      </c>
      <c r="H139" s="173">
        <v>3180.2399999999998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231</v>
      </c>
    </row>
    <row r="140" s="2" customFormat="1">
      <c r="A140" s="34"/>
      <c r="B140" s="35"/>
      <c r="C140" s="34"/>
      <c r="D140" s="199" t="s">
        <v>323</v>
      </c>
      <c r="E140" s="34"/>
      <c r="F140" s="200" t="s">
        <v>324</v>
      </c>
      <c r="G140" s="34"/>
      <c r="H140" s="34"/>
      <c r="I140" s="201"/>
      <c r="J140" s="34"/>
      <c r="K140" s="34"/>
      <c r="L140" s="35"/>
      <c r="M140" s="202"/>
      <c r="N140" s="203"/>
      <c r="O140" s="73"/>
      <c r="P140" s="73"/>
      <c r="Q140" s="73"/>
      <c r="R140" s="73"/>
      <c r="S140" s="73"/>
      <c r="T140" s="7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323</v>
      </c>
      <c r="AU140" s="15" t="s">
        <v>87</v>
      </c>
    </row>
    <row r="141" s="2" customFormat="1" ht="44.25" customHeight="1">
      <c r="A141" s="34"/>
      <c r="B141" s="168"/>
      <c r="C141" s="169" t="s">
        <v>325</v>
      </c>
      <c r="D141" s="169" t="s">
        <v>178</v>
      </c>
      <c r="E141" s="170" t="s">
        <v>326</v>
      </c>
      <c r="F141" s="171" t="s">
        <v>327</v>
      </c>
      <c r="G141" s="172" t="s">
        <v>181</v>
      </c>
      <c r="H141" s="173">
        <v>12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182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328</v>
      </c>
    </row>
    <row r="142" s="2" customFormat="1" ht="55.5" customHeight="1">
      <c r="A142" s="34"/>
      <c r="B142" s="168"/>
      <c r="C142" s="169" t="s">
        <v>187</v>
      </c>
      <c r="D142" s="169" t="s">
        <v>178</v>
      </c>
      <c r="E142" s="170" t="s">
        <v>329</v>
      </c>
      <c r="F142" s="171" t="s">
        <v>330</v>
      </c>
      <c r="G142" s="172" t="s">
        <v>181</v>
      </c>
      <c r="H142" s="173">
        <v>12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182</v>
      </c>
      <c r="AT142" s="181" t="s">
        <v>178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331</v>
      </c>
    </row>
    <row r="143" s="2" customFormat="1" ht="44.25" customHeight="1">
      <c r="A143" s="34"/>
      <c r="B143" s="168"/>
      <c r="C143" s="169" t="s">
        <v>237</v>
      </c>
      <c r="D143" s="169" t="s">
        <v>178</v>
      </c>
      <c r="E143" s="170" t="s">
        <v>332</v>
      </c>
      <c r="F143" s="171" t="s">
        <v>333</v>
      </c>
      <c r="G143" s="172" t="s">
        <v>207</v>
      </c>
      <c r="H143" s="173">
        <v>1060.0799999999999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334</v>
      </c>
    </row>
    <row r="144" s="2" customFormat="1" ht="24.15" customHeight="1">
      <c r="A144" s="34"/>
      <c r="B144" s="168"/>
      <c r="C144" s="169" t="s">
        <v>242</v>
      </c>
      <c r="D144" s="169" t="s">
        <v>178</v>
      </c>
      <c r="E144" s="170" t="s">
        <v>335</v>
      </c>
      <c r="F144" s="171" t="s">
        <v>336</v>
      </c>
      <c r="G144" s="172" t="s">
        <v>214</v>
      </c>
      <c r="H144" s="173">
        <v>2047.723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182</v>
      </c>
      <c r="AT144" s="181" t="s">
        <v>178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337</v>
      </c>
    </row>
    <row r="145" s="2" customFormat="1">
      <c r="A145" s="34"/>
      <c r="B145" s="35"/>
      <c r="C145" s="34"/>
      <c r="D145" s="199" t="s">
        <v>323</v>
      </c>
      <c r="E145" s="34"/>
      <c r="F145" s="200" t="s">
        <v>338</v>
      </c>
      <c r="G145" s="34"/>
      <c r="H145" s="34"/>
      <c r="I145" s="201"/>
      <c r="J145" s="34"/>
      <c r="K145" s="34"/>
      <c r="L145" s="35"/>
      <c r="M145" s="202"/>
      <c r="N145" s="203"/>
      <c r="O145" s="73"/>
      <c r="P145" s="73"/>
      <c r="Q145" s="73"/>
      <c r="R145" s="73"/>
      <c r="S145" s="73"/>
      <c r="T145" s="7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5" t="s">
        <v>323</v>
      </c>
      <c r="AU145" s="15" t="s">
        <v>87</v>
      </c>
    </row>
    <row r="146" s="12" customFormat="1" ht="22.8" customHeight="1">
      <c r="A146" s="12"/>
      <c r="B146" s="155"/>
      <c r="C146" s="12"/>
      <c r="D146" s="156" t="s">
        <v>76</v>
      </c>
      <c r="E146" s="166" t="s">
        <v>87</v>
      </c>
      <c r="F146" s="166" t="s">
        <v>339</v>
      </c>
      <c r="G146" s="12"/>
      <c r="H146" s="12"/>
      <c r="I146" s="158"/>
      <c r="J146" s="167">
        <f>BK146</f>
        <v>0</v>
      </c>
      <c r="K146" s="12"/>
      <c r="L146" s="155"/>
      <c r="M146" s="160"/>
      <c r="N146" s="161"/>
      <c r="O146" s="161"/>
      <c r="P146" s="162">
        <f>SUM(P147:P149)</f>
        <v>0</v>
      </c>
      <c r="Q146" s="161"/>
      <c r="R146" s="162">
        <f>SUM(R147:R149)</f>
        <v>0</v>
      </c>
      <c r="S146" s="161"/>
      <c r="T146" s="163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6" t="s">
        <v>85</v>
      </c>
      <c r="AT146" s="164" t="s">
        <v>76</v>
      </c>
      <c r="AU146" s="164" t="s">
        <v>85</v>
      </c>
      <c r="AY146" s="156" t="s">
        <v>176</v>
      </c>
      <c r="BK146" s="165">
        <f>SUM(BK147:BK149)</f>
        <v>0</v>
      </c>
    </row>
    <row r="147" s="2" customFormat="1" ht="37.8" customHeight="1">
      <c r="A147" s="34"/>
      <c r="B147" s="168"/>
      <c r="C147" s="169" t="s">
        <v>246</v>
      </c>
      <c r="D147" s="169" t="s">
        <v>178</v>
      </c>
      <c r="E147" s="170" t="s">
        <v>340</v>
      </c>
      <c r="F147" s="171" t="s">
        <v>341</v>
      </c>
      <c r="G147" s="172" t="s">
        <v>214</v>
      </c>
      <c r="H147" s="173">
        <v>592.79999999999995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182</v>
      </c>
      <c r="AT147" s="181" t="s">
        <v>178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342</v>
      </c>
    </row>
    <row r="148" s="2" customFormat="1" ht="24.15" customHeight="1">
      <c r="A148" s="34"/>
      <c r="B148" s="168"/>
      <c r="C148" s="183" t="s">
        <v>251</v>
      </c>
      <c r="D148" s="183" t="s">
        <v>227</v>
      </c>
      <c r="E148" s="184" t="s">
        <v>343</v>
      </c>
      <c r="F148" s="185" t="s">
        <v>344</v>
      </c>
      <c r="G148" s="186" t="s">
        <v>214</v>
      </c>
      <c r="H148" s="187">
        <v>702.17200000000003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211</v>
      </c>
      <c r="AT148" s="181" t="s">
        <v>227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345</v>
      </c>
    </row>
    <row r="149" s="2" customFormat="1" ht="55.5" customHeight="1">
      <c r="A149" s="34"/>
      <c r="B149" s="168"/>
      <c r="C149" s="169" t="s">
        <v>7</v>
      </c>
      <c r="D149" s="169" t="s">
        <v>178</v>
      </c>
      <c r="E149" s="170" t="s">
        <v>346</v>
      </c>
      <c r="F149" s="171" t="s">
        <v>347</v>
      </c>
      <c r="G149" s="172" t="s">
        <v>240</v>
      </c>
      <c r="H149" s="173">
        <v>494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182</v>
      </c>
      <c r="AT149" s="181" t="s">
        <v>178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348</v>
      </c>
    </row>
    <row r="150" s="12" customFormat="1" ht="22.8" customHeight="1">
      <c r="A150" s="12"/>
      <c r="B150" s="155"/>
      <c r="C150" s="12"/>
      <c r="D150" s="156" t="s">
        <v>76</v>
      </c>
      <c r="E150" s="166" t="s">
        <v>196</v>
      </c>
      <c r="F150" s="166" t="s">
        <v>349</v>
      </c>
      <c r="G150" s="12"/>
      <c r="H150" s="12"/>
      <c r="I150" s="158"/>
      <c r="J150" s="167">
        <f>BK150</f>
        <v>0</v>
      </c>
      <c r="K150" s="12"/>
      <c r="L150" s="155"/>
      <c r="M150" s="160"/>
      <c r="N150" s="161"/>
      <c r="O150" s="161"/>
      <c r="P150" s="162">
        <f>SUM(P151:P165)</f>
        <v>0</v>
      </c>
      <c r="Q150" s="161"/>
      <c r="R150" s="162">
        <f>SUM(R151:R165)</f>
        <v>0</v>
      </c>
      <c r="S150" s="161"/>
      <c r="T150" s="163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6" t="s">
        <v>85</v>
      </c>
      <c r="AT150" s="164" t="s">
        <v>76</v>
      </c>
      <c r="AU150" s="164" t="s">
        <v>85</v>
      </c>
      <c r="AY150" s="156" t="s">
        <v>176</v>
      </c>
      <c r="BK150" s="165">
        <f>SUM(BK151:BK165)</f>
        <v>0</v>
      </c>
    </row>
    <row r="151" s="2" customFormat="1" ht="62.7" customHeight="1">
      <c r="A151" s="34"/>
      <c r="B151" s="168"/>
      <c r="C151" s="169" t="s">
        <v>259</v>
      </c>
      <c r="D151" s="169" t="s">
        <v>178</v>
      </c>
      <c r="E151" s="170" t="s">
        <v>350</v>
      </c>
      <c r="F151" s="171" t="s">
        <v>351</v>
      </c>
      <c r="G151" s="172" t="s">
        <v>214</v>
      </c>
      <c r="H151" s="173">
        <v>4095.4400000000001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182</v>
      </c>
      <c r="AT151" s="181" t="s">
        <v>178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352</v>
      </c>
    </row>
    <row r="152" s="2" customFormat="1">
      <c r="A152" s="34"/>
      <c r="B152" s="35"/>
      <c r="C152" s="34"/>
      <c r="D152" s="199" t="s">
        <v>323</v>
      </c>
      <c r="E152" s="34"/>
      <c r="F152" s="200" t="s">
        <v>353</v>
      </c>
      <c r="G152" s="34"/>
      <c r="H152" s="34"/>
      <c r="I152" s="201"/>
      <c r="J152" s="34"/>
      <c r="K152" s="34"/>
      <c r="L152" s="35"/>
      <c r="M152" s="202"/>
      <c r="N152" s="203"/>
      <c r="O152" s="73"/>
      <c r="P152" s="73"/>
      <c r="Q152" s="73"/>
      <c r="R152" s="73"/>
      <c r="S152" s="73"/>
      <c r="T152" s="7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5" t="s">
        <v>323</v>
      </c>
      <c r="AU152" s="15" t="s">
        <v>87</v>
      </c>
    </row>
    <row r="153" s="2" customFormat="1" ht="16.5" customHeight="1">
      <c r="A153" s="34"/>
      <c r="B153" s="168"/>
      <c r="C153" s="183" t="s">
        <v>263</v>
      </c>
      <c r="D153" s="183" t="s">
        <v>227</v>
      </c>
      <c r="E153" s="184" t="s">
        <v>354</v>
      </c>
      <c r="F153" s="185" t="s">
        <v>355</v>
      </c>
      <c r="G153" s="186" t="s">
        <v>207</v>
      </c>
      <c r="H153" s="187">
        <v>1842.9480000000001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42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211</v>
      </c>
      <c r="AT153" s="181" t="s">
        <v>227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182</v>
      </c>
      <c r="BM153" s="181" t="s">
        <v>356</v>
      </c>
    </row>
    <row r="154" s="2" customFormat="1" ht="33" customHeight="1">
      <c r="A154" s="34"/>
      <c r="B154" s="168"/>
      <c r="C154" s="169" t="s">
        <v>267</v>
      </c>
      <c r="D154" s="169" t="s">
        <v>178</v>
      </c>
      <c r="E154" s="170" t="s">
        <v>357</v>
      </c>
      <c r="F154" s="171" t="s">
        <v>358</v>
      </c>
      <c r="G154" s="172" t="s">
        <v>214</v>
      </c>
      <c r="H154" s="173">
        <v>1971.8820000000001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182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359</v>
      </c>
    </row>
    <row r="155" s="2" customFormat="1">
      <c r="A155" s="34"/>
      <c r="B155" s="35"/>
      <c r="C155" s="34"/>
      <c r="D155" s="199" t="s">
        <v>323</v>
      </c>
      <c r="E155" s="34"/>
      <c r="F155" s="200" t="s">
        <v>360</v>
      </c>
      <c r="G155" s="34"/>
      <c r="H155" s="34"/>
      <c r="I155" s="201"/>
      <c r="J155" s="34"/>
      <c r="K155" s="34"/>
      <c r="L155" s="35"/>
      <c r="M155" s="202"/>
      <c r="N155" s="203"/>
      <c r="O155" s="73"/>
      <c r="P155" s="73"/>
      <c r="Q155" s="73"/>
      <c r="R155" s="73"/>
      <c r="S155" s="73"/>
      <c r="T155" s="7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5" t="s">
        <v>323</v>
      </c>
      <c r="AU155" s="15" t="s">
        <v>87</v>
      </c>
    </row>
    <row r="156" s="2" customFormat="1" ht="49.05" customHeight="1">
      <c r="A156" s="34"/>
      <c r="B156" s="168"/>
      <c r="C156" s="169" t="s">
        <v>271</v>
      </c>
      <c r="D156" s="169" t="s">
        <v>178</v>
      </c>
      <c r="E156" s="170" t="s">
        <v>361</v>
      </c>
      <c r="F156" s="171" t="s">
        <v>362</v>
      </c>
      <c r="G156" s="172" t="s">
        <v>214</v>
      </c>
      <c r="H156" s="173">
        <v>1457.8800000000001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182</v>
      </c>
      <c r="AT156" s="181" t="s">
        <v>178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363</v>
      </c>
    </row>
    <row r="157" s="2" customFormat="1">
      <c r="A157" s="34"/>
      <c r="B157" s="35"/>
      <c r="C157" s="34"/>
      <c r="D157" s="199" t="s">
        <v>323</v>
      </c>
      <c r="E157" s="34"/>
      <c r="F157" s="200" t="s">
        <v>364</v>
      </c>
      <c r="G157" s="34"/>
      <c r="H157" s="34"/>
      <c r="I157" s="201"/>
      <c r="J157" s="34"/>
      <c r="K157" s="34"/>
      <c r="L157" s="35"/>
      <c r="M157" s="202"/>
      <c r="N157" s="203"/>
      <c r="O157" s="73"/>
      <c r="P157" s="73"/>
      <c r="Q157" s="73"/>
      <c r="R157" s="73"/>
      <c r="S157" s="73"/>
      <c r="T157" s="7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5" t="s">
        <v>323</v>
      </c>
      <c r="AU157" s="15" t="s">
        <v>87</v>
      </c>
    </row>
    <row r="158" s="2" customFormat="1" ht="49.05" customHeight="1">
      <c r="A158" s="34"/>
      <c r="B158" s="168"/>
      <c r="C158" s="169" t="s">
        <v>320</v>
      </c>
      <c r="D158" s="169" t="s">
        <v>178</v>
      </c>
      <c r="E158" s="170" t="s">
        <v>365</v>
      </c>
      <c r="F158" s="171" t="s">
        <v>366</v>
      </c>
      <c r="G158" s="172" t="s">
        <v>214</v>
      </c>
      <c r="H158" s="173">
        <v>358.74000000000001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367</v>
      </c>
    </row>
    <row r="159" s="2" customFormat="1">
      <c r="A159" s="34"/>
      <c r="B159" s="35"/>
      <c r="C159" s="34"/>
      <c r="D159" s="199" t="s">
        <v>323</v>
      </c>
      <c r="E159" s="34"/>
      <c r="F159" s="200" t="s">
        <v>364</v>
      </c>
      <c r="G159" s="34"/>
      <c r="H159" s="34"/>
      <c r="I159" s="201"/>
      <c r="J159" s="34"/>
      <c r="K159" s="34"/>
      <c r="L159" s="35"/>
      <c r="M159" s="202"/>
      <c r="N159" s="203"/>
      <c r="O159" s="73"/>
      <c r="P159" s="73"/>
      <c r="Q159" s="73"/>
      <c r="R159" s="73"/>
      <c r="S159" s="73"/>
      <c r="T159" s="7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5" t="s">
        <v>323</v>
      </c>
      <c r="AU159" s="15" t="s">
        <v>87</v>
      </c>
    </row>
    <row r="160" s="2" customFormat="1" ht="37.8" customHeight="1">
      <c r="A160" s="34"/>
      <c r="B160" s="168"/>
      <c r="C160" s="169" t="s">
        <v>368</v>
      </c>
      <c r="D160" s="169" t="s">
        <v>178</v>
      </c>
      <c r="E160" s="170" t="s">
        <v>369</v>
      </c>
      <c r="F160" s="171" t="s">
        <v>370</v>
      </c>
      <c r="G160" s="172" t="s">
        <v>214</v>
      </c>
      <c r="H160" s="173">
        <v>1896.04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182</v>
      </c>
      <c r="AT160" s="181" t="s">
        <v>178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371</v>
      </c>
    </row>
    <row r="161" s="2" customFormat="1" ht="24.15" customHeight="1">
      <c r="A161" s="34"/>
      <c r="B161" s="168"/>
      <c r="C161" s="169" t="s">
        <v>231</v>
      </c>
      <c r="D161" s="169" t="s">
        <v>178</v>
      </c>
      <c r="E161" s="170" t="s">
        <v>372</v>
      </c>
      <c r="F161" s="171" t="s">
        <v>373</v>
      </c>
      <c r="G161" s="172" t="s">
        <v>214</v>
      </c>
      <c r="H161" s="173">
        <v>1896.04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182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209</v>
      </c>
    </row>
    <row r="162" s="2" customFormat="1" ht="24.15" customHeight="1">
      <c r="A162" s="34"/>
      <c r="B162" s="168"/>
      <c r="C162" s="169" t="s">
        <v>226</v>
      </c>
      <c r="D162" s="169" t="s">
        <v>178</v>
      </c>
      <c r="E162" s="170" t="s">
        <v>374</v>
      </c>
      <c r="F162" s="171" t="s">
        <v>375</v>
      </c>
      <c r="G162" s="172" t="s">
        <v>214</v>
      </c>
      <c r="H162" s="173">
        <v>1896.04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182</v>
      </c>
      <c r="AT162" s="181" t="s">
        <v>178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182</v>
      </c>
      <c r="BM162" s="181" t="s">
        <v>376</v>
      </c>
    </row>
    <row r="163" s="2" customFormat="1" ht="49.05" customHeight="1">
      <c r="A163" s="34"/>
      <c r="B163" s="168"/>
      <c r="C163" s="169" t="s">
        <v>328</v>
      </c>
      <c r="D163" s="169" t="s">
        <v>178</v>
      </c>
      <c r="E163" s="170" t="s">
        <v>377</v>
      </c>
      <c r="F163" s="171" t="s">
        <v>378</v>
      </c>
      <c r="G163" s="172" t="s">
        <v>214</v>
      </c>
      <c r="H163" s="173">
        <v>1896.04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182</v>
      </c>
      <c r="AT163" s="181" t="s">
        <v>178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379</v>
      </c>
    </row>
    <row r="164" s="2" customFormat="1" ht="78" customHeight="1">
      <c r="A164" s="34"/>
      <c r="B164" s="168"/>
      <c r="C164" s="169" t="s">
        <v>380</v>
      </c>
      <c r="D164" s="169" t="s">
        <v>178</v>
      </c>
      <c r="E164" s="170" t="s">
        <v>381</v>
      </c>
      <c r="F164" s="171" t="s">
        <v>382</v>
      </c>
      <c r="G164" s="172" t="s">
        <v>214</v>
      </c>
      <c r="H164" s="173">
        <v>18.300000000000001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42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182</v>
      </c>
      <c r="AT164" s="181" t="s">
        <v>178</v>
      </c>
      <c r="AU164" s="181" t="s">
        <v>87</v>
      </c>
      <c r="AY164" s="15" t="s">
        <v>176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85</v>
      </c>
      <c r="BK164" s="182">
        <f>ROUND(I164*H164,2)</f>
        <v>0</v>
      </c>
      <c r="BL164" s="15" t="s">
        <v>182</v>
      </c>
      <c r="BM164" s="181" t="s">
        <v>383</v>
      </c>
    </row>
    <row r="165" s="2" customFormat="1" ht="24.15" customHeight="1">
      <c r="A165" s="34"/>
      <c r="B165" s="168"/>
      <c r="C165" s="183" t="s">
        <v>331</v>
      </c>
      <c r="D165" s="183" t="s">
        <v>227</v>
      </c>
      <c r="E165" s="184" t="s">
        <v>232</v>
      </c>
      <c r="F165" s="185" t="s">
        <v>233</v>
      </c>
      <c r="G165" s="186" t="s">
        <v>214</v>
      </c>
      <c r="H165" s="187">
        <v>18.849</v>
      </c>
      <c r="I165" s="188"/>
      <c r="J165" s="189">
        <f>ROUND(I165*H165,2)</f>
        <v>0</v>
      </c>
      <c r="K165" s="190"/>
      <c r="L165" s="191"/>
      <c r="M165" s="192" t="s">
        <v>1</v>
      </c>
      <c r="N165" s="193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211</v>
      </c>
      <c r="AT165" s="181" t="s">
        <v>227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384</v>
      </c>
    </row>
    <row r="166" s="12" customFormat="1" ht="22.8" customHeight="1">
      <c r="A166" s="12"/>
      <c r="B166" s="155"/>
      <c r="C166" s="12"/>
      <c r="D166" s="156" t="s">
        <v>76</v>
      </c>
      <c r="E166" s="166" t="s">
        <v>216</v>
      </c>
      <c r="F166" s="166" t="s">
        <v>250</v>
      </c>
      <c r="G166" s="12"/>
      <c r="H166" s="12"/>
      <c r="I166" s="158"/>
      <c r="J166" s="167">
        <f>BK166</f>
        <v>0</v>
      </c>
      <c r="K166" s="12"/>
      <c r="L166" s="155"/>
      <c r="M166" s="160"/>
      <c r="N166" s="161"/>
      <c r="O166" s="161"/>
      <c r="P166" s="162">
        <f>SUM(P167:P185)</f>
        <v>0</v>
      </c>
      <c r="Q166" s="161"/>
      <c r="R166" s="162">
        <f>SUM(R167:R185)</f>
        <v>0</v>
      </c>
      <c r="S166" s="161"/>
      <c r="T166" s="163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6" t="s">
        <v>85</v>
      </c>
      <c r="AT166" s="164" t="s">
        <v>76</v>
      </c>
      <c r="AU166" s="164" t="s">
        <v>85</v>
      </c>
      <c r="AY166" s="156" t="s">
        <v>176</v>
      </c>
      <c r="BK166" s="165">
        <f>SUM(BK167:BK185)</f>
        <v>0</v>
      </c>
    </row>
    <row r="167" s="2" customFormat="1" ht="24.15" customHeight="1">
      <c r="A167" s="34"/>
      <c r="B167" s="168"/>
      <c r="C167" s="169" t="s">
        <v>385</v>
      </c>
      <c r="D167" s="169" t="s">
        <v>178</v>
      </c>
      <c r="E167" s="170" t="s">
        <v>252</v>
      </c>
      <c r="F167" s="171" t="s">
        <v>253</v>
      </c>
      <c r="G167" s="172" t="s">
        <v>254</v>
      </c>
      <c r="H167" s="173">
        <v>19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42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182</v>
      </c>
      <c r="AT167" s="181" t="s">
        <v>178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182</v>
      </c>
      <c r="BM167" s="181" t="s">
        <v>386</v>
      </c>
    </row>
    <row r="168" s="2" customFormat="1" ht="16.5" customHeight="1">
      <c r="A168" s="34"/>
      <c r="B168" s="168"/>
      <c r="C168" s="183" t="s">
        <v>334</v>
      </c>
      <c r="D168" s="183" t="s">
        <v>227</v>
      </c>
      <c r="E168" s="184" t="s">
        <v>387</v>
      </c>
      <c r="F168" s="185" t="s">
        <v>388</v>
      </c>
      <c r="G168" s="186" t="s">
        <v>254</v>
      </c>
      <c r="H168" s="187">
        <v>1</v>
      </c>
      <c r="I168" s="188"/>
      <c r="J168" s="189">
        <f>ROUND(I168*H168,2)</f>
        <v>0</v>
      </c>
      <c r="K168" s="190"/>
      <c r="L168" s="191"/>
      <c r="M168" s="192" t="s">
        <v>1</v>
      </c>
      <c r="N168" s="193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211</v>
      </c>
      <c r="AT168" s="181" t="s">
        <v>227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182</v>
      </c>
      <c r="BM168" s="181" t="s">
        <v>389</v>
      </c>
    </row>
    <row r="169" s="2" customFormat="1" ht="16.5" customHeight="1">
      <c r="A169" s="34"/>
      <c r="B169" s="168"/>
      <c r="C169" s="183" t="s">
        <v>390</v>
      </c>
      <c r="D169" s="183" t="s">
        <v>227</v>
      </c>
      <c r="E169" s="184" t="s">
        <v>391</v>
      </c>
      <c r="F169" s="185" t="s">
        <v>392</v>
      </c>
      <c r="G169" s="186" t="s">
        <v>254</v>
      </c>
      <c r="H169" s="187">
        <v>4</v>
      </c>
      <c r="I169" s="188"/>
      <c r="J169" s="189">
        <f>ROUND(I169*H169,2)</f>
        <v>0</v>
      </c>
      <c r="K169" s="190"/>
      <c r="L169" s="191"/>
      <c r="M169" s="192" t="s">
        <v>1</v>
      </c>
      <c r="N169" s="193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211</v>
      </c>
      <c r="AT169" s="181" t="s">
        <v>227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182</v>
      </c>
      <c r="BM169" s="181" t="s">
        <v>393</v>
      </c>
    </row>
    <row r="170" s="2" customFormat="1" ht="16.5" customHeight="1">
      <c r="A170" s="34"/>
      <c r="B170" s="168"/>
      <c r="C170" s="183" t="s">
        <v>337</v>
      </c>
      <c r="D170" s="183" t="s">
        <v>227</v>
      </c>
      <c r="E170" s="184" t="s">
        <v>394</v>
      </c>
      <c r="F170" s="185" t="s">
        <v>395</v>
      </c>
      <c r="G170" s="186" t="s">
        <v>254</v>
      </c>
      <c r="H170" s="187">
        <v>1</v>
      </c>
      <c r="I170" s="188"/>
      <c r="J170" s="189">
        <f>ROUND(I170*H170,2)</f>
        <v>0</v>
      </c>
      <c r="K170" s="190"/>
      <c r="L170" s="191"/>
      <c r="M170" s="192" t="s">
        <v>1</v>
      </c>
      <c r="N170" s="193" t="s">
        <v>42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211</v>
      </c>
      <c r="AT170" s="181" t="s">
        <v>227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182</v>
      </c>
      <c r="BM170" s="181" t="s">
        <v>396</v>
      </c>
    </row>
    <row r="171" s="2" customFormat="1" ht="24.15" customHeight="1">
      <c r="A171" s="34"/>
      <c r="B171" s="168"/>
      <c r="C171" s="183" t="s">
        <v>397</v>
      </c>
      <c r="D171" s="183" t="s">
        <v>227</v>
      </c>
      <c r="E171" s="184" t="s">
        <v>398</v>
      </c>
      <c r="F171" s="185" t="s">
        <v>399</v>
      </c>
      <c r="G171" s="186" t="s">
        <v>254</v>
      </c>
      <c r="H171" s="187">
        <v>4</v>
      </c>
      <c r="I171" s="188"/>
      <c r="J171" s="189">
        <f>ROUND(I171*H171,2)</f>
        <v>0</v>
      </c>
      <c r="K171" s="190"/>
      <c r="L171" s="191"/>
      <c r="M171" s="192" t="s">
        <v>1</v>
      </c>
      <c r="N171" s="193" t="s">
        <v>42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211</v>
      </c>
      <c r="AT171" s="181" t="s">
        <v>227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182</v>
      </c>
      <c r="BM171" s="181" t="s">
        <v>400</v>
      </c>
    </row>
    <row r="172" s="2" customFormat="1" ht="24.15" customHeight="1">
      <c r="A172" s="34"/>
      <c r="B172" s="168"/>
      <c r="C172" s="183" t="s">
        <v>342</v>
      </c>
      <c r="D172" s="183" t="s">
        <v>227</v>
      </c>
      <c r="E172" s="184" t="s">
        <v>401</v>
      </c>
      <c r="F172" s="185" t="s">
        <v>402</v>
      </c>
      <c r="G172" s="186" t="s">
        <v>254</v>
      </c>
      <c r="H172" s="187">
        <v>2</v>
      </c>
      <c r="I172" s="188"/>
      <c r="J172" s="189">
        <f>ROUND(I172*H172,2)</f>
        <v>0</v>
      </c>
      <c r="K172" s="190"/>
      <c r="L172" s="191"/>
      <c r="M172" s="192" t="s">
        <v>1</v>
      </c>
      <c r="N172" s="193" t="s">
        <v>42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211</v>
      </c>
      <c r="AT172" s="181" t="s">
        <v>227</v>
      </c>
      <c r="AU172" s="181" t="s">
        <v>87</v>
      </c>
      <c r="AY172" s="15" t="s">
        <v>176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85</v>
      </c>
      <c r="BK172" s="182">
        <f>ROUND(I172*H172,2)</f>
        <v>0</v>
      </c>
      <c r="BL172" s="15" t="s">
        <v>182</v>
      </c>
      <c r="BM172" s="181" t="s">
        <v>403</v>
      </c>
    </row>
    <row r="173" s="2" customFormat="1" ht="24.15" customHeight="1">
      <c r="A173" s="34"/>
      <c r="B173" s="168"/>
      <c r="C173" s="183" t="s">
        <v>404</v>
      </c>
      <c r="D173" s="183" t="s">
        <v>227</v>
      </c>
      <c r="E173" s="184" t="s">
        <v>405</v>
      </c>
      <c r="F173" s="185" t="s">
        <v>406</v>
      </c>
      <c r="G173" s="186" t="s">
        <v>254</v>
      </c>
      <c r="H173" s="187">
        <v>2</v>
      </c>
      <c r="I173" s="188"/>
      <c r="J173" s="189">
        <f>ROUND(I173*H173,2)</f>
        <v>0</v>
      </c>
      <c r="K173" s="190"/>
      <c r="L173" s="191"/>
      <c r="M173" s="192" t="s">
        <v>1</v>
      </c>
      <c r="N173" s="193" t="s">
        <v>42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211</v>
      </c>
      <c r="AT173" s="181" t="s">
        <v>227</v>
      </c>
      <c r="AU173" s="181" t="s">
        <v>87</v>
      </c>
      <c r="AY173" s="15" t="s">
        <v>176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85</v>
      </c>
      <c r="BK173" s="182">
        <f>ROUND(I173*H173,2)</f>
        <v>0</v>
      </c>
      <c r="BL173" s="15" t="s">
        <v>182</v>
      </c>
      <c r="BM173" s="181" t="s">
        <v>407</v>
      </c>
    </row>
    <row r="174" s="2" customFormat="1" ht="24.15" customHeight="1">
      <c r="A174" s="34"/>
      <c r="B174" s="168"/>
      <c r="C174" s="183" t="s">
        <v>345</v>
      </c>
      <c r="D174" s="183" t="s">
        <v>227</v>
      </c>
      <c r="E174" s="184" t="s">
        <v>408</v>
      </c>
      <c r="F174" s="185" t="s">
        <v>409</v>
      </c>
      <c r="G174" s="186" t="s">
        <v>254</v>
      </c>
      <c r="H174" s="187">
        <v>5</v>
      </c>
      <c r="I174" s="188"/>
      <c r="J174" s="189">
        <f>ROUND(I174*H174,2)</f>
        <v>0</v>
      </c>
      <c r="K174" s="190"/>
      <c r="L174" s="191"/>
      <c r="M174" s="192" t="s">
        <v>1</v>
      </c>
      <c r="N174" s="193" t="s">
        <v>42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211</v>
      </c>
      <c r="AT174" s="181" t="s">
        <v>227</v>
      </c>
      <c r="AU174" s="181" t="s">
        <v>87</v>
      </c>
      <c r="AY174" s="15" t="s">
        <v>176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85</v>
      </c>
      <c r="BK174" s="182">
        <f>ROUND(I174*H174,2)</f>
        <v>0</v>
      </c>
      <c r="BL174" s="15" t="s">
        <v>182</v>
      </c>
      <c r="BM174" s="181" t="s">
        <v>410</v>
      </c>
    </row>
    <row r="175" s="2" customFormat="1" ht="24.15" customHeight="1">
      <c r="A175" s="34"/>
      <c r="B175" s="168"/>
      <c r="C175" s="169" t="s">
        <v>411</v>
      </c>
      <c r="D175" s="169" t="s">
        <v>178</v>
      </c>
      <c r="E175" s="170" t="s">
        <v>260</v>
      </c>
      <c r="F175" s="171" t="s">
        <v>261</v>
      </c>
      <c r="G175" s="172" t="s">
        <v>254</v>
      </c>
      <c r="H175" s="173">
        <v>19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42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182</v>
      </c>
      <c r="AT175" s="181" t="s">
        <v>178</v>
      </c>
      <c r="AU175" s="181" t="s">
        <v>87</v>
      </c>
      <c r="AY175" s="15" t="s">
        <v>176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85</v>
      </c>
      <c r="BK175" s="182">
        <f>ROUND(I175*H175,2)</f>
        <v>0</v>
      </c>
      <c r="BL175" s="15" t="s">
        <v>182</v>
      </c>
      <c r="BM175" s="181" t="s">
        <v>412</v>
      </c>
    </row>
    <row r="176" s="2" customFormat="1" ht="21.75" customHeight="1">
      <c r="A176" s="34"/>
      <c r="B176" s="168"/>
      <c r="C176" s="183" t="s">
        <v>348</v>
      </c>
      <c r="D176" s="183" t="s">
        <v>227</v>
      </c>
      <c r="E176" s="184" t="s">
        <v>264</v>
      </c>
      <c r="F176" s="185" t="s">
        <v>265</v>
      </c>
      <c r="G176" s="186" t="s">
        <v>254</v>
      </c>
      <c r="H176" s="187">
        <v>19</v>
      </c>
      <c r="I176" s="188"/>
      <c r="J176" s="189">
        <f>ROUND(I176*H176,2)</f>
        <v>0</v>
      </c>
      <c r="K176" s="190"/>
      <c r="L176" s="191"/>
      <c r="M176" s="192" t="s">
        <v>1</v>
      </c>
      <c r="N176" s="193" t="s">
        <v>42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211</v>
      </c>
      <c r="AT176" s="181" t="s">
        <v>227</v>
      </c>
      <c r="AU176" s="181" t="s">
        <v>87</v>
      </c>
      <c r="AY176" s="15" t="s">
        <v>176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85</v>
      </c>
      <c r="BK176" s="182">
        <f>ROUND(I176*H176,2)</f>
        <v>0</v>
      </c>
      <c r="BL176" s="15" t="s">
        <v>182</v>
      </c>
      <c r="BM176" s="181" t="s">
        <v>413</v>
      </c>
    </row>
    <row r="177" s="2" customFormat="1" ht="49.05" customHeight="1">
      <c r="A177" s="34"/>
      <c r="B177" s="168"/>
      <c r="C177" s="169" t="s">
        <v>414</v>
      </c>
      <c r="D177" s="169" t="s">
        <v>178</v>
      </c>
      <c r="E177" s="170" t="s">
        <v>415</v>
      </c>
      <c r="F177" s="171" t="s">
        <v>416</v>
      </c>
      <c r="G177" s="172" t="s">
        <v>240</v>
      </c>
      <c r="H177" s="173">
        <v>838.11000000000001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42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182</v>
      </c>
      <c r="AT177" s="181" t="s">
        <v>178</v>
      </c>
      <c r="AU177" s="181" t="s">
        <v>87</v>
      </c>
      <c r="AY177" s="15" t="s">
        <v>176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85</v>
      </c>
      <c r="BK177" s="182">
        <f>ROUND(I177*H177,2)</f>
        <v>0</v>
      </c>
      <c r="BL177" s="15" t="s">
        <v>182</v>
      </c>
      <c r="BM177" s="181" t="s">
        <v>417</v>
      </c>
    </row>
    <row r="178" s="2" customFormat="1" ht="16.5" customHeight="1">
      <c r="A178" s="34"/>
      <c r="B178" s="168"/>
      <c r="C178" s="183" t="s">
        <v>352</v>
      </c>
      <c r="D178" s="183" t="s">
        <v>227</v>
      </c>
      <c r="E178" s="184" t="s">
        <v>418</v>
      </c>
      <c r="F178" s="185" t="s">
        <v>419</v>
      </c>
      <c r="G178" s="186" t="s">
        <v>240</v>
      </c>
      <c r="H178" s="187">
        <v>364.23200000000003</v>
      </c>
      <c r="I178" s="188"/>
      <c r="J178" s="189">
        <f>ROUND(I178*H178,2)</f>
        <v>0</v>
      </c>
      <c r="K178" s="190"/>
      <c r="L178" s="191"/>
      <c r="M178" s="192" t="s">
        <v>1</v>
      </c>
      <c r="N178" s="193" t="s">
        <v>42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211</v>
      </c>
      <c r="AT178" s="181" t="s">
        <v>227</v>
      </c>
      <c r="AU178" s="181" t="s">
        <v>87</v>
      </c>
      <c r="AY178" s="15" t="s">
        <v>176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85</v>
      </c>
      <c r="BK178" s="182">
        <f>ROUND(I178*H178,2)</f>
        <v>0</v>
      </c>
      <c r="BL178" s="15" t="s">
        <v>182</v>
      </c>
      <c r="BM178" s="181" t="s">
        <v>420</v>
      </c>
    </row>
    <row r="179" s="2" customFormat="1" ht="16.5" customHeight="1">
      <c r="A179" s="34"/>
      <c r="B179" s="168"/>
      <c r="C179" s="183" t="s">
        <v>421</v>
      </c>
      <c r="D179" s="183" t="s">
        <v>227</v>
      </c>
      <c r="E179" s="184" t="s">
        <v>422</v>
      </c>
      <c r="F179" s="185" t="s">
        <v>423</v>
      </c>
      <c r="G179" s="186" t="s">
        <v>240</v>
      </c>
      <c r="H179" s="187">
        <v>113.761</v>
      </c>
      <c r="I179" s="188"/>
      <c r="J179" s="189">
        <f>ROUND(I179*H179,2)</f>
        <v>0</v>
      </c>
      <c r="K179" s="190"/>
      <c r="L179" s="191"/>
      <c r="M179" s="192" t="s">
        <v>1</v>
      </c>
      <c r="N179" s="193" t="s">
        <v>42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211</v>
      </c>
      <c r="AT179" s="181" t="s">
        <v>227</v>
      </c>
      <c r="AU179" s="181" t="s">
        <v>87</v>
      </c>
      <c r="AY179" s="15" t="s">
        <v>176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85</v>
      </c>
      <c r="BK179" s="182">
        <f>ROUND(I179*H179,2)</f>
        <v>0</v>
      </c>
      <c r="BL179" s="15" t="s">
        <v>182</v>
      </c>
      <c r="BM179" s="181" t="s">
        <v>424</v>
      </c>
    </row>
    <row r="180" s="2" customFormat="1" ht="24.15" customHeight="1">
      <c r="A180" s="34"/>
      <c r="B180" s="168"/>
      <c r="C180" s="183" t="s">
        <v>356</v>
      </c>
      <c r="D180" s="183" t="s">
        <v>227</v>
      </c>
      <c r="E180" s="184" t="s">
        <v>425</v>
      </c>
      <c r="F180" s="185" t="s">
        <v>426</v>
      </c>
      <c r="G180" s="186" t="s">
        <v>240</v>
      </c>
      <c r="H180" s="187">
        <v>294.84100000000001</v>
      </c>
      <c r="I180" s="188"/>
      <c r="J180" s="189">
        <f>ROUND(I180*H180,2)</f>
        <v>0</v>
      </c>
      <c r="K180" s="190"/>
      <c r="L180" s="191"/>
      <c r="M180" s="192" t="s">
        <v>1</v>
      </c>
      <c r="N180" s="193" t="s">
        <v>42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211</v>
      </c>
      <c r="AT180" s="181" t="s">
        <v>227</v>
      </c>
      <c r="AU180" s="181" t="s">
        <v>87</v>
      </c>
      <c r="AY180" s="15" t="s">
        <v>176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85</v>
      </c>
      <c r="BK180" s="182">
        <f>ROUND(I180*H180,2)</f>
        <v>0</v>
      </c>
      <c r="BL180" s="15" t="s">
        <v>182</v>
      </c>
      <c r="BM180" s="181" t="s">
        <v>427</v>
      </c>
    </row>
    <row r="181" s="2" customFormat="1" ht="21.75" customHeight="1">
      <c r="A181" s="34"/>
      <c r="B181" s="168"/>
      <c r="C181" s="183" t="s">
        <v>428</v>
      </c>
      <c r="D181" s="183" t="s">
        <v>227</v>
      </c>
      <c r="E181" s="184" t="s">
        <v>429</v>
      </c>
      <c r="F181" s="185" t="s">
        <v>430</v>
      </c>
      <c r="G181" s="186" t="s">
        <v>240</v>
      </c>
      <c r="H181" s="187">
        <v>42.758000000000003</v>
      </c>
      <c r="I181" s="188"/>
      <c r="J181" s="189">
        <f>ROUND(I181*H181,2)</f>
        <v>0</v>
      </c>
      <c r="K181" s="190"/>
      <c r="L181" s="191"/>
      <c r="M181" s="192" t="s">
        <v>1</v>
      </c>
      <c r="N181" s="193" t="s">
        <v>42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211</v>
      </c>
      <c r="AT181" s="181" t="s">
        <v>227</v>
      </c>
      <c r="AU181" s="181" t="s">
        <v>87</v>
      </c>
      <c r="AY181" s="15" t="s">
        <v>176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85</v>
      </c>
      <c r="BK181" s="182">
        <f>ROUND(I181*H181,2)</f>
        <v>0</v>
      </c>
      <c r="BL181" s="15" t="s">
        <v>182</v>
      </c>
      <c r="BM181" s="181" t="s">
        <v>431</v>
      </c>
    </row>
    <row r="182" s="2" customFormat="1" ht="24.15" customHeight="1">
      <c r="A182" s="34"/>
      <c r="B182" s="168"/>
      <c r="C182" s="183" t="s">
        <v>359</v>
      </c>
      <c r="D182" s="183" t="s">
        <v>227</v>
      </c>
      <c r="E182" s="184" t="s">
        <v>432</v>
      </c>
      <c r="F182" s="185" t="s">
        <v>433</v>
      </c>
      <c r="G182" s="186" t="s">
        <v>240</v>
      </c>
      <c r="H182" s="187">
        <v>33.659999999999997</v>
      </c>
      <c r="I182" s="188"/>
      <c r="J182" s="189">
        <f>ROUND(I182*H182,2)</f>
        <v>0</v>
      </c>
      <c r="K182" s="190"/>
      <c r="L182" s="191"/>
      <c r="M182" s="192" t="s">
        <v>1</v>
      </c>
      <c r="N182" s="193" t="s">
        <v>42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211</v>
      </c>
      <c r="AT182" s="181" t="s">
        <v>227</v>
      </c>
      <c r="AU182" s="181" t="s">
        <v>87</v>
      </c>
      <c r="AY182" s="15" t="s">
        <v>176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85</v>
      </c>
      <c r="BK182" s="182">
        <f>ROUND(I182*H182,2)</f>
        <v>0</v>
      </c>
      <c r="BL182" s="15" t="s">
        <v>182</v>
      </c>
      <c r="BM182" s="181" t="s">
        <v>434</v>
      </c>
    </row>
    <row r="183" s="2" customFormat="1" ht="24.15" customHeight="1">
      <c r="A183" s="34"/>
      <c r="B183" s="168"/>
      <c r="C183" s="183" t="s">
        <v>435</v>
      </c>
      <c r="D183" s="183" t="s">
        <v>227</v>
      </c>
      <c r="E183" s="184" t="s">
        <v>436</v>
      </c>
      <c r="F183" s="185" t="s">
        <v>437</v>
      </c>
      <c r="G183" s="186" t="s">
        <v>240</v>
      </c>
      <c r="H183" s="187">
        <v>5.6200000000000001</v>
      </c>
      <c r="I183" s="188"/>
      <c r="J183" s="189">
        <f>ROUND(I183*H183,2)</f>
        <v>0</v>
      </c>
      <c r="K183" s="190"/>
      <c r="L183" s="191"/>
      <c r="M183" s="192" t="s">
        <v>1</v>
      </c>
      <c r="N183" s="193" t="s">
        <v>42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211</v>
      </c>
      <c r="AT183" s="181" t="s">
        <v>227</v>
      </c>
      <c r="AU183" s="181" t="s">
        <v>87</v>
      </c>
      <c r="AY183" s="15" t="s">
        <v>176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85</v>
      </c>
      <c r="BK183" s="182">
        <f>ROUND(I183*H183,2)</f>
        <v>0</v>
      </c>
      <c r="BL183" s="15" t="s">
        <v>182</v>
      </c>
      <c r="BM183" s="181" t="s">
        <v>438</v>
      </c>
    </row>
    <row r="184" s="2" customFormat="1" ht="24.15" customHeight="1">
      <c r="A184" s="34"/>
      <c r="B184" s="168"/>
      <c r="C184" s="169" t="s">
        <v>363</v>
      </c>
      <c r="D184" s="169" t="s">
        <v>178</v>
      </c>
      <c r="E184" s="170" t="s">
        <v>439</v>
      </c>
      <c r="F184" s="171" t="s">
        <v>440</v>
      </c>
      <c r="G184" s="172" t="s">
        <v>214</v>
      </c>
      <c r="H184" s="173">
        <v>2008.3499999999999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42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182</v>
      </c>
      <c r="AT184" s="181" t="s">
        <v>178</v>
      </c>
      <c r="AU184" s="181" t="s">
        <v>87</v>
      </c>
      <c r="AY184" s="15" t="s">
        <v>176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85</v>
      </c>
      <c r="BK184" s="182">
        <f>ROUND(I184*H184,2)</f>
        <v>0</v>
      </c>
      <c r="BL184" s="15" t="s">
        <v>182</v>
      </c>
      <c r="BM184" s="181" t="s">
        <v>441</v>
      </c>
    </row>
    <row r="185" s="2" customFormat="1" ht="62.7" customHeight="1">
      <c r="A185" s="34"/>
      <c r="B185" s="168"/>
      <c r="C185" s="169" t="s">
        <v>442</v>
      </c>
      <c r="D185" s="169" t="s">
        <v>178</v>
      </c>
      <c r="E185" s="170" t="s">
        <v>443</v>
      </c>
      <c r="F185" s="171" t="s">
        <v>444</v>
      </c>
      <c r="G185" s="172" t="s">
        <v>240</v>
      </c>
      <c r="H185" s="173">
        <v>83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42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182</v>
      </c>
      <c r="AT185" s="181" t="s">
        <v>178</v>
      </c>
      <c r="AU185" s="181" t="s">
        <v>87</v>
      </c>
      <c r="AY185" s="15" t="s">
        <v>176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85</v>
      </c>
      <c r="BK185" s="182">
        <f>ROUND(I185*H185,2)</f>
        <v>0</v>
      </c>
      <c r="BL185" s="15" t="s">
        <v>182</v>
      </c>
      <c r="BM185" s="181" t="s">
        <v>445</v>
      </c>
    </row>
    <row r="186" s="12" customFormat="1" ht="22.8" customHeight="1">
      <c r="A186" s="12"/>
      <c r="B186" s="155"/>
      <c r="C186" s="12"/>
      <c r="D186" s="156" t="s">
        <v>76</v>
      </c>
      <c r="E186" s="166" t="s">
        <v>446</v>
      </c>
      <c r="F186" s="166" t="s">
        <v>447</v>
      </c>
      <c r="G186" s="12"/>
      <c r="H186" s="12"/>
      <c r="I186" s="158"/>
      <c r="J186" s="167">
        <f>BK186</f>
        <v>0</v>
      </c>
      <c r="K186" s="12"/>
      <c r="L186" s="155"/>
      <c r="M186" s="160"/>
      <c r="N186" s="161"/>
      <c r="O186" s="161"/>
      <c r="P186" s="162">
        <f>SUM(P187:P195)</f>
        <v>0</v>
      </c>
      <c r="Q186" s="161"/>
      <c r="R186" s="162">
        <f>SUM(R187:R195)</f>
        <v>0</v>
      </c>
      <c r="S186" s="161"/>
      <c r="T186" s="163">
        <f>SUM(T187:T195)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6" t="s">
        <v>85</v>
      </c>
      <c r="AT186" s="164" t="s">
        <v>76</v>
      </c>
      <c r="AU186" s="164" t="s">
        <v>85</v>
      </c>
      <c r="AY186" s="156" t="s">
        <v>176</v>
      </c>
      <c r="BK186" s="165">
        <f>SUM(BK187:BK195)</f>
        <v>0</v>
      </c>
    </row>
    <row r="187" s="2" customFormat="1" ht="37.8" customHeight="1">
      <c r="A187" s="34"/>
      <c r="B187" s="168"/>
      <c r="C187" s="169" t="s">
        <v>367</v>
      </c>
      <c r="D187" s="169" t="s">
        <v>178</v>
      </c>
      <c r="E187" s="170" t="s">
        <v>448</v>
      </c>
      <c r="F187" s="171" t="s">
        <v>449</v>
      </c>
      <c r="G187" s="172" t="s">
        <v>207</v>
      </c>
      <c r="H187" s="173">
        <v>464.41000000000002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42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182</v>
      </c>
      <c r="AT187" s="181" t="s">
        <v>178</v>
      </c>
      <c r="AU187" s="181" t="s">
        <v>87</v>
      </c>
      <c r="AY187" s="15" t="s">
        <v>176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85</v>
      </c>
      <c r="BK187" s="182">
        <f>ROUND(I187*H187,2)</f>
        <v>0</v>
      </c>
      <c r="BL187" s="15" t="s">
        <v>182</v>
      </c>
      <c r="BM187" s="181" t="s">
        <v>450</v>
      </c>
    </row>
    <row r="188" s="2" customFormat="1" ht="37.8" customHeight="1">
      <c r="A188" s="34"/>
      <c r="B188" s="168"/>
      <c r="C188" s="169" t="s">
        <v>451</v>
      </c>
      <c r="D188" s="169" t="s">
        <v>178</v>
      </c>
      <c r="E188" s="170" t="s">
        <v>452</v>
      </c>
      <c r="F188" s="171" t="s">
        <v>453</v>
      </c>
      <c r="G188" s="172" t="s">
        <v>207</v>
      </c>
      <c r="H188" s="173">
        <v>7430.5600000000004</v>
      </c>
      <c r="I188" s="174"/>
      <c r="J188" s="175">
        <f>ROUND(I188*H188,2)</f>
        <v>0</v>
      </c>
      <c r="K188" s="176"/>
      <c r="L188" s="35"/>
      <c r="M188" s="177" t="s">
        <v>1</v>
      </c>
      <c r="N188" s="178" t="s">
        <v>42</v>
      </c>
      <c r="O188" s="73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182</v>
      </c>
      <c r="AT188" s="181" t="s">
        <v>178</v>
      </c>
      <c r="AU188" s="181" t="s">
        <v>87</v>
      </c>
      <c r="AY188" s="15" t="s">
        <v>176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85</v>
      </c>
      <c r="BK188" s="182">
        <f>ROUND(I188*H188,2)</f>
        <v>0</v>
      </c>
      <c r="BL188" s="15" t="s">
        <v>182</v>
      </c>
      <c r="BM188" s="181" t="s">
        <v>454</v>
      </c>
    </row>
    <row r="189" s="2" customFormat="1">
      <c r="A189" s="34"/>
      <c r="B189" s="35"/>
      <c r="C189" s="34"/>
      <c r="D189" s="199" t="s">
        <v>323</v>
      </c>
      <c r="E189" s="34"/>
      <c r="F189" s="200" t="s">
        <v>324</v>
      </c>
      <c r="G189" s="34"/>
      <c r="H189" s="34"/>
      <c r="I189" s="201"/>
      <c r="J189" s="34"/>
      <c r="K189" s="34"/>
      <c r="L189" s="35"/>
      <c r="M189" s="202"/>
      <c r="N189" s="203"/>
      <c r="O189" s="73"/>
      <c r="P189" s="73"/>
      <c r="Q189" s="73"/>
      <c r="R189" s="73"/>
      <c r="S189" s="73"/>
      <c r="T189" s="7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5" t="s">
        <v>323</v>
      </c>
      <c r="AU189" s="15" t="s">
        <v>87</v>
      </c>
    </row>
    <row r="190" s="2" customFormat="1" ht="37.8" customHeight="1">
      <c r="A190" s="34"/>
      <c r="B190" s="168"/>
      <c r="C190" s="169" t="s">
        <v>371</v>
      </c>
      <c r="D190" s="169" t="s">
        <v>178</v>
      </c>
      <c r="E190" s="170" t="s">
        <v>455</v>
      </c>
      <c r="F190" s="171" t="s">
        <v>456</v>
      </c>
      <c r="G190" s="172" t="s">
        <v>207</v>
      </c>
      <c r="H190" s="173">
        <v>435.803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42</v>
      </c>
      <c r="O190" s="73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182</v>
      </c>
      <c r="AT190" s="181" t="s">
        <v>178</v>
      </c>
      <c r="AU190" s="181" t="s">
        <v>87</v>
      </c>
      <c r="AY190" s="15" t="s">
        <v>176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85</v>
      </c>
      <c r="BK190" s="182">
        <f>ROUND(I190*H190,2)</f>
        <v>0</v>
      </c>
      <c r="BL190" s="15" t="s">
        <v>182</v>
      </c>
      <c r="BM190" s="181" t="s">
        <v>457</v>
      </c>
    </row>
    <row r="191" s="2" customFormat="1" ht="37.8" customHeight="1">
      <c r="A191" s="34"/>
      <c r="B191" s="168"/>
      <c r="C191" s="169" t="s">
        <v>458</v>
      </c>
      <c r="D191" s="169" t="s">
        <v>178</v>
      </c>
      <c r="E191" s="170" t="s">
        <v>459</v>
      </c>
      <c r="F191" s="171" t="s">
        <v>453</v>
      </c>
      <c r="G191" s="172" t="s">
        <v>207</v>
      </c>
      <c r="H191" s="173">
        <v>6972.848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42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182</v>
      </c>
      <c r="AT191" s="181" t="s">
        <v>178</v>
      </c>
      <c r="AU191" s="181" t="s">
        <v>87</v>
      </c>
      <c r="AY191" s="15" t="s">
        <v>176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85</v>
      </c>
      <c r="BK191" s="182">
        <f>ROUND(I191*H191,2)</f>
        <v>0</v>
      </c>
      <c r="BL191" s="15" t="s">
        <v>182</v>
      </c>
      <c r="BM191" s="181" t="s">
        <v>460</v>
      </c>
    </row>
    <row r="192" s="2" customFormat="1">
      <c r="A192" s="34"/>
      <c r="B192" s="35"/>
      <c r="C192" s="34"/>
      <c r="D192" s="199" t="s">
        <v>323</v>
      </c>
      <c r="E192" s="34"/>
      <c r="F192" s="200" t="s">
        <v>324</v>
      </c>
      <c r="G192" s="34"/>
      <c r="H192" s="34"/>
      <c r="I192" s="201"/>
      <c r="J192" s="34"/>
      <c r="K192" s="34"/>
      <c r="L192" s="35"/>
      <c r="M192" s="202"/>
      <c r="N192" s="203"/>
      <c r="O192" s="73"/>
      <c r="P192" s="73"/>
      <c r="Q192" s="73"/>
      <c r="R192" s="73"/>
      <c r="S192" s="73"/>
      <c r="T192" s="7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5" t="s">
        <v>323</v>
      </c>
      <c r="AU192" s="15" t="s">
        <v>87</v>
      </c>
    </row>
    <row r="193" s="2" customFormat="1" ht="44.25" customHeight="1">
      <c r="A193" s="34"/>
      <c r="B193" s="168"/>
      <c r="C193" s="169" t="s">
        <v>209</v>
      </c>
      <c r="D193" s="169" t="s">
        <v>178</v>
      </c>
      <c r="E193" s="170" t="s">
        <v>461</v>
      </c>
      <c r="F193" s="171" t="s">
        <v>462</v>
      </c>
      <c r="G193" s="172" t="s">
        <v>207</v>
      </c>
      <c r="H193" s="173">
        <v>95.629000000000005</v>
      </c>
      <c r="I193" s="174"/>
      <c r="J193" s="175">
        <f>ROUND(I193*H193,2)</f>
        <v>0</v>
      </c>
      <c r="K193" s="176"/>
      <c r="L193" s="35"/>
      <c r="M193" s="177" t="s">
        <v>1</v>
      </c>
      <c r="N193" s="178" t="s">
        <v>42</v>
      </c>
      <c r="O193" s="73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182</v>
      </c>
      <c r="AT193" s="181" t="s">
        <v>178</v>
      </c>
      <c r="AU193" s="181" t="s">
        <v>87</v>
      </c>
      <c r="AY193" s="15" t="s">
        <v>176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85</v>
      </c>
      <c r="BK193" s="182">
        <f>ROUND(I193*H193,2)</f>
        <v>0</v>
      </c>
      <c r="BL193" s="15" t="s">
        <v>182</v>
      </c>
      <c r="BM193" s="181" t="s">
        <v>463</v>
      </c>
    </row>
    <row r="194" s="2" customFormat="1" ht="44.25" customHeight="1">
      <c r="A194" s="34"/>
      <c r="B194" s="168"/>
      <c r="C194" s="169" t="s">
        <v>464</v>
      </c>
      <c r="D194" s="169" t="s">
        <v>178</v>
      </c>
      <c r="E194" s="170" t="s">
        <v>465</v>
      </c>
      <c r="F194" s="171" t="s">
        <v>333</v>
      </c>
      <c r="G194" s="172" t="s">
        <v>207</v>
      </c>
      <c r="H194" s="173">
        <v>464.41000000000002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42</v>
      </c>
      <c r="O194" s="73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182</v>
      </c>
      <c r="AT194" s="181" t="s">
        <v>178</v>
      </c>
      <c r="AU194" s="181" t="s">
        <v>87</v>
      </c>
      <c r="AY194" s="15" t="s">
        <v>176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85</v>
      </c>
      <c r="BK194" s="182">
        <f>ROUND(I194*H194,2)</f>
        <v>0</v>
      </c>
      <c r="BL194" s="15" t="s">
        <v>182</v>
      </c>
      <c r="BM194" s="181" t="s">
        <v>466</v>
      </c>
    </row>
    <row r="195" s="2" customFormat="1" ht="44.25" customHeight="1">
      <c r="A195" s="34"/>
      <c r="B195" s="168"/>
      <c r="C195" s="169" t="s">
        <v>376</v>
      </c>
      <c r="D195" s="169" t="s">
        <v>178</v>
      </c>
      <c r="E195" s="170" t="s">
        <v>467</v>
      </c>
      <c r="F195" s="171" t="s">
        <v>468</v>
      </c>
      <c r="G195" s="172" t="s">
        <v>207</v>
      </c>
      <c r="H195" s="173">
        <v>340.17399999999998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42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182</v>
      </c>
      <c r="AT195" s="181" t="s">
        <v>178</v>
      </c>
      <c r="AU195" s="181" t="s">
        <v>87</v>
      </c>
      <c r="AY195" s="15" t="s">
        <v>176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85</v>
      </c>
      <c r="BK195" s="182">
        <f>ROUND(I195*H195,2)</f>
        <v>0</v>
      </c>
      <c r="BL195" s="15" t="s">
        <v>182</v>
      </c>
      <c r="BM195" s="181" t="s">
        <v>469</v>
      </c>
    </row>
    <row r="196" s="12" customFormat="1" ht="22.8" customHeight="1">
      <c r="A196" s="12"/>
      <c r="B196" s="155"/>
      <c r="C196" s="12"/>
      <c r="D196" s="156" t="s">
        <v>76</v>
      </c>
      <c r="E196" s="166" t="s">
        <v>470</v>
      </c>
      <c r="F196" s="166" t="s">
        <v>471</v>
      </c>
      <c r="G196" s="12"/>
      <c r="H196" s="12"/>
      <c r="I196" s="158"/>
      <c r="J196" s="167">
        <f>BK196</f>
        <v>0</v>
      </c>
      <c r="K196" s="12"/>
      <c r="L196" s="155"/>
      <c r="M196" s="160"/>
      <c r="N196" s="161"/>
      <c r="O196" s="161"/>
      <c r="P196" s="162">
        <f>P197</f>
        <v>0</v>
      </c>
      <c r="Q196" s="161"/>
      <c r="R196" s="162">
        <f>R197</f>
        <v>0</v>
      </c>
      <c r="S196" s="161"/>
      <c r="T196" s="163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6" t="s">
        <v>85</v>
      </c>
      <c r="AT196" s="164" t="s">
        <v>76</v>
      </c>
      <c r="AU196" s="164" t="s">
        <v>85</v>
      </c>
      <c r="AY196" s="156" t="s">
        <v>176</v>
      </c>
      <c r="BK196" s="165">
        <f>BK197</f>
        <v>0</v>
      </c>
    </row>
    <row r="197" s="2" customFormat="1" ht="44.25" customHeight="1">
      <c r="A197" s="34"/>
      <c r="B197" s="168"/>
      <c r="C197" s="169" t="s">
        <v>220</v>
      </c>
      <c r="D197" s="169" t="s">
        <v>178</v>
      </c>
      <c r="E197" s="170" t="s">
        <v>472</v>
      </c>
      <c r="F197" s="171" t="s">
        <v>473</v>
      </c>
      <c r="G197" s="172" t="s">
        <v>207</v>
      </c>
      <c r="H197" s="173">
        <v>4468.5810000000001</v>
      </c>
      <c r="I197" s="174"/>
      <c r="J197" s="175">
        <f>ROUND(I197*H197,2)</f>
        <v>0</v>
      </c>
      <c r="K197" s="176"/>
      <c r="L197" s="35"/>
      <c r="M197" s="194" t="s">
        <v>1</v>
      </c>
      <c r="N197" s="195" t="s">
        <v>42</v>
      </c>
      <c r="O197" s="196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182</v>
      </c>
      <c r="AT197" s="181" t="s">
        <v>178</v>
      </c>
      <c r="AU197" s="181" t="s">
        <v>87</v>
      </c>
      <c r="AY197" s="15" t="s">
        <v>176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85</v>
      </c>
      <c r="BK197" s="182">
        <f>ROUND(I197*H197,2)</f>
        <v>0</v>
      </c>
      <c r="BL197" s="15" t="s">
        <v>182</v>
      </c>
      <c r="BM197" s="181" t="s">
        <v>474</v>
      </c>
    </row>
    <row r="198" s="2" customFormat="1" ht="6.96" customHeight="1">
      <c r="A198" s="34"/>
      <c r="B198" s="56"/>
      <c r="C198" s="57"/>
      <c r="D198" s="57"/>
      <c r="E198" s="57"/>
      <c r="F198" s="57"/>
      <c r="G198" s="57"/>
      <c r="H198" s="57"/>
      <c r="I198" s="57"/>
      <c r="J198" s="57"/>
      <c r="K198" s="57"/>
      <c r="L198" s="35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autoFilter ref="C122:K19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475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ROUND((SUM(BE123:BE183)),  2)</f>
        <v>0</v>
      </c>
      <c r="G33" s="34"/>
      <c r="H33" s="34"/>
      <c r="I33" s="124">
        <v>0.20999999999999999</v>
      </c>
      <c r="J33" s="123">
        <f>ROUND(((SUM(BE123:BE183))*I33),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ROUND((SUM(BF123:BF183)),  2)</f>
        <v>0</v>
      </c>
      <c r="G34" s="34"/>
      <c r="H34" s="34"/>
      <c r="I34" s="124">
        <v>0.12</v>
      </c>
      <c r="J34" s="123">
        <f>ROUND(((SUM(BF123:BF183))*I34),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ROUND((SUM(BG123:BG183)),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ROUND((SUM(BH123:BH183)),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ROUND((SUM(BI123:BI183)),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102 - Parkovací stání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J123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J124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J125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283</v>
      </c>
      <c r="E99" s="142"/>
      <c r="F99" s="142"/>
      <c r="G99" s="142"/>
      <c r="H99" s="142"/>
      <c r="I99" s="142"/>
      <c r="J99" s="143">
        <f>J144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284</v>
      </c>
      <c r="E100" s="142"/>
      <c r="F100" s="142"/>
      <c r="G100" s="142"/>
      <c r="H100" s="142"/>
      <c r="I100" s="142"/>
      <c r="J100" s="143">
        <f>J148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285</v>
      </c>
      <c r="E101" s="142"/>
      <c r="F101" s="142"/>
      <c r="G101" s="142"/>
      <c r="H101" s="142"/>
      <c r="I101" s="142"/>
      <c r="J101" s="143">
        <f>J159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286</v>
      </c>
      <c r="E102" s="142"/>
      <c r="F102" s="142"/>
      <c r="G102" s="142"/>
      <c r="H102" s="142"/>
      <c r="I102" s="142"/>
      <c r="J102" s="143">
        <f>J172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287</v>
      </c>
      <c r="E103" s="142"/>
      <c r="F103" s="142"/>
      <c r="G103" s="142"/>
      <c r="H103" s="142"/>
      <c r="I103" s="142"/>
      <c r="J103" s="143">
        <f>J182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/>
    <row r="107" hidden="1"/>
    <row r="108" hidden="1"/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162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17" t="str">
        <f>E7</f>
        <v>Revitalizace sídliště Blatenská v HD - 2.etapa</v>
      </c>
      <c r="F113" s="28"/>
      <c r="G113" s="28"/>
      <c r="H113" s="28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146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E9</f>
        <v>SO 102 - Parkovací stání</v>
      </c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F12</f>
        <v xml:space="preserve"> </v>
      </c>
      <c r="G117" s="34"/>
      <c r="H117" s="34"/>
      <c r="I117" s="28" t="s">
        <v>22</v>
      </c>
      <c r="J117" s="65" t="str">
        <f>IF(J12="","",J12)</f>
        <v>28. 1. 2025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E15</f>
        <v>město Horažďovice</v>
      </c>
      <c r="G119" s="34"/>
      <c r="H119" s="34"/>
      <c r="I119" s="28" t="s">
        <v>31</v>
      </c>
      <c r="J119" s="32" t="str">
        <f>E21</f>
        <v>Atelier MAAT Tábor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29</v>
      </c>
      <c r="D120" s="34"/>
      <c r="E120" s="34"/>
      <c r="F120" s="23" t="str">
        <f>IF(E18="","",E18)</f>
        <v>Vyplň údaj</v>
      </c>
      <c r="G120" s="34"/>
      <c r="H120" s="34"/>
      <c r="I120" s="28" t="s">
        <v>34</v>
      </c>
      <c r="J120" s="32" t="str">
        <f>E24</f>
        <v>Pavel Matoušek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44"/>
      <c r="B122" s="145"/>
      <c r="C122" s="146" t="s">
        <v>163</v>
      </c>
      <c r="D122" s="147" t="s">
        <v>62</v>
      </c>
      <c r="E122" s="147" t="s">
        <v>58</v>
      </c>
      <c r="F122" s="147" t="s">
        <v>59</v>
      </c>
      <c r="G122" s="147" t="s">
        <v>164</v>
      </c>
      <c r="H122" s="147" t="s">
        <v>165</v>
      </c>
      <c r="I122" s="147" t="s">
        <v>166</v>
      </c>
      <c r="J122" s="148" t="s">
        <v>151</v>
      </c>
      <c r="K122" s="149" t="s">
        <v>167</v>
      </c>
      <c r="L122" s="150"/>
      <c r="M122" s="82" t="s">
        <v>1</v>
      </c>
      <c r="N122" s="83" t="s">
        <v>41</v>
      </c>
      <c r="O122" s="83" t="s">
        <v>168</v>
      </c>
      <c r="P122" s="83" t="s">
        <v>169</v>
      </c>
      <c r="Q122" s="83" t="s">
        <v>170</v>
      </c>
      <c r="R122" s="83" t="s">
        <v>171</v>
      </c>
      <c r="S122" s="83" t="s">
        <v>172</v>
      </c>
      <c r="T122" s="84" t="s">
        <v>173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</row>
    <row r="123" s="2" customFormat="1" ht="22.8" customHeight="1">
      <c r="A123" s="34"/>
      <c r="B123" s="35"/>
      <c r="C123" s="89" t="s">
        <v>174</v>
      </c>
      <c r="D123" s="34"/>
      <c r="E123" s="34"/>
      <c r="F123" s="34"/>
      <c r="G123" s="34"/>
      <c r="H123" s="34"/>
      <c r="I123" s="34"/>
      <c r="J123" s="151">
        <f>BK123</f>
        <v>0</v>
      </c>
      <c r="K123" s="34"/>
      <c r="L123" s="35"/>
      <c r="M123" s="85"/>
      <c r="N123" s="69"/>
      <c r="O123" s="86"/>
      <c r="P123" s="152">
        <f>P124</f>
        <v>0</v>
      </c>
      <c r="Q123" s="86"/>
      <c r="R123" s="152">
        <f>R124</f>
        <v>0</v>
      </c>
      <c r="S123" s="86"/>
      <c r="T123" s="15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76</v>
      </c>
      <c r="AU123" s="15" t="s">
        <v>153</v>
      </c>
      <c r="BK123" s="154">
        <f>BK124</f>
        <v>0</v>
      </c>
    </row>
    <row r="124" s="12" customFormat="1" ht="25.92" customHeight="1">
      <c r="A124" s="12"/>
      <c r="B124" s="155"/>
      <c r="C124" s="12"/>
      <c r="D124" s="156" t="s">
        <v>76</v>
      </c>
      <c r="E124" s="157" t="s">
        <v>288</v>
      </c>
      <c r="F124" s="157" t="s">
        <v>289</v>
      </c>
      <c r="G124" s="12"/>
      <c r="H124" s="12"/>
      <c r="I124" s="158"/>
      <c r="J124" s="159">
        <f>BK124</f>
        <v>0</v>
      </c>
      <c r="K124" s="12"/>
      <c r="L124" s="155"/>
      <c r="M124" s="160"/>
      <c r="N124" s="161"/>
      <c r="O124" s="161"/>
      <c r="P124" s="162">
        <f>P125+P144+P148+P159+P172+P182</f>
        <v>0</v>
      </c>
      <c r="Q124" s="161"/>
      <c r="R124" s="162">
        <f>R125+R144+R148+R159+R172+R182</f>
        <v>0</v>
      </c>
      <c r="S124" s="161"/>
      <c r="T124" s="163">
        <f>T125+T144+T148+T159+T172+T182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85</v>
      </c>
      <c r="AT124" s="164" t="s">
        <v>76</v>
      </c>
      <c r="AU124" s="164" t="s">
        <v>77</v>
      </c>
      <c r="AY124" s="156" t="s">
        <v>176</v>
      </c>
      <c r="BK124" s="165">
        <f>BK125+BK144+BK148+BK159+BK172+BK182</f>
        <v>0</v>
      </c>
    </row>
    <row r="125" s="12" customFormat="1" ht="22.8" customHeight="1">
      <c r="A125" s="12"/>
      <c r="B125" s="155"/>
      <c r="C125" s="12"/>
      <c r="D125" s="156" t="s">
        <v>76</v>
      </c>
      <c r="E125" s="166" t="s">
        <v>85</v>
      </c>
      <c r="F125" s="166" t="s">
        <v>290</v>
      </c>
      <c r="G125" s="12"/>
      <c r="H125" s="12"/>
      <c r="I125" s="158"/>
      <c r="J125" s="167">
        <f>BK125</f>
        <v>0</v>
      </c>
      <c r="K125" s="12"/>
      <c r="L125" s="155"/>
      <c r="M125" s="160"/>
      <c r="N125" s="161"/>
      <c r="O125" s="161"/>
      <c r="P125" s="162">
        <f>SUM(P126:P143)</f>
        <v>0</v>
      </c>
      <c r="Q125" s="161"/>
      <c r="R125" s="162">
        <f>SUM(R126:R143)</f>
        <v>0</v>
      </c>
      <c r="S125" s="161"/>
      <c r="T125" s="163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85</v>
      </c>
      <c r="AT125" s="164" t="s">
        <v>76</v>
      </c>
      <c r="AU125" s="164" t="s">
        <v>85</v>
      </c>
      <c r="AY125" s="156" t="s">
        <v>176</v>
      </c>
      <c r="BK125" s="165">
        <f>SUM(BK126:BK143)</f>
        <v>0</v>
      </c>
    </row>
    <row r="126" s="2" customFormat="1" ht="66.75" customHeight="1">
      <c r="A126" s="34"/>
      <c r="B126" s="168"/>
      <c r="C126" s="169" t="s">
        <v>85</v>
      </c>
      <c r="D126" s="169" t="s">
        <v>178</v>
      </c>
      <c r="E126" s="170" t="s">
        <v>291</v>
      </c>
      <c r="F126" s="171" t="s">
        <v>292</v>
      </c>
      <c r="G126" s="172" t="s">
        <v>214</v>
      </c>
      <c r="H126" s="173">
        <v>37.5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182</v>
      </c>
      <c r="AT126" s="181" t="s">
        <v>178</v>
      </c>
      <c r="AU126" s="181" t="s">
        <v>87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182</v>
      </c>
      <c r="BM126" s="181" t="s">
        <v>87</v>
      </c>
    </row>
    <row r="127" s="2" customFormat="1" ht="66.75" customHeight="1">
      <c r="A127" s="34"/>
      <c r="B127" s="168"/>
      <c r="C127" s="169" t="s">
        <v>87</v>
      </c>
      <c r="D127" s="169" t="s">
        <v>178</v>
      </c>
      <c r="E127" s="170" t="s">
        <v>476</v>
      </c>
      <c r="F127" s="171" t="s">
        <v>477</v>
      </c>
      <c r="G127" s="172" t="s">
        <v>214</v>
      </c>
      <c r="H127" s="173">
        <v>178.59999999999999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182</v>
      </c>
    </row>
    <row r="128" s="2" customFormat="1" ht="66.75" customHeight="1">
      <c r="A128" s="34"/>
      <c r="B128" s="168"/>
      <c r="C128" s="169" t="s">
        <v>189</v>
      </c>
      <c r="D128" s="169" t="s">
        <v>178</v>
      </c>
      <c r="E128" s="170" t="s">
        <v>293</v>
      </c>
      <c r="F128" s="171" t="s">
        <v>294</v>
      </c>
      <c r="G128" s="172" t="s">
        <v>214</v>
      </c>
      <c r="H128" s="173">
        <v>216.09999999999999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200</v>
      </c>
    </row>
    <row r="129" s="2" customFormat="1" ht="44.25" customHeight="1">
      <c r="A129" s="34"/>
      <c r="B129" s="168"/>
      <c r="C129" s="169" t="s">
        <v>182</v>
      </c>
      <c r="D129" s="169" t="s">
        <v>178</v>
      </c>
      <c r="E129" s="170" t="s">
        <v>304</v>
      </c>
      <c r="F129" s="171" t="s">
        <v>305</v>
      </c>
      <c r="G129" s="172" t="s">
        <v>240</v>
      </c>
      <c r="H129" s="173">
        <v>37.5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211</v>
      </c>
    </row>
    <row r="130" s="2" customFormat="1" ht="44.25" customHeight="1">
      <c r="A130" s="34"/>
      <c r="B130" s="168"/>
      <c r="C130" s="169" t="s">
        <v>196</v>
      </c>
      <c r="D130" s="169" t="s">
        <v>178</v>
      </c>
      <c r="E130" s="170" t="s">
        <v>306</v>
      </c>
      <c r="F130" s="171" t="s">
        <v>307</v>
      </c>
      <c r="G130" s="172" t="s">
        <v>240</v>
      </c>
      <c r="H130" s="173">
        <v>94.099999999999994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222</v>
      </c>
    </row>
    <row r="131" s="2" customFormat="1" ht="24.15" customHeight="1">
      <c r="A131" s="34"/>
      <c r="B131" s="168"/>
      <c r="C131" s="169" t="s">
        <v>200</v>
      </c>
      <c r="D131" s="169" t="s">
        <v>178</v>
      </c>
      <c r="E131" s="170" t="s">
        <v>309</v>
      </c>
      <c r="F131" s="171" t="s">
        <v>310</v>
      </c>
      <c r="G131" s="172" t="s">
        <v>214</v>
      </c>
      <c r="H131" s="173">
        <v>680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8</v>
      </c>
    </row>
    <row r="132" s="2" customFormat="1" ht="37.8" customHeight="1">
      <c r="A132" s="34"/>
      <c r="B132" s="168"/>
      <c r="C132" s="169" t="s">
        <v>204</v>
      </c>
      <c r="D132" s="169" t="s">
        <v>178</v>
      </c>
      <c r="E132" s="170" t="s">
        <v>311</v>
      </c>
      <c r="F132" s="171" t="s">
        <v>312</v>
      </c>
      <c r="G132" s="172" t="s">
        <v>181</v>
      </c>
      <c r="H132" s="173">
        <v>195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308</v>
      </c>
    </row>
    <row r="133" s="2" customFormat="1" ht="37.8" customHeight="1">
      <c r="A133" s="34"/>
      <c r="B133" s="168"/>
      <c r="C133" s="169" t="s">
        <v>211</v>
      </c>
      <c r="D133" s="169" t="s">
        <v>178</v>
      </c>
      <c r="E133" s="170" t="s">
        <v>313</v>
      </c>
      <c r="F133" s="171" t="s">
        <v>314</v>
      </c>
      <c r="G133" s="172" t="s">
        <v>181</v>
      </c>
      <c r="H133" s="173">
        <v>355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187</v>
      </c>
    </row>
    <row r="134" s="2" customFormat="1" ht="44.25" customHeight="1">
      <c r="A134" s="34"/>
      <c r="B134" s="168"/>
      <c r="C134" s="169" t="s">
        <v>216</v>
      </c>
      <c r="D134" s="169" t="s">
        <v>178</v>
      </c>
      <c r="E134" s="170" t="s">
        <v>478</v>
      </c>
      <c r="F134" s="171" t="s">
        <v>479</v>
      </c>
      <c r="G134" s="172" t="s">
        <v>181</v>
      </c>
      <c r="H134" s="173">
        <v>22.719999999999999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242</v>
      </c>
    </row>
    <row r="135" s="2" customFormat="1" ht="62.7" customHeight="1">
      <c r="A135" s="34"/>
      <c r="B135" s="168"/>
      <c r="C135" s="169" t="s">
        <v>222</v>
      </c>
      <c r="D135" s="169" t="s">
        <v>178</v>
      </c>
      <c r="E135" s="170" t="s">
        <v>315</v>
      </c>
      <c r="F135" s="171" t="s">
        <v>316</v>
      </c>
      <c r="G135" s="172" t="s">
        <v>181</v>
      </c>
      <c r="H135" s="173">
        <v>150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251</v>
      </c>
    </row>
    <row r="136" s="2" customFormat="1" ht="62.7" customHeight="1">
      <c r="A136" s="34"/>
      <c r="B136" s="168"/>
      <c r="C136" s="169" t="s">
        <v>301</v>
      </c>
      <c r="D136" s="169" t="s">
        <v>178</v>
      </c>
      <c r="E136" s="170" t="s">
        <v>318</v>
      </c>
      <c r="F136" s="171" t="s">
        <v>319</v>
      </c>
      <c r="G136" s="172" t="s">
        <v>181</v>
      </c>
      <c r="H136" s="173">
        <v>215.72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259</v>
      </c>
    </row>
    <row r="137" s="2" customFormat="1" ht="66.75" customHeight="1">
      <c r="A137" s="34"/>
      <c r="B137" s="168"/>
      <c r="C137" s="169" t="s">
        <v>8</v>
      </c>
      <c r="D137" s="169" t="s">
        <v>178</v>
      </c>
      <c r="E137" s="170" t="s">
        <v>321</v>
      </c>
      <c r="F137" s="171" t="s">
        <v>322</v>
      </c>
      <c r="G137" s="172" t="s">
        <v>181</v>
      </c>
      <c r="H137" s="173">
        <v>1294.3199999999999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182</v>
      </c>
      <c r="AT137" s="181" t="s">
        <v>178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267</v>
      </c>
    </row>
    <row r="138" s="2" customFormat="1">
      <c r="A138" s="34"/>
      <c r="B138" s="35"/>
      <c r="C138" s="34"/>
      <c r="D138" s="199" t="s">
        <v>323</v>
      </c>
      <c r="E138" s="34"/>
      <c r="F138" s="200" t="s">
        <v>324</v>
      </c>
      <c r="G138" s="34"/>
      <c r="H138" s="34"/>
      <c r="I138" s="201"/>
      <c r="J138" s="34"/>
      <c r="K138" s="34"/>
      <c r="L138" s="35"/>
      <c r="M138" s="202"/>
      <c r="N138" s="203"/>
      <c r="O138" s="73"/>
      <c r="P138" s="73"/>
      <c r="Q138" s="73"/>
      <c r="R138" s="73"/>
      <c r="S138" s="73"/>
      <c r="T138" s="7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323</v>
      </c>
      <c r="AU138" s="15" t="s">
        <v>87</v>
      </c>
    </row>
    <row r="139" s="2" customFormat="1" ht="44.25" customHeight="1">
      <c r="A139" s="34"/>
      <c r="B139" s="168"/>
      <c r="C139" s="169" t="s">
        <v>317</v>
      </c>
      <c r="D139" s="169" t="s">
        <v>178</v>
      </c>
      <c r="E139" s="170" t="s">
        <v>480</v>
      </c>
      <c r="F139" s="171" t="s">
        <v>481</v>
      </c>
      <c r="G139" s="172" t="s">
        <v>181</v>
      </c>
      <c r="H139" s="173">
        <v>2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320</v>
      </c>
    </row>
    <row r="140" s="2" customFormat="1" ht="55.5" customHeight="1">
      <c r="A140" s="34"/>
      <c r="B140" s="168"/>
      <c r="C140" s="169" t="s">
        <v>308</v>
      </c>
      <c r="D140" s="169" t="s">
        <v>178</v>
      </c>
      <c r="E140" s="170" t="s">
        <v>329</v>
      </c>
      <c r="F140" s="171" t="s">
        <v>330</v>
      </c>
      <c r="G140" s="172" t="s">
        <v>181</v>
      </c>
      <c r="H140" s="173">
        <v>12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182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231</v>
      </c>
    </row>
    <row r="141" s="2" customFormat="1" ht="44.25" customHeight="1">
      <c r="A141" s="34"/>
      <c r="B141" s="168"/>
      <c r="C141" s="169" t="s">
        <v>325</v>
      </c>
      <c r="D141" s="169" t="s">
        <v>178</v>
      </c>
      <c r="E141" s="170" t="s">
        <v>332</v>
      </c>
      <c r="F141" s="171" t="s">
        <v>333</v>
      </c>
      <c r="G141" s="172" t="s">
        <v>207</v>
      </c>
      <c r="H141" s="173">
        <v>431.44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182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328</v>
      </c>
    </row>
    <row r="142" s="2" customFormat="1" ht="24.15" customHeight="1">
      <c r="A142" s="34"/>
      <c r="B142" s="168"/>
      <c r="C142" s="169" t="s">
        <v>187</v>
      </c>
      <c r="D142" s="169" t="s">
        <v>178</v>
      </c>
      <c r="E142" s="170" t="s">
        <v>335</v>
      </c>
      <c r="F142" s="171" t="s">
        <v>336</v>
      </c>
      <c r="G142" s="172" t="s">
        <v>214</v>
      </c>
      <c r="H142" s="173">
        <v>723.33000000000004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182</v>
      </c>
      <c r="AT142" s="181" t="s">
        <v>178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331</v>
      </c>
    </row>
    <row r="143" s="2" customFormat="1">
      <c r="A143" s="34"/>
      <c r="B143" s="35"/>
      <c r="C143" s="34"/>
      <c r="D143" s="199" t="s">
        <v>323</v>
      </c>
      <c r="E143" s="34"/>
      <c r="F143" s="200" t="s">
        <v>338</v>
      </c>
      <c r="G143" s="34"/>
      <c r="H143" s="34"/>
      <c r="I143" s="201"/>
      <c r="J143" s="34"/>
      <c r="K143" s="34"/>
      <c r="L143" s="35"/>
      <c r="M143" s="202"/>
      <c r="N143" s="203"/>
      <c r="O143" s="73"/>
      <c r="P143" s="73"/>
      <c r="Q143" s="73"/>
      <c r="R143" s="73"/>
      <c r="S143" s="73"/>
      <c r="T143" s="7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5" t="s">
        <v>323</v>
      </c>
      <c r="AU143" s="15" t="s">
        <v>87</v>
      </c>
    </row>
    <row r="144" s="12" customFormat="1" ht="22.8" customHeight="1">
      <c r="A144" s="12"/>
      <c r="B144" s="155"/>
      <c r="C144" s="12"/>
      <c r="D144" s="156" t="s">
        <v>76</v>
      </c>
      <c r="E144" s="166" t="s">
        <v>87</v>
      </c>
      <c r="F144" s="166" t="s">
        <v>339</v>
      </c>
      <c r="G144" s="12"/>
      <c r="H144" s="12"/>
      <c r="I144" s="158"/>
      <c r="J144" s="167">
        <f>BK144</f>
        <v>0</v>
      </c>
      <c r="K144" s="12"/>
      <c r="L144" s="155"/>
      <c r="M144" s="160"/>
      <c r="N144" s="161"/>
      <c r="O144" s="161"/>
      <c r="P144" s="162">
        <f>SUM(P145:P147)</f>
        <v>0</v>
      </c>
      <c r="Q144" s="161"/>
      <c r="R144" s="162">
        <f>SUM(R145:R147)</f>
        <v>0</v>
      </c>
      <c r="S144" s="161"/>
      <c r="T144" s="163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6" t="s">
        <v>85</v>
      </c>
      <c r="AT144" s="164" t="s">
        <v>76</v>
      </c>
      <c r="AU144" s="164" t="s">
        <v>85</v>
      </c>
      <c r="AY144" s="156" t="s">
        <v>176</v>
      </c>
      <c r="BK144" s="165">
        <f>SUM(BK145:BK147)</f>
        <v>0</v>
      </c>
    </row>
    <row r="145" s="2" customFormat="1" ht="37.8" customHeight="1">
      <c r="A145" s="34"/>
      <c r="B145" s="168"/>
      <c r="C145" s="169" t="s">
        <v>237</v>
      </c>
      <c r="D145" s="169" t="s">
        <v>178</v>
      </c>
      <c r="E145" s="170" t="s">
        <v>340</v>
      </c>
      <c r="F145" s="171" t="s">
        <v>341</v>
      </c>
      <c r="G145" s="172" t="s">
        <v>214</v>
      </c>
      <c r="H145" s="173">
        <v>170.40000000000001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182</v>
      </c>
      <c r="AT145" s="181" t="s">
        <v>178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334</v>
      </c>
    </row>
    <row r="146" s="2" customFormat="1" ht="24.15" customHeight="1">
      <c r="A146" s="34"/>
      <c r="B146" s="168"/>
      <c r="C146" s="183" t="s">
        <v>242</v>
      </c>
      <c r="D146" s="183" t="s">
        <v>227</v>
      </c>
      <c r="E146" s="184" t="s">
        <v>343</v>
      </c>
      <c r="F146" s="185" t="s">
        <v>344</v>
      </c>
      <c r="G146" s="186" t="s">
        <v>214</v>
      </c>
      <c r="H146" s="187">
        <v>201.839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211</v>
      </c>
      <c r="AT146" s="181" t="s">
        <v>227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337</v>
      </c>
    </row>
    <row r="147" s="2" customFormat="1" ht="55.5" customHeight="1">
      <c r="A147" s="34"/>
      <c r="B147" s="168"/>
      <c r="C147" s="169" t="s">
        <v>246</v>
      </c>
      <c r="D147" s="169" t="s">
        <v>178</v>
      </c>
      <c r="E147" s="170" t="s">
        <v>346</v>
      </c>
      <c r="F147" s="171" t="s">
        <v>347</v>
      </c>
      <c r="G147" s="172" t="s">
        <v>240</v>
      </c>
      <c r="H147" s="173">
        <v>142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182</v>
      </c>
      <c r="AT147" s="181" t="s">
        <v>178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342</v>
      </c>
    </row>
    <row r="148" s="12" customFormat="1" ht="22.8" customHeight="1">
      <c r="A148" s="12"/>
      <c r="B148" s="155"/>
      <c r="C148" s="12"/>
      <c r="D148" s="156" t="s">
        <v>76</v>
      </c>
      <c r="E148" s="166" t="s">
        <v>196</v>
      </c>
      <c r="F148" s="166" t="s">
        <v>349</v>
      </c>
      <c r="G148" s="12"/>
      <c r="H148" s="12"/>
      <c r="I148" s="158"/>
      <c r="J148" s="167">
        <f>BK148</f>
        <v>0</v>
      </c>
      <c r="K148" s="12"/>
      <c r="L148" s="155"/>
      <c r="M148" s="160"/>
      <c r="N148" s="161"/>
      <c r="O148" s="161"/>
      <c r="P148" s="162">
        <f>SUM(P149:P158)</f>
        <v>0</v>
      </c>
      <c r="Q148" s="161"/>
      <c r="R148" s="162">
        <f>SUM(R149:R158)</f>
        <v>0</v>
      </c>
      <c r="S148" s="161"/>
      <c r="T148" s="163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6" t="s">
        <v>85</v>
      </c>
      <c r="AT148" s="164" t="s">
        <v>76</v>
      </c>
      <c r="AU148" s="164" t="s">
        <v>85</v>
      </c>
      <c r="AY148" s="156" t="s">
        <v>176</v>
      </c>
      <c r="BK148" s="165">
        <f>SUM(BK149:BK158)</f>
        <v>0</v>
      </c>
    </row>
    <row r="149" s="2" customFormat="1" ht="62.7" customHeight="1">
      <c r="A149" s="34"/>
      <c r="B149" s="168"/>
      <c r="C149" s="169" t="s">
        <v>251</v>
      </c>
      <c r="D149" s="169" t="s">
        <v>178</v>
      </c>
      <c r="E149" s="170" t="s">
        <v>350</v>
      </c>
      <c r="F149" s="171" t="s">
        <v>351</v>
      </c>
      <c r="G149" s="172" t="s">
        <v>214</v>
      </c>
      <c r="H149" s="173">
        <v>1446.6600000000001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182</v>
      </c>
      <c r="AT149" s="181" t="s">
        <v>178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345</v>
      </c>
    </row>
    <row r="150" s="2" customFormat="1">
      <c r="A150" s="34"/>
      <c r="B150" s="35"/>
      <c r="C150" s="34"/>
      <c r="D150" s="199" t="s">
        <v>323</v>
      </c>
      <c r="E150" s="34"/>
      <c r="F150" s="200" t="s">
        <v>353</v>
      </c>
      <c r="G150" s="34"/>
      <c r="H150" s="34"/>
      <c r="I150" s="201"/>
      <c r="J150" s="34"/>
      <c r="K150" s="34"/>
      <c r="L150" s="35"/>
      <c r="M150" s="202"/>
      <c r="N150" s="203"/>
      <c r="O150" s="73"/>
      <c r="P150" s="73"/>
      <c r="Q150" s="73"/>
      <c r="R150" s="73"/>
      <c r="S150" s="73"/>
      <c r="T150" s="7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5" t="s">
        <v>323</v>
      </c>
      <c r="AU150" s="15" t="s">
        <v>87</v>
      </c>
    </row>
    <row r="151" s="2" customFormat="1" ht="16.5" customHeight="1">
      <c r="A151" s="34"/>
      <c r="B151" s="168"/>
      <c r="C151" s="183" t="s">
        <v>7</v>
      </c>
      <c r="D151" s="183" t="s">
        <v>227</v>
      </c>
      <c r="E151" s="184" t="s">
        <v>354</v>
      </c>
      <c r="F151" s="185" t="s">
        <v>355</v>
      </c>
      <c r="G151" s="186" t="s">
        <v>207</v>
      </c>
      <c r="H151" s="187">
        <v>650.99699999999996</v>
      </c>
      <c r="I151" s="188"/>
      <c r="J151" s="189">
        <f>ROUND(I151*H151,2)</f>
        <v>0</v>
      </c>
      <c r="K151" s="190"/>
      <c r="L151" s="191"/>
      <c r="M151" s="192" t="s">
        <v>1</v>
      </c>
      <c r="N151" s="193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211</v>
      </c>
      <c r="AT151" s="181" t="s">
        <v>227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348</v>
      </c>
    </row>
    <row r="152" s="2" customFormat="1" ht="33" customHeight="1">
      <c r="A152" s="34"/>
      <c r="B152" s="168"/>
      <c r="C152" s="169" t="s">
        <v>259</v>
      </c>
      <c r="D152" s="169" t="s">
        <v>178</v>
      </c>
      <c r="E152" s="170" t="s">
        <v>357</v>
      </c>
      <c r="F152" s="171" t="s">
        <v>358</v>
      </c>
      <c r="G152" s="172" t="s">
        <v>214</v>
      </c>
      <c r="H152" s="173">
        <v>723.33000000000004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182</v>
      </c>
      <c r="AT152" s="181" t="s">
        <v>178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352</v>
      </c>
    </row>
    <row r="153" s="2" customFormat="1">
      <c r="A153" s="34"/>
      <c r="B153" s="35"/>
      <c r="C153" s="34"/>
      <c r="D153" s="199" t="s">
        <v>323</v>
      </c>
      <c r="E153" s="34"/>
      <c r="F153" s="200" t="s">
        <v>482</v>
      </c>
      <c r="G153" s="34"/>
      <c r="H153" s="34"/>
      <c r="I153" s="201"/>
      <c r="J153" s="34"/>
      <c r="K153" s="34"/>
      <c r="L153" s="35"/>
      <c r="M153" s="202"/>
      <c r="N153" s="203"/>
      <c r="O153" s="73"/>
      <c r="P153" s="73"/>
      <c r="Q153" s="73"/>
      <c r="R153" s="73"/>
      <c r="S153" s="73"/>
      <c r="T153" s="7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5" t="s">
        <v>323</v>
      </c>
      <c r="AU153" s="15" t="s">
        <v>87</v>
      </c>
    </row>
    <row r="154" s="2" customFormat="1" ht="37.8" customHeight="1">
      <c r="A154" s="34"/>
      <c r="B154" s="168"/>
      <c r="C154" s="169" t="s">
        <v>263</v>
      </c>
      <c r="D154" s="169" t="s">
        <v>178</v>
      </c>
      <c r="E154" s="170" t="s">
        <v>369</v>
      </c>
      <c r="F154" s="171" t="s">
        <v>370</v>
      </c>
      <c r="G154" s="172" t="s">
        <v>214</v>
      </c>
      <c r="H154" s="173">
        <v>696.53999999999996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182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356</v>
      </c>
    </row>
    <row r="155" s="2" customFormat="1" ht="78" customHeight="1">
      <c r="A155" s="34"/>
      <c r="B155" s="168"/>
      <c r="C155" s="169" t="s">
        <v>267</v>
      </c>
      <c r="D155" s="169" t="s">
        <v>178</v>
      </c>
      <c r="E155" s="170" t="s">
        <v>483</v>
      </c>
      <c r="F155" s="171" t="s">
        <v>484</v>
      </c>
      <c r="G155" s="172" t="s">
        <v>214</v>
      </c>
      <c r="H155" s="173">
        <v>669.75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42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182</v>
      </c>
      <c r="AT155" s="181" t="s">
        <v>178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359</v>
      </c>
    </row>
    <row r="156" s="2" customFormat="1" ht="24.15" customHeight="1">
      <c r="A156" s="34"/>
      <c r="B156" s="168"/>
      <c r="C156" s="183" t="s">
        <v>271</v>
      </c>
      <c r="D156" s="183" t="s">
        <v>227</v>
      </c>
      <c r="E156" s="184" t="s">
        <v>485</v>
      </c>
      <c r="F156" s="185" t="s">
        <v>486</v>
      </c>
      <c r="G156" s="186" t="s">
        <v>214</v>
      </c>
      <c r="H156" s="187">
        <v>681.90200000000004</v>
      </c>
      <c r="I156" s="188"/>
      <c r="J156" s="189">
        <f>ROUND(I156*H156,2)</f>
        <v>0</v>
      </c>
      <c r="K156" s="190"/>
      <c r="L156" s="191"/>
      <c r="M156" s="192" t="s">
        <v>1</v>
      </c>
      <c r="N156" s="193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211</v>
      </c>
      <c r="AT156" s="181" t="s">
        <v>227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363</v>
      </c>
    </row>
    <row r="157" s="2" customFormat="1" ht="24.15" customHeight="1">
      <c r="A157" s="34"/>
      <c r="B157" s="168"/>
      <c r="C157" s="183" t="s">
        <v>320</v>
      </c>
      <c r="D157" s="183" t="s">
        <v>227</v>
      </c>
      <c r="E157" s="184" t="s">
        <v>487</v>
      </c>
      <c r="F157" s="185" t="s">
        <v>488</v>
      </c>
      <c r="G157" s="186" t="s">
        <v>214</v>
      </c>
      <c r="H157" s="187">
        <v>21.335999999999999</v>
      </c>
      <c r="I157" s="188"/>
      <c r="J157" s="189">
        <f>ROUND(I157*H157,2)</f>
        <v>0</v>
      </c>
      <c r="K157" s="190"/>
      <c r="L157" s="191"/>
      <c r="M157" s="192" t="s">
        <v>1</v>
      </c>
      <c r="N157" s="193" t="s">
        <v>42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211</v>
      </c>
      <c r="AT157" s="181" t="s">
        <v>227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367</v>
      </c>
    </row>
    <row r="158" s="2" customFormat="1" ht="90" customHeight="1">
      <c r="A158" s="34"/>
      <c r="B158" s="168"/>
      <c r="C158" s="169" t="s">
        <v>368</v>
      </c>
      <c r="D158" s="169" t="s">
        <v>178</v>
      </c>
      <c r="E158" s="170" t="s">
        <v>489</v>
      </c>
      <c r="F158" s="171" t="s">
        <v>490</v>
      </c>
      <c r="G158" s="172" t="s">
        <v>214</v>
      </c>
      <c r="H158" s="173">
        <v>20.32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371</v>
      </c>
    </row>
    <row r="159" s="12" customFormat="1" ht="22.8" customHeight="1">
      <c r="A159" s="12"/>
      <c r="B159" s="155"/>
      <c r="C159" s="12"/>
      <c r="D159" s="156" t="s">
        <v>76</v>
      </c>
      <c r="E159" s="166" t="s">
        <v>216</v>
      </c>
      <c r="F159" s="166" t="s">
        <v>250</v>
      </c>
      <c r="G159" s="12"/>
      <c r="H159" s="12"/>
      <c r="I159" s="158"/>
      <c r="J159" s="167">
        <f>BK159</f>
        <v>0</v>
      </c>
      <c r="K159" s="12"/>
      <c r="L159" s="155"/>
      <c r="M159" s="160"/>
      <c r="N159" s="161"/>
      <c r="O159" s="161"/>
      <c r="P159" s="162">
        <f>SUM(P160:P171)</f>
        <v>0</v>
      </c>
      <c r="Q159" s="161"/>
      <c r="R159" s="162">
        <f>SUM(R160:R171)</f>
        <v>0</v>
      </c>
      <c r="S159" s="161"/>
      <c r="T159" s="163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6" t="s">
        <v>85</v>
      </c>
      <c r="AT159" s="164" t="s">
        <v>76</v>
      </c>
      <c r="AU159" s="164" t="s">
        <v>85</v>
      </c>
      <c r="AY159" s="156" t="s">
        <v>176</v>
      </c>
      <c r="BK159" s="165">
        <f>SUM(BK160:BK171)</f>
        <v>0</v>
      </c>
    </row>
    <row r="160" s="2" customFormat="1" ht="24.15" customHeight="1">
      <c r="A160" s="34"/>
      <c r="B160" s="168"/>
      <c r="C160" s="169" t="s">
        <v>231</v>
      </c>
      <c r="D160" s="169" t="s">
        <v>178</v>
      </c>
      <c r="E160" s="170" t="s">
        <v>252</v>
      </c>
      <c r="F160" s="171" t="s">
        <v>253</v>
      </c>
      <c r="G160" s="172" t="s">
        <v>254</v>
      </c>
      <c r="H160" s="173">
        <v>2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182</v>
      </c>
      <c r="AT160" s="181" t="s">
        <v>178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209</v>
      </c>
    </row>
    <row r="161" s="2" customFormat="1" ht="24.15" customHeight="1">
      <c r="A161" s="34"/>
      <c r="B161" s="168"/>
      <c r="C161" s="183" t="s">
        <v>226</v>
      </c>
      <c r="D161" s="183" t="s">
        <v>227</v>
      </c>
      <c r="E161" s="184" t="s">
        <v>256</v>
      </c>
      <c r="F161" s="185" t="s">
        <v>257</v>
      </c>
      <c r="G161" s="186" t="s">
        <v>254</v>
      </c>
      <c r="H161" s="187">
        <v>2</v>
      </c>
      <c r="I161" s="188"/>
      <c r="J161" s="189">
        <f>ROUND(I161*H161,2)</f>
        <v>0</v>
      </c>
      <c r="K161" s="190"/>
      <c r="L161" s="191"/>
      <c r="M161" s="192" t="s">
        <v>1</v>
      </c>
      <c r="N161" s="193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211</v>
      </c>
      <c r="AT161" s="181" t="s">
        <v>227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376</v>
      </c>
    </row>
    <row r="162" s="2" customFormat="1" ht="24.15" customHeight="1">
      <c r="A162" s="34"/>
      <c r="B162" s="168"/>
      <c r="C162" s="169" t="s">
        <v>328</v>
      </c>
      <c r="D162" s="169" t="s">
        <v>178</v>
      </c>
      <c r="E162" s="170" t="s">
        <v>260</v>
      </c>
      <c r="F162" s="171" t="s">
        <v>261</v>
      </c>
      <c r="G162" s="172" t="s">
        <v>254</v>
      </c>
      <c r="H162" s="173">
        <v>2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182</v>
      </c>
      <c r="AT162" s="181" t="s">
        <v>178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182</v>
      </c>
      <c r="BM162" s="181" t="s">
        <v>379</v>
      </c>
    </row>
    <row r="163" s="2" customFormat="1" ht="21.75" customHeight="1">
      <c r="A163" s="34"/>
      <c r="B163" s="168"/>
      <c r="C163" s="183" t="s">
        <v>380</v>
      </c>
      <c r="D163" s="183" t="s">
        <v>227</v>
      </c>
      <c r="E163" s="184" t="s">
        <v>264</v>
      </c>
      <c r="F163" s="185" t="s">
        <v>265</v>
      </c>
      <c r="G163" s="186" t="s">
        <v>254</v>
      </c>
      <c r="H163" s="187">
        <v>2</v>
      </c>
      <c r="I163" s="188"/>
      <c r="J163" s="189">
        <f>ROUND(I163*H163,2)</f>
        <v>0</v>
      </c>
      <c r="K163" s="190"/>
      <c r="L163" s="191"/>
      <c r="M163" s="192" t="s">
        <v>1</v>
      </c>
      <c r="N163" s="193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211</v>
      </c>
      <c r="AT163" s="181" t="s">
        <v>227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383</v>
      </c>
    </row>
    <row r="164" s="2" customFormat="1" ht="24.15" customHeight="1">
      <c r="A164" s="34"/>
      <c r="B164" s="168"/>
      <c r="C164" s="169" t="s">
        <v>331</v>
      </c>
      <c r="D164" s="169" t="s">
        <v>178</v>
      </c>
      <c r="E164" s="170" t="s">
        <v>268</v>
      </c>
      <c r="F164" s="171" t="s">
        <v>269</v>
      </c>
      <c r="G164" s="172" t="s">
        <v>254</v>
      </c>
      <c r="H164" s="173">
        <v>2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42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182</v>
      </c>
      <c r="AT164" s="181" t="s">
        <v>178</v>
      </c>
      <c r="AU164" s="181" t="s">
        <v>87</v>
      </c>
      <c r="AY164" s="15" t="s">
        <v>176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85</v>
      </c>
      <c r="BK164" s="182">
        <f>ROUND(I164*H164,2)</f>
        <v>0</v>
      </c>
      <c r="BL164" s="15" t="s">
        <v>182</v>
      </c>
      <c r="BM164" s="181" t="s">
        <v>384</v>
      </c>
    </row>
    <row r="165" s="2" customFormat="1" ht="37.8" customHeight="1">
      <c r="A165" s="34"/>
      <c r="B165" s="168"/>
      <c r="C165" s="169" t="s">
        <v>385</v>
      </c>
      <c r="D165" s="169" t="s">
        <v>178</v>
      </c>
      <c r="E165" s="170" t="s">
        <v>272</v>
      </c>
      <c r="F165" s="171" t="s">
        <v>273</v>
      </c>
      <c r="G165" s="172" t="s">
        <v>214</v>
      </c>
      <c r="H165" s="173">
        <v>3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182</v>
      </c>
      <c r="AT165" s="181" t="s">
        <v>178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386</v>
      </c>
    </row>
    <row r="166" s="2" customFormat="1" ht="49.05" customHeight="1">
      <c r="A166" s="34"/>
      <c r="B166" s="168"/>
      <c r="C166" s="169" t="s">
        <v>334</v>
      </c>
      <c r="D166" s="169" t="s">
        <v>178</v>
      </c>
      <c r="E166" s="170" t="s">
        <v>415</v>
      </c>
      <c r="F166" s="171" t="s">
        <v>416</v>
      </c>
      <c r="G166" s="172" t="s">
        <v>240</v>
      </c>
      <c r="H166" s="173">
        <v>231.49000000000001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182</v>
      </c>
      <c r="AT166" s="181" t="s">
        <v>178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182</v>
      </c>
      <c r="BM166" s="181" t="s">
        <v>389</v>
      </c>
    </row>
    <row r="167" s="2" customFormat="1" ht="16.5" customHeight="1">
      <c r="A167" s="34"/>
      <c r="B167" s="168"/>
      <c r="C167" s="183" t="s">
        <v>390</v>
      </c>
      <c r="D167" s="183" t="s">
        <v>227</v>
      </c>
      <c r="E167" s="184" t="s">
        <v>418</v>
      </c>
      <c r="F167" s="185" t="s">
        <v>419</v>
      </c>
      <c r="G167" s="186" t="s">
        <v>240</v>
      </c>
      <c r="H167" s="187">
        <v>218.209</v>
      </c>
      <c r="I167" s="188"/>
      <c r="J167" s="189">
        <f>ROUND(I167*H167,2)</f>
        <v>0</v>
      </c>
      <c r="K167" s="190"/>
      <c r="L167" s="191"/>
      <c r="M167" s="192" t="s">
        <v>1</v>
      </c>
      <c r="N167" s="193" t="s">
        <v>42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211</v>
      </c>
      <c r="AT167" s="181" t="s">
        <v>227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182</v>
      </c>
      <c r="BM167" s="181" t="s">
        <v>393</v>
      </c>
    </row>
    <row r="168" s="2" customFormat="1" ht="24.15" customHeight="1">
      <c r="A168" s="34"/>
      <c r="B168" s="168"/>
      <c r="C168" s="183" t="s">
        <v>337</v>
      </c>
      <c r="D168" s="183" t="s">
        <v>227</v>
      </c>
      <c r="E168" s="184" t="s">
        <v>425</v>
      </c>
      <c r="F168" s="185" t="s">
        <v>426</v>
      </c>
      <c r="G168" s="186" t="s">
        <v>240</v>
      </c>
      <c r="H168" s="187">
        <v>3.0600000000000001</v>
      </c>
      <c r="I168" s="188"/>
      <c r="J168" s="189">
        <f>ROUND(I168*H168,2)</f>
        <v>0</v>
      </c>
      <c r="K168" s="190"/>
      <c r="L168" s="191"/>
      <c r="M168" s="192" t="s">
        <v>1</v>
      </c>
      <c r="N168" s="193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211</v>
      </c>
      <c r="AT168" s="181" t="s">
        <v>227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182</v>
      </c>
      <c r="BM168" s="181" t="s">
        <v>396</v>
      </c>
    </row>
    <row r="169" s="2" customFormat="1" ht="24.15" customHeight="1">
      <c r="A169" s="34"/>
      <c r="B169" s="168"/>
      <c r="C169" s="183" t="s">
        <v>397</v>
      </c>
      <c r="D169" s="183" t="s">
        <v>227</v>
      </c>
      <c r="E169" s="184" t="s">
        <v>432</v>
      </c>
      <c r="F169" s="185" t="s">
        <v>433</v>
      </c>
      <c r="G169" s="186" t="s">
        <v>240</v>
      </c>
      <c r="H169" s="187">
        <v>2.04</v>
      </c>
      <c r="I169" s="188"/>
      <c r="J169" s="189">
        <f>ROUND(I169*H169,2)</f>
        <v>0</v>
      </c>
      <c r="K169" s="190"/>
      <c r="L169" s="191"/>
      <c r="M169" s="192" t="s">
        <v>1</v>
      </c>
      <c r="N169" s="193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211</v>
      </c>
      <c r="AT169" s="181" t="s">
        <v>227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182</v>
      </c>
      <c r="BM169" s="181" t="s">
        <v>400</v>
      </c>
    </row>
    <row r="170" s="2" customFormat="1" ht="24.15" customHeight="1">
      <c r="A170" s="34"/>
      <c r="B170" s="168"/>
      <c r="C170" s="183" t="s">
        <v>342</v>
      </c>
      <c r="D170" s="183" t="s">
        <v>227</v>
      </c>
      <c r="E170" s="184" t="s">
        <v>436</v>
      </c>
      <c r="F170" s="185" t="s">
        <v>437</v>
      </c>
      <c r="G170" s="186" t="s">
        <v>240</v>
      </c>
      <c r="H170" s="187">
        <v>12.811</v>
      </c>
      <c r="I170" s="188"/>
      <c r="J170" s="189">
        <f>ROUND(I170*H170,2)</f>
        <v>0</v>
      </c>
      <c r="K170" s="190"/>
      <c r="L170" s="191"/>
      <c r="M170" s="192" t="s">
        <v>1</v>
      </c>
      <c r="N170" s="193" t="s">
        <v>42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211</v>
      </c>
      <c r="AT170" s="181" t="s">
        <v>227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182</v>
      </c>
      <c r="BM170" s="181" t="s">
        <v>403</v>
      </c>
    </row>
    <row r="171" s="2" customFormat="1" ht="24.15" customHeight="1">
      <c r="A171" s="34"/>
      <c r="B171" s="168"/>
      <c r="C171" s="169" t="s">
        <v>404</v>
      </c>
      <c r="D171" s="169" t="s">
        <v>178</v>
      </c>
      <c r="E171" s="170" t="s">
        <v>439</v>
      </c>
      <c r="F171" s="171" t="s">
        <v>440</v>
      </c>
      <c r="G171" s="172" t="s">
        <v>214</v>
      </c>
      <c r="H171" s="173">
        <v>723.33000000000004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42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182</v>
      </c>
      <c r="AT171" s="181" t="s">
        <v>178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182</v>
      </c>
      <c r="BM171" s="181" t="s">
        <v>407</v>
      </c>
    </row>
    <row r="172" s="12" customFormat="1" ht="22.8" customHeight="1">
      <c r="A172" s="12"/>
      <c r="B172" s="155"/>
      <c r="C172" s="12"/>
      <c r="D172" s="156" t="s">
        <v>76</v>
      </c>
      <c r="E172" s="166" t="s">
        <v>446</v>
      </c>
      <c r="F172" s="166" t="s">
        <v>447</v>
      </c>
      <c r="G172" s="12"/>
      <c r="H172" s="12"/>
      <c r="I172" s="158"/>
      <c r="J172" s="167">
        <f>BK172</f>
        <v>0</v>
      </c>
      <c r="K172" s="12"/>
      <c r="L172" s="155"/>
      <c r="M172" s="160"/>
      <c r="N172" s="161"/>
      <c r="O172" s="161"/>
      <c r="P172" s="162">
        <f>SUM(P173:P181)</f>
        <v>0</v>
      </c>
      <c r="Q172" s="161"/>
      <c r="R172" s="162">
        <f>SUM(R173:R181)</f>
        <v>0</v>
      </c>
      <c r="S172" s="161"/>
      <c r="T172" s="163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6" t="s">
        <v>85</v>
      </c>
      <c r="AT172" s="164" t="s">
        <v>76</v>
      </c>
      <c r="AU172" s="164" t="s">
        <v>85</v>
      </c>
      <c r="AY172" s="156" t="s">
        <v>176</v>
      </c>
      <c r="BK172" s="165">
        <f>SUM(BK173:BK181)</f>
        <v>0</v>
      </c>
    </row>
    <row r="173" s="2" customFormat="1" ht="37.8" customHeight="1">
      <c r="A173" s="34"/>
      <c r="B173" s="168"/>
      <c r="C173" s="169" t="s">
        <v>345</v>
      </c>
      <c r="D173" s="169" t="s">
        <v>178</v>
      </c>
      <c r="E173" s="170" t="s">
        <v>448</v>
      </c>
      <c r="F173" s="171" t="s">
        <v>449</v>
      </c>
      <c r="G173" s="172" t="s">
        <v>207</v>
      </c>
      <c r="H173" s="173">
        <v>62.668999999999997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42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182</v>
      </c>
      <c r="AT173" s="181" t="s">
        <v>178</v>
      </c>
      <c r="AU173" s="181" t="s">
        <v>87</v>
      </c>
      <c r="AY173" s="15" t="s">
        <v>176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85</v>
      </c>
      <c r="BK173" s="182">
        <f>ROUND(I173*H173,2)</f>
        <v>0</v>
      </c>
      <c r="BL173" s="15" t="s">
        <v>182</v>
      </c>
      <c r="BM173" s="181" t="s">
        <v>410</v>
      </c>
    </row>
    <row r="174" s="2" customFormat="1" ht="37.8" customHeight="1">
      <c r="A174" s="34"/>
      <c r="B174" s="168"/>
      <c r="C174" s="169" t="s">
        <v>411</v>
      </c>
      <c r="D174" s="169" t="s">
        <v>178</v>
      </c>
      <c r="E174" s="170" t="s">
        <v>452</v>
      </c>
      <c r="F174" s="171" t="s">
        <v>453</v>
      </c>
      <c r="G174" s="172" t="s">
        <v>207</v>
      </c>
      <c r="H174" s="173">
        <v>1002.704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42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182</v>
      </c>
      <c r="AT174" s="181" t="s">
        <v>178</v>
      </c>
      <c r="AU174" s="181" t="s">
        <v>87</v>
      </c>
      <c r="AY174" s="15" t="s">
        <v>176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85</v>
      </c>
      <c r="BK174" s="182">
        <f>ROUND(I174*H174,2)</f>
        <v>0</v>
      </c>
      <c r="BL174" s="15" t="s">
        <v>182</v>
      </c>
      <c r="BM174" s="181" t="s">
        <v>412</v>
      </c>
    </row>
    <row r="175" s="2" customFormat="1">
      <c r="A175" s="34"/>
      <c r="B175" s="35"/>
      <c r="C175" s="34"/>
      <c r="D175" s="199" t="s">
        <v>323</v>
      </c>
      <c r="E175" s="34"/>
      <c r="F175" s="200" t="s">
        <v>324</v>
      </c>
      <c r="G175" s="34"/>
      <c r="H175" s="34"/>
      <c r="I175" s="201"/>
      <c r="J175" s="34"/>
      <c r="K175" s="34"/>
      <c r="L175" s="35"/>
      <c r="M175" s="202"/>
      <c r="N175" s="203"/>
      <c r="O175" s="73"/>
      <c r="P175" s="73"/>
      <c r="Q175" s="73"/>
      <c r="R175" s="73"/>
      <c r="S175" s="73"/>
      <c r="T175" s="7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5" t="s">
        <v>323</v>
      </c>
      <c r="AU175" s="15" t="s">
        <v>87</v>
      </c>
    </row>
    <row r="176" s="2" customFormat="1" ht="37.8" customHeight="1">
      <c r="A176" s="34"/>
      <c r="B176" s="168"/>
      <c r="C176" s="169" t="s">
        <v>348</v>
      </c>
      <c r="D176" s="169" t="s">
        <v>178</v>
      </c>
      <c r="E176" s="170" t="s">
        <v>455</v>
      </c>
      <c r="F176" s="171" t="s">
        <v>456</v>
      </c>
      <c r="G176" s="172" t="s">
        <v>207</v>
      </c>
      <c r="H176" s="173">
        <v>107.99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42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182</v>
      </c>
      <c r="AT176" s="181" t="s">
        <v>178</v>
      </c>
      <c r="AU176" s="181" t="s">
        <v>87</v>
      </c>
      <c r="AY176" s="15" t="s">
        <v>176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85</v>
      </c>
      <c r="BK176" s="182">
        <f>ROUND(I176*H176,2)</f>
        <v>0</v>
      </c>
      <c r="BL176" s="15" t="s">
        <v>182</v>
      </c>
      <c r="BM176" s="181" t="s">
        <v>413</v>
      </c>
    </row>
    <row r="177" s="2" customFormat="1" ht="37.8" customHeight="1">
      <c r="A177" s="34"/>
      <c r="B177" s="168"/>
      <c r="C177" s="169" t="s">
        <v>414</v>
      </c>
      <c r="D177" s="169" t="s">
        <v>178</v>
      </c>
      <c r="E177" s="170" t="s">
        <v>459</v>
      </c>
      <c r="F177" s="171" t="s">
        <v>453</v>
      </c>
      <c r="G177" s="172" t="s">
        <v>207</v>
      </c>
      <c r="H177" s="173">
        <v>1727.8399999999999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42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182</v>
      </c>
      <c r="AT177" s="181" t="s">
        <v>178</v>
      </c>
      <c r="AU177" s="181" t="s">
        <v>87</v>
      </c>
      <c r="AY177" s="15" t="s">
        <v>176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85</v>
      </c>
      <c r="BK177" s="182">
        <f>ROUND(I177*H177,2)</f>
        <v>0</v>
      </c>
      <c r="BL177" s="15" t="s">
        <v>182</v>
      </c>
      <c r="BM177" s="181" t="s">
        <v>417</v>
      </c>
    </row>
    <row r="178" s="2" customFormat="1">
      <c r="A178" s="34"/>
      <c r="B178" s="35"/>
      <c r="C178" s="34"/>
      <c r="D178" s="199" t="s">
        <v>323</v>
      </c>
      <c r="E178" s="34"/>
      <c r="F178" s="200" t="s">
        <v>324</v>
      </c>
      <c r="G178" s="34"/>
      <c r="H178" s="34"/>
      <c r="I178" s="201"/>
      <c r="J178" s="34"/>
      <c r="K178" s="34"/>
      <c r="L178" s="35"/>
      <c r="M178" s="202"/>
      <c r="N178" s="203"/>
      <c r="O178" s="73"/>
      <c r="P178" s="73"/>
      <c r="Q178" s="73"/>
      <c r="R178" s="73"/>
      <c r="S178" s="73"/>
      <c r="T178" s="7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5" t="s">
        <v>323</v>
      </c>
      <c r="AU178" s="15" t="s">
        <v>87</v>
      </c>
    </row>
    <row r="179" s="2" customFormat="1" ht="44.25" customHeight="1">
      <c r="A179" s="34"/>
      <c r="B179" s="168"/>
      <c r="C179" s="169" t="s">
        <v>352</v>
      </c>
      <c r="D179" s="169" t="s">
        <v>178</v>
      </c>
      <c r="E179" s="170" t="s">
        <v>461</v>
      </c>
      <c r="F179" s="171" t="s">
        <v>462</v>
      </c>
      <c r="G179" s="172" t="s">
        <v>207</v>
      </c>
      <c r="H179" s="173">
        <v>51.552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42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182</v>
      </c>
      <c r="AT179" s="181" t="s">
        <v>178</v>
      </c>
      <c r="AU179" s="181" t="s">
        <v>87</v>
      </c>
      <c r="AY179" s="15" t="s">
        <v>176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85</v>
      </c>
      <c r="BK179" s="182">
        <f>ROUND(I179*H179,2)</f>
        <v>0</v>
      </c>
      <c r="BL179" s="15" t="s">
        <v>182</v>
      </c>
      <c r="BM179" s="181" t="s">
        <v>420</v>
      </c>
    </row>
    <row r="180" s="2" customFormat="1" ht="44.25" customHeight="1">
      <c r="A180" s="34"/>
      <c r="B180" s="168"/>
      <c r="C180" s="169" t="s">
        <v>421</v>
      </c>
      <c r="D180" s="169" t="s">
        <v>178</v>
      </c>
      <c r="E180" s="170" t="s">
        <v>465</v>
      </c>
      <c r="F180" s="171" t="s">
        <v>333</v>
      </c>
      <c r="G180" s="172" t="s">
        <v>207</v>
      </c>
      <c r="H180" s="173">
        <v>62.668999999999997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42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182</v>
      </c>
      <c r="AT180" s="181" t="s">
        <v>178</v>
      </c>
      <c r="AU180" s="181" t="s">
        <v>87</v>
      </c>
      <c r="AY180" s="15" t="s">
        <v>176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85</v>
      </c>
      <c r="BK180" s="182">
        <f>ROUND(I180*H180,2)</f>
        <v>0</v>
      </c>
      <c r="BL180" s="15" t="s">
        <v>182</v>
      </c>
      <c r="BM180" s="181" t="s">
        <v>424</v>
      </c>
    </row>
    <row r="181" s="2" customFormat="1" ht="44.25" customHeight="1">
      <c r="A181" s="34"/>
      <c r="B181" s="168"/>
      <c r="C181" s="169" t="s">
        <v>356</v>
      </c>
      <c r="D181" s="169" t="s">
        <v>178</v>
      </c>
      <c r="E181" s="170" t="s">
        <v>467</v>
      </c>
      <c r="F181" s="171" t="s">
        <v>468</v>
      </c>
      <c r="G181" s="172" t="s">
        <v>207</v>
      </c>
      <c r="H181" s="173">
        <v>56.438000000000002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42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182</v>
      </c>
      <c r="AT181" s="181" t="s">
        <v>178</v>
      </c>
      <c r="AU181" s="181" t="s">
        <v>87</v>
      </c>
      <c r="AY181" s="15" t="s">
        <v>176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85</v>
      </c>
      <c r="BK181" s="182">
        <f>ROUND(I181*H181,2)</f>
        <v>0</v>
      </c>
      <c r="BL181" s="15" t="s">
        <v>182</v>
      </c>
      <c r="BM181" s="181" t="s">
        <v>427</v>
      </c>
    </row>
    <row r="182" s="12" customFormat="1" ht="22.8" customHeight="1">
      <c r="A182" s="12"/>
      <c r="B182" s="155"/>
      <c r="C182" s="12"/>
      <c r="D182" s="156" t="s">
        <v>76</v>
      </c>
      <c r="E182" s="166" t="s">
        <v>470</v>
      </c>
      <c r="F182" s="166" t="s">
        <v>471</v>
      </c>
      <c r="G182" s="12"/>
      <c r="H182" s="12"/>
      <c r="I182" s="158"/>
      <c r="J182" s="167">
        <f>BK182</f>
        <v>0</v>
      </c>
      <c r="K182" s="12"/>
      <c r="L182" s="155"/>
      <c r="M182" s="160"/>
      <c r="N182" s="161"/>
      <c r="O182" s="161"/>
      <c r="P182" s="162">
        <f>P183</f>
        <v>0</v>
      </c>
      <c r="Q182" s="161"/>
      <c r="R182" s="162">
        <f>R183</f>
        <v>0</v>
      </c>
      <c r="S182" s="161"/>
      <c r="T182" s="163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6" t="s">
        <v>85</v>
      </c>
      <c r="AT182" s="164" t="s">
        <v>76</v>
      </c>
      <c r="AU182" s="164" t="s">
        <v>85</v>
      </c>
      <c r="AY182" s="156" t="s">
        <v>176</v>
      </c>
      <c r="BK182" s="165">
        <f>BK183</f>
        <v>0</v>
      </c>
    </row>
    <row r="183" s="2" customFormat="1" ht="37.8" customHeight="1">
      <c r="A183" s="34"/>
      <c r="B183" s="168"/>
      <c r="C183" s="169" t="s">
        <v>428</v>
      </c>
      <c r="D183" s="169" t="s">
        <v>178</v>
      </c>
      <c r="E183" s="170" t="s">
        <v>491</v>
      </c>
      <c r="F183" s="171" t="s">
        <v>492</v>
      </c>
      <c r="G183" s="172" t="s">
        <v>207</v>
      </c>
      <c r="H183" s="173">
        <v>1620.3340000000001</v>
      </c>
      <c r="I183" s="174"/>
      <c r="J183" s="175">
        <f>ROUND(I183*H183,2)</f>
        <v>0</v>
      </c>
      <c r="K183" s="176"/>
      <c r="L183" s="35"/>
      <c r="M183" s="194" t="s">
        <v>1</v>
      </c>
      <c r="N183" s="195" t="s">
        <v>42</v>
      </c>
      <c r="O183" s="196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182</v>
      </c>
      <c r="AT183" s="181" t="s">
        <v>178</v>
      </c>
      <c r="AU183" s="181" t="s">
        <v>87</v>
      </c>
      <c r="AY183" s="15" t="s">
        <v>176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85</v>
      </c>
      <c r="BK183" s="182">
        <f>ROUND(I183*H183,2)</f>
        <v>0</v>
      </c>
      <c r="BL183" s="15" t="s">
        <v>182</v>
      </c>
      <c r="BM183" s="181" t="s">
        <v>431</v>
      </c>
    </row>
    <row r="184" s="2" customFormat="1" ht="6.96" customHeight="1">
      <c r="A184" s="34"/>
      <c r="B184" s="56"/>
      <c r="C184" s="57"/>
      <c r="D184" s="57"/>
      <c r="E184" s="57"/>
      <c r="F184" s="57"/>
      <c r="G184" s="57"/>
      <c r="H184" s="57"/>
      <c r="I184" s="57"/>
      <c r="J184" s="57"/>
      <c r="K184" s="57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22:K18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493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ROUND((SUM(BE122:BE163)),  2)</f>
        <v>0</v>
      </c>
      <c r="G33" s="34"/>
      <c r="H33" s="34"/>
      <c r="I33" s="124">
        <v>0.20999999999999999</v>
      </c>
      <c r="J33" s="123">
        <f>ROUND(((SUM(BE122:BE163))*I33),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ROUND((SUM(BF122:BF163)),  2)</f>
        <v>0</v>
      </c>
      <c r="G34" s="34"/>
      <c r="H34" s="34"/>
      <c r="I34" s="124">
        <v>0.12</v>
      </c>
      <c r="J34" s="123">
        <f>ROUND(((SUM(BF122:BF163))*I34),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ROUND((SUM(BG122:BG163)),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ROUND((SUM(BH122:BH163)),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ROUND((SUM(BI122:BI163)),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103 - Sjezdy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J122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J123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J124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284</v>
      </c>
      <c r="E99" s="142"/>
      <c r="F99" s="142"/>
      <c r="G99" s="142"/>
      <c r="H99" s="142"/>
      <c r="I99" s="142"/>
      <c r="J99" s="143">
        <f>J138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285</v>
      </c>
      <c r="E100" s="142"/>
      <c r="F100" s="142"/>
      <c r="G100" s="142"/>
      <c r="H100" s="142"/>
      <c r="I100" s="142"/>
      <c r="J100" s="143">
        <f>J149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286</v>
      </c>
      <c r="E101" s="142"/>
      <c r="F101" s="142"/>
      <c r="G101" s="142"/>
      <c r="H101" s="142"/>
      <c r="I101" s="142"/>
      <c r="J101" s="143">
        <f>J153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287</v>
      </c>
      <c r="E102" s="142"/>
      <c r="F102" s="142"/>
      <c r="G102" s="142"/>
      <c r="H102" s="142"/>
      <c r="I102" s="142"/>
      <c r="J102" s="143">
        <f>J162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/>
    <row r="106" hidden="1"/>
    <row r="107" hidden="1"/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162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117" t="str">
        <f>E7</f>
        <v>Revitalizace sídliště Blatenská v HD - 2.etapa</v>
      </c>
      <c r="F112" s="28"/>
      <c r="G112" s="28"/>
      <c r="H112" s="28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146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E9</f>
        <v>SO 103 - Sjezdy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F12</f>
        <v xml:space="preserve"> </v>
      </c>
      <c r="G116" s="34"/>
      <c r="H116" s="34"/>
      <c r="I116" s="28" t="s">
        <v>22</v>
      </c>
      <c r="J116" s="65" t="str">
        <f>IF(J12="","",J12)</f>
        <v>28. 1. 2025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E15</f>
        <v>město Horažďovice</v>
      </c>
      <c r="G118" s="34"/>
      <c r="H118" s="34"/>
      <c r="I118" s="28" t="s">
        <v>31</v>
      </c>
      <c r="J118" s="32" t="str">
        <f>E21</f>
        <v>Atelier MAAT Tábor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29</v>
      </c>
      <c r="D119" s="34"/>
      <c r="E119" s="34"/>
      <c r="F119" s="23" t="str">
        <f>IF(E18="","",E18)</f>
        <v>Vyplň údaj</v>
      </c>
      <c r="G119" s="34"/>
      <c r="H119" s="34"/>
      <c r="I119" s="28" t="s">
        <v>34</v>
      </c>
      <c r="J119" s="32" t="str">
        <f>E24</f>
        <v>Pavel Matoušek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44"/>
      <c r="B121" s="145"/>
      <c r="C121" s="146" t="s">
        <v>163</v>
      </c>
      <c r="D121" s="147" t="s">
        <v>62</v>
      </c>
      <c r="E121" s="147" t="s">
        <v>58</v>
      </c>
      <c r="F121" s="147" t="s">
        <v>59</v>
      </c>
      <c r="G121" s="147" t="s">
        <v>164</v>
      </c>
      <c r="H121" s="147" t="s">
        <v>165</v>
      </c>
      <c r="I121" s="147" t="s">
        <v>166</v>
      </c>
      <c r="J121" s="148" t="s">
        <v>151</v>
      </c>
      <c r="K121" s="149" t="s">
        <v>167</v>
      </c>
      <c r="L121" s="150"/>
      <c r="M121" s="82" t="s">
        <v>1</v>
      </c>
      <c r="N121" s="83" t="s">
        <v>41</v>
      </c>
      <c r="O121" s="83" t="s">
        <v>168</v>
      </c>
      <c r="P121" s="83" t="s">
        <v>169</v>
      </c>
      <c r="Q121" s="83" t="s">
        <v>170</v>
      </c>
      <c r="R121" s="83" t="s">
        <v>171</v>
      </c>
      <c r="S121" s="83" t="s">
        <v>172</v>
      </c>
      <c r="T121" s="84" t="s">
        <v>173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="2" customFormat="1" ht="22.8" customHeight="1">
      <c r="A122" s="34"/>
      <c r="B122" s="35"/>
      <c r="C122" s="89" t="s">
        <v>174</v>
      </c>
      <c r="D122" s="34"/>
      <c r="E122" s="34"/>
      <c r="F122" s="34"/>
      <c r="G122" s="34"/>
      <c r="H122" s="34"/>
      <c r="I122" s="34"/>
      <c r="J122" s="151">
        <f>BK122</f>
        <v>0</v>
      </c>
      <c r="K122" s="34"/>
      <c r="L122" s="35"/>
      <c r="M122" s="85"/>
      <c r="N122" s="69"/>
      <c r="O122" s="86"/>
      <c r="P122" s="152">
        <f>P123</f>
        <v>0</v>
      </c>
      <c r="Q122" s="86"/>
      <c r="R122" s="152">
        <f>R123</f>
        <v>0</v>
      </c>
      <c r="S122" s="86"/>
      <c r="T122" s="15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76</v>
      </c>
      <c r="AU122" s="15" t="s">
        <v>153</v>
      </c>
      <c r="BK122" s="154">
        <f>BK123</f>
        <v>0</v>
      </c>
    </row>
    <row r="123" s="12" customFormat="1" ht="25.92" customHeight="1">
      <c r="A123" s="12"/>
      <c r="B123" s="155"/>
      <c r="C123" s="12"/>
      <c r="D123" s="156" t="s">
        <v>76</v>
      </c>
      <c r="E123" s="157" t="s">
        <v>288</v>
      </c>
      <c r="F123" s="157" t="s">
        <v>289</v>
      </c>
      <c r="G123" s="12"/>
      <c r="H123" s="12"/>
      <c r="I123" s="158"/>
      <c r="J123" s="159">
        <f>BK123</f>
        <v>0</v>
      </c>
      <c r="K123" s="12"/>
      <c r="L123" s="155"/>
      <c r="M123" s="160"/>
      <c r="N123" s="161"/>
      <c r="O123" s="161"/>
      <c r="P123" s="162">
        <f>P124+P138+P149+P153+P162</f>
        <v>0</v>
      </c>
      <c r="Q123" s="161"/>
      <c r="R123" s="162">
        <f>R124+R138+R149+R153+R162</f>
        <v>0</v>
      </c>
      <c r="S123" s="161"/>
      <c r="T123" s="163">
        <f>T124+T138+T149+T153+T162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85</v>
      </c>
      <c r="AT123" s="164" t="s">
        <v>76</v>
      </c>
      <c r="AU123" s="164" t="s">
        <v>77</v>
      </c>
      <c r="AY123" s="156" t="s">
        <v>176</v>
      </c>
      <c r="BK123" s="165">
        <f>BK124+BK138+BK149+BK153+BK162</f>
        <v>0</v>
      </c>
    </row>
    <row r="124" s="12" customFormat="1" ht="22.8" customHeight="1">
      <c r="A124" s="12"/>
      <c r="B124" s="155"/>
      <c r="C124" s="12"/>
      <c r="D124" s="156" t="s">
        <v>76</v>
      </c>
      <c r="E124" s="166" t="s">
        <v>85</v>
      </c>
      <c r="F124" s="166" t="s">
        <v>290</v>
      </c>
      <c r="G124" s="12"/>
      <c r="H124" s="12"/>
      <c r="I124" s="158"/>
      <c r="J124" s="167">
        <f>BK124</f>
        <v>0</v>
      </c>
      <c r="K124" s="12"/>
      <c r="L124" s="155"/>
      <c r="M124" s="160"/>
      <c r="N124" s="161"/>
      <c r="O124" s="161"/>
      <c r="P124" s="162">
        <f>SUM(P125:P137)</f>
        <v>0</v>
      </c>
      <c r="Q124" s="161"/>
      <c r="R124" s="162">
        <f>SUM(R125:R137)</f>
        <v>0</v>
      </c>
      <c r="S124" s="161"/>
      <c r="T124" s="163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85</v>
      </c>
      <c r="AT124" s="164" t="s">
        <v>76</v>
      </c>
      <c r="AU124" s="164" t="s">
        <v>85</v>
      </c>
      <c r="AY124" s="156" t="s">
        <v>176</v>
      </c>
      <c r="BK124" s="165">
        <f>SUM(BK125:BK137)</f>
        <v>0</v>
      </c>
    </row>
    <row r="125" s="2" customFormat="1" ht="66.75" customHeight="1">
      <c r="A125" s="34"/>
      <c r="B125" s="168"/>
      <c r="C125" s="169" t="s">
        <v>85</v>
      </c>
      <c r="D125" s="169" t="s">
        <v>178</v>
      </c>
      <c r="E125" s="170" t="s">
        <v>291</v>
      </c>
      <c r="F125" s="171" t="s">
        <v>292</v>
      </c>
      <c r="G125" s="172" t="s">
        <v>214</v>
      </c>
      <c r="H125" s="173">
        <v>25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42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182</v>
      </c>
      <c r="AT125" s="181" t="s">
        <v>178</v>
      </c>
      <c r="AU125" s="181" t="s">
        <v>87</v>
      </c>
      <c r="AY125" s="15" t="s">
        <v>176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85</v>
      </c>
      <c r="BK125" s="182">
        <f>ROUND(I125*H125,2)</f>
        <v>0</v>
      </c>
      <c r="BL125" s="15" t="s">
        <v>182</v>
      </c>
      <c r="BM125" s="181" t="s">
        <v>87</v>
      </c>
    </row>
    <row r="126" s="2" customFormat="1" ht="66.75" customHeight="1">
      <c r="A126" s="34"/>
      <c r="B126" s="168"/>
      <c r="C126" s="169" t="s">
        <v>87</v>
      </c>
      <c r="D126" s="169" t="s">
        <v>178</v>
      </c>
      <c r="E126" s="170" t="s">
        <v>494</v>
      </c>
      <c r="F126" s="171" t="s">
        <v>495</v>
      </c>
      <c r="G126" s="172" t="s">
        <v>214</v>
      </c>
      <c r="H126" s="173">
        <v>25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182</v>
      </c>
      <c r="AT126" s="181" t="s">
        <v>178</v>
      </c>
      <c r="AU126" s="181" t="s">
        <v>87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182</v>
      </c>
      <c r="BM126" s="181" t="s">
        <v>182</v>
      </c>
    </row>
    <row r="127" s="2" customFormat="1" ht="66.75" customHeight="1">
      <c r="A127" s="34"/>
      <c r="B127" s="168"/>
      <c r="C127" s="169" t="s">
        <v>189</v>
      </c>
      <c r="D127" s="169" t="s">
        <v>178</v>
      </c>
      <c r="E127" s="170" t="s">
        <v>496</v>
      </c>
      <c r="F127" s="171" t="s">
        <v>497</v>
      </c>
      <c r="G127" s="172" t="s">
        <v>214</v>
      </c>
      <c r="H127" s="173">
        <v>27.5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200</v>
      </c>
    </row>
    <row r="128" s="2" customFormat="1" ht="24.15" customHeight="1">
      <c r="A128" s="34"/>
      <c r="B128" s="168"/>
      <c r="C128" s="169" t="s">
        <v>182</v>
      </c>
      <c r="D128" s="169" t="s">
        <v>178</v>
      </c>
      <c r="E128" s="170" t="s">
        <v>498</v>
      </c>
      <c r="F128" s="171" t="s">
        <v>499</v>
      </c>
      <c r="G128" s="172" t="s">
        <v>214</v>
      </c>
      <c r="H128" s="173">
        <v>10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211</v>
      </c>
    </row>
    <row r="129" s="2" customFormat="1" ht="33" customHeight="1">
      <c r="A129" s="34"/>
      <c r="B129" s="168"/>
      <c r="C129" s="169" t="s">
        <v>196</v>
      </c>
      <c r="D129" s="169" t="s">
        <v>178</v>
      </c>
      <c r="E129" s="170" t="s">
        <v>500</v>
      </c>
      <c r="F129" s="171" t="s">
        <v>501</v>
      </c>
      <c r="G129" s="172" t="s">
        <v>181</v>
      </c>
      <c r="H129" s="173">
        <v>7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222</v>
      </c>
    </row>
    <row r="130" s="2" customFormat="1" ht="37.8" customHeight="1">
      <c r="A130" s="34"/>
      <c r="B130" s="168"/>
      <c r="C130" s="169" t="s">
        <v>200</v>
      </c>
      <c r="D130" s="169" t="s">
        <v>178</v>
      </c>
      <c r="E130" s="170" t="s">
        <v>313</v>
      </c>
      <c r="F130" s="171" t="s">
        <v>314</v>
      </c>
      <c r="G130" s="172" t="s">
        <v>181</v>
      </c>
      <c r="H130" s="173">
        <v>22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8</v>
      </c>
    </row>
    <row r="131" s="2" customFormat="1" ht="62.7" customHeight="1">
      <c r="A131" s="34"/>
      <c r="B131" s="168"/>
      <c r="C131" s="169" t="s">
        <v>204</v>
      </c>
      <c r="D131" s="169" t="s">
        <v>178</v>
      </c>
      <c r="E131" s="170" t="s">
        <v>315</v>
      </c>
      <c r="F131" s="171" t="s">
        <v>316</v>
      </c>
      <c r="G131" s="172" t="s">
        <v>181</v>
      </c>
      <c r="H131" s="173">
        <v>2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308</v>
      </c>
    </row>
    <row r="132" s="2" customFormat="1" ht="62.7" customHeight="1">
      <c r="A132" s="34"/>
      <c r="B132" s="168"/>
      <c r="C132" s="169" t="s">
        <v>211</v>
      </c>
      <c r="D132" s="169" t="s">
        <v>178</v>
      </c>
      <c r="E132" s="170" t="s">
        <v>318</v>
      </c>
      <c r="F132" s="171" t="s">
        <v>319</v>
      </c>
      <c r="G132" s="172" t="s">
        <v>181</v>
      </c>
      <c r="H132" s="173">
        <v>7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187</v>
      </c>
    </row>
    <row r="133" s="2" customFormat="1" ht="66.75" customHeight="1">
      <c r="A133" s="34"/>
      <c r="B133" s="168"/>
      <c r="C133" s="169" t="s">
        <v>216</v>
      </c>
      <c r="D133" s="169" t="s">
        <v>178</v>
      </c>
      <c r="E133" s="170" t="s">
        <v>321</v>
      </c>
      <c r="F133" s="171" t="s">
        <v>322</v>
      </c>
      <c r="G133" s="172" t="s">
        <v>181</v>
      </c>
      <c r="H133" s="173">
        <v>42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242</v>
      </c>
    </row>
    <row r="134" s="2" customFormat="1">
      <c r="A134" s="34"/>
      <c r="B134" s="35"/>
      <c r="C134" s="34"/>
      <c r="D134" s="199" t="s">
        <v>323</v>
      </c>
      <c r="E134" s="34"/>
      <c r="F134" s="200" t="s">
        <v>324</v>
      </c>
      <c r="G134" s="34"/>
      <c r="H134" s="34"/>
      <c r="I134" s="201"/>
      <c r="J134" s="34"/>
      <c r="K134" s="34"/>
      <c r="L134" s="35"/>
      <c r="M134" s="202"/>
      <c r="N134" s="203"/>
      <c r="O134" s="73"/>
      <c r="P134" s="73"/>
      <c r="Q134" s="73"/>
      <c r="R134" s="73"/>
      <c r="S134" s="73"/>
      <c r="T134" s="7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323</v>
      </c>
      <c r="AU134" s="15" t="s">
        <v>87</v>
      </c>
    </row>
    <row r="135" s="2" customFormat="1" ht="44.25" customHeight="1">
      <c r="A135" s="34"/>
      <c r="B135" s="168"/>
      <c r="C135" s="169" t="s">
        <v>222</v>
      </c>
      <c r="D135" s="169" t="s">
        <v>178</v>
      </c>
      <c r="E135" s="170" t="s">
        <v>332</v>
      </c>
      <c r="F135" s="171" t="s">
        <v>333</v>
      </c>
      <c r="G135" s="172" t="s">
        <v>207</v>
      </c>
      <c r="H135" s="173">
        <v>14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251</v>
      </c>
    </row>
    <row r="136" s="2" customFormat="1" ht="24.15" customHeight="1">
      <c r="A136" s="34"/>
      <c r="B136" s="168"/>
      <c r="C136" s="169" t="s">
        <v>301</v>
      </c>
      <c r="D136" s="169" t="s">
        <v>178</v>
      </c>
      <c r="E136" s="170" t="s">
        <v>335</v>
      </c>
      <c r="F136" s="171" t="s">
        <v>336</v>
      </c>
      <c r="G136" s="172" t="s">
        <v>214</v>
      </c>
      <c r="H136" s="173">
        <v>56.743000000000002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259</v>
      </c>
    </row>
    <row r="137" s="2" customFormat="1">
      <c r="A137" s="34"/>
      <c r="B137" s="35"/>
      <c r="C137" s="34"/>
      <c r="D137" s="199" t="s">
        <v>323</v>
      </c>
      <c r="E137" s="34"/>
      <c r="F137" s="200" t="s">
        <v>338</v>
      </c>
      <c r="G137" s="34"/>
      <c r="H137" s="34"/>
      <c r="I137" s="201"/>
      <c r="J137" s="34"/>
      <c r="K137" s="34"/>
      <c r="L137" s="35"/>
      <c r="M137" s="202"/>
      <c r="N137" s="203"/>
      <c r="O137" s="73"/>
      <c r="P137" s="73"/>
      <c r="Q137" s="73"/>
      <c r="R137" s="73"/>
      <c r="S137" s="73"/>
      <c r="T137" s="7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5" t="s">
        <v>323</v>
      </c>
      <c r="AU137" s="15" t="s">
        <v>87</v>
      </c>
    </row>
    <row r="138" s="12" customFormat="1" ht="22.8" customHeight="1">
      <c r="A138" s="12"/>
      <c r="B138" s="155"/>
      <c r="C138" s="12"/>
      <c r="D138" s="156" t="s">
        <v>76</v>
      </c>
      <c r="E138" s="166" t="s">
        <v>196</v>
      </c>
      <c r="F138" s="166" t="s">
        <v>349</v>
      </c>
      <c r="G138" s="12"/>
      <c r="H138" s="12"/>
      <c r="I138" s="158"/>
      <c r="J138" s="167">
        <f>BK138</f>
        <v>0</v>
      </c>
      <c r="K138" s="12"/>
      <c r="L138" s="155"/>
      <c r="M138" s="160"/>
      <c r="N138" s="161"/>
      <c r="O138" s="161"/>
      <c r="P138" s="162">
        <f>SUM(P139:P148)</f>
        <v>0</v>
      </c>
      <c r="Q138" s="161"/>
      <c r="R138" s="162">
        <f>SUM(R139:R148)</f>
        <v>0</v>
      </c>
      <c r="S138" s="161"/>
      <c r="T138" s="163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6" t="s">
        <v>85</v>
      </c>
      <c r="AT138" s="164" t="s">
        <v>76</v>
      </c>
      <c r="AU138" s="164" t="s">
        <v>85</v>
      </c>
      <c r="AY138" s="156" t="s">
        <v>176</v>
      </c>
      <c r="BK138" s="165">
        <f>SUM(BK139:BK148)</f>
        <v>0</v>
      </c>
    </row>
    <row r="139" s="2" customFormat="1" ht="62.7" customHeight="1">
      <c r="A139" s="34"/>
      <c r="B139" s="168"/>
      <c r="C139" s="169" t="s">
        <v>8</v>
      </c>
      <c r="D139" s="169" t="s">
        <v>178</v>
      </c>
      <c r="E139" s="170" t="s">
        <v>350</v>
      </c>
      <c r="F139" s="171" t="s">
        <v>351</v>
      </c>
      <c r="G139" s="172" t="s">
        <v>214</v>
      </c>
      <c r="H139" s="173">
        <v>113.486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267</v>
      </c>
    </row>
    <row r="140" s="2" customFormat="1">
      <c r="A140" s="34"/>
      <c r="B140" s="35"/>
      <c r="C140" s="34"/>
      <c r="D140" s="199" t="s">
        <v>323</v>
      </c>
      <c r="E140" s="34"/>
      <c r="F140" s="200" t="s">
        <v>353</v>
      </c>
      <c r="G140" s="34"/>
      <c r="H140" s="34"/>
      <c r="I140" s="201"/>
      <c r="J140" s="34"/>
      <c r="K140" s="34"/>
      <c r="L140" s="35"/>
      <c r="M140" s="202"/>
      <c r="N140" s="203"/>
      <c r="O140" s="73"/>
      <c r="P140" s="73"/>
      <c r="Q140" s="73"/>
      <c r="R140" s="73"/>
      <c r="S140" s="73"/>
      <c r="T140" s="7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323</v>
      </c>
      <c r="AU140" s="15" t="s">
        <v>87</v>
      </c>
    </row>
    <row r="141" s="2" customFormat="1" ht="16.5" customHeight="1">
      <c r="A141" s="34"/>
      <c r="B141" s="168"/>
      <c r="C141" s="183" t="s">
        <v>317</v>
      </c>
      <c r="D141" s="183" t="s">
        <v>227</v>
      </c>
      <c r="E141" s="184" t="s">
        <v>354</v>
      </c>
      <c r="F141" s="185" t="s">
        <v>355</v>
      </c>
      <c r="G141" s="186" t="s">
        <v>207</v>
      </c>
      <c r="H141" s="187">
        <v>51.07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211</v>
      </c>
      <c r="AT141" s="181" t="s">
        <v>227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320</v>
      </c>
    </row>
    <row r="142" s="2" customFormat="1" ht="33" customHeight="1">
      <c r="A142" s="34"/>
      <c r="B142" s="168"/>
      <c r="C142" s="169" t="s">
        <v>308</v>
      </c>
      <c r="D142" s="169" t="s">
        <v>178</v>
      </c>
      <c r="E142" s="170" t="s">
        <v>357</v>
      </c>
      <c r="F142" s="171" t="s">
        <v>358</v>
      </c>
      <c r="G142" s="172" t="s">
        <v>214</v>
      </c>
      <c r="H142" s="173">
        <v>56.743000000000002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182</v>
      </c>
      <c r="AT142" s="181" t="s">
        <v>178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231</v>
      </c>
    </row>
    <row r="143" s="2" customFormat="1">
      <c r="A143" s="34"/>
      <c r="B143" s="35"/>
      <c r="C143" s="34"/>
      <c r="D143" s="199" t="s">
        <v>323</v>
      </c>
      <c r="E143" s="34"/>
      <c r="F143" s="200" t="s">
        <v>482</v>
      </c>
      <c r="G143" s="34"/>
      <c r="H143" s="34"/>
      <c r="I143" s="201"/>
      <c r="J143" s="34"/>
      <c r="K143" s="34"/>
      <c r="L143" s="35"/>
      <c r="M143" s="202"/>
      <c r="N143" s="203"/>
      <c r="O143" s="73"/>
      <c r="P143" s="73"/>
      <c r="Q143" s="73"/>
      <c r="R143" s="73"/>
      <c r="S143" s="73"/>
      <c r="T143" s="7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5" t="s">
        <v>323</v>
      </c>
      <c r="AU143" s="15" t="s">
        <v>87</v>
      </c>
    </row>
    <row r="144" s="2" customFormat="1" ht="37.8" customHeight="1">
      <c r="A144" s="34"/>
      <c r="B144" s="168"/>
      <c r="C144" s="169" t="s">
        <v>325</v>
      </c>
      <c r="D144" s="169" t="s">
        <v>178</v>
      </c>
      <c r="E144" s="170" t="s">
        <v>369</v>
      </c>
      <c r="F144" s="171" t="s">
        <v>370</v>
      </c>
      <c r="G144" s="172" t="s">
        <v>214</v>
      </c>
      <c r="H144" s="173">
        <v>54.642000000000003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182</v>
      </c>
      <c r="AT144" s="181" t="s">
        <v>178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328</v>
      </c>
    </row>
    <row r="145" s="2" customFormat="1" ht="78" customHeight="1">
      <c r="A145" s="34"/>
      <c r="B145" s="168"/>
      <c r="C145" s="169" t="s">
        <v>187</v>
      </c>
      <c r="D145" s="169" t="s">
        <v>178</v>
      </c>
      <c r="E145" s="170" t="s">
        <v>483</v>
      </c>
      <c r="F145" s="171" t="s">
        <v>484</v>
      </c>
      <c r="G145" s="172" t="s">
        <v>214</v>
      </c>
      <c r="H145" s="173">
        <v>56.829999999999998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182</v>
      </c>
      <c r="AT145" s="181" t="s">
        <v>178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331</v>
      </c>
    </row>
    <row r="146" s="2" customFormat="1" ht="24.15" customHeight="1">
      <c r="A146" s="34"/>
      <c r="B146" s="168"/>
      <c r="C146" s="183" t="s">
        <v>237</v>
      </c>
      <c r="D146" s="183" t="s">
        <v>227</v>
      </c>
      <c r="E146" s="184" t="s">
        <v>485</v>
      </c>
      <c r="F146" s="185" t="s">
        <v>486</v>
      </c>
      <c r="G146" s="186" t="s">
        <v>214</v>
      </c>
      <c r="H146" s="187">
        <v>55.167000000000002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211</v>
      </c>
      <c r="AT146" s="181" t="s">
        <v>227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334</v>
      </c>
    </row>
    <row r="147" s="2" customFormat="1" ht="24.15" customHeight="1">
      <c r="A147" s="34"/>
      <c r="B147" s="168"/>
      <c r="C147" s="183" t="s">
        <v>242</v>
      </c>
      <c r="D147" s="183" t="s">
        <v>227</v>
      </c>
      <c r="E147" s="184" t="s">
        <v>487</v>
      </c>
      <c r="F147" s="185" t="s">
        <v>488</v>
      </c>
      <c r="G147" s="186" t="s">
        <v>214</v>
      </c>
      <c r="H147" s="187">
        <v>4.5049999999999999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211</v>
      </c>
      <c r="AT147" s="181" t="s">
        <v>227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337</v>
      </c>
    </row>
    <row r="148" s="2" customFormat="1" ht="90" customHeight="1">
      <c r="A148" s="34"/>
      <c r="B148" s="168"/>
      <c r="C148" s="169" t="s">
        <v>246</v>
      </c>
      <c r="D148" s="169" t="s">
        <v>178</v>
      </c>
      <c r="E148" s="170" t="s">
        <v>489</v>
      </c>
      <c r="F148" s="171" t="s">
        <v>490</v>
      </c>
      <c r="G148" s="172" t="s">
        <v>214</v>
      </c>
      <c r="H148" s="173">
        <v>5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182</v>
      </c>
      <c r="AT148" s="181" t="s">
        <v>178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342</v>
      </c>
    </row>
    <row r="149" s="12" customFormat="1" ht="22.8" customHeight="1">
      <c r="A149" s="12"/>
      <c r="B149" s="155"/>
      <c r="C149" s="12"/>
      <c r="D149" s="156" t="s">
        <v>76</v>
      </c>
      <c r="E149" s="166" t="s">
        <v>216</v>
      </c>
      <c r="F149" s="166" t="s">
        <v>250</v>
      </c>
      <c r="G149" s="12"/>
      <c r="H149" s="12"/>
      <c r="I149" s="158"/>
      <c r="J149" s="167">
        <f>BK149</f>
        <v>0</v>
      </c>
      <c r="K149" s="12"/>
      <c r="L149" s="155"/>
      <c r="M149" s="160"/>
      <c r="N149" s="161"/>
      <c r="O149" s="161"/>
      <c r="P149" s="162">
        <f>SUM(P150:P152)</f>
        <v>0</v>
      </c>
      <c r="Q149" s="161"/>
      <c r="R149" s="162">
        <f>SUM(R150:R152)</f>
        <v>0</v>
      </c>
      <c r="S149" s="161"/>
      <c r="T149" s="163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6" t="s">
        <v>85</v>
      </c>
      <c r="AT149" s="164" t="s">
        <v>76</v>
      </c>
      <c r="AU149" s="164" t="s">
        <v>85</v>
      </c>
      <c r="AY149" s="156" t="s">
        <v>176</v>
      </c>
      <c r="BK149" s="165">
        <f>SUM(BK150:BK152)</f>
        <v>0</v>
      </c>
    </row>
    <row r="150" s="2" customFormat="1" ht="49.05" customHeight="1">
      <c r="A150" s="34"/>
      <c r="B150" s="168"/>
      <c r="C150" s="169" t="s">
        <v>251</v>
      </c>
      <c r="D150" s="169" t="s">
        <v>178</v>
      </c>
      <c r="E150" s="170" t="s">
        <v>415</v>
      </c>
      <c r="F150" s="171" t="s">
        <v>416</v>
      </c>
      <c r="G150" s="172" t="s">
        <v>240</v>
      </c>
      <c r="H150" s="173">
        <v>13.84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182</v>
      </c>
      <c r="AT150" s="181" t="s">
        <v>178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345</v>
      </c>
    </row>
    <row r="151" s="2" customFormat="1" ht="16.5" customHeight="1">
      <c r="A151" s="34"/>
      <c r="B151" s="168"/>
      <c r="C151" s="183" t="s">
        <v>7</v>
      </c>
      <c r="D151" s="183" t="s">
        <v>227</v>
      </c>
      <c r="E151" s="184" t="s">
        <v>418</v>
      </c>
      <c r="F151" s="185" t="s">
        <v>419</v>
      </c>
      <c r="G151" s="186" t="s">
        <v>240</v>
      </c>
      <c r="H151" s="187">
        <v>14.117000000000001</v>
      </c>
      <c r="I151" s="188"/>
      <c r="J151" s="189">
        <f>ROUND(I151*H151,2)</f>
        <v>0</v>
      </c>
      <c r="K151" s="190"/>
      <c r="L151" s="191"/>
      <c r="M151" s="192" t="s">
        <v>1</v>
      </c>
      <c r="N151" s="193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211</v>
      </c>
      <c r="AT151" s="181" t="s">
        <v>227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348</v>
      </c>
    </row>
    <row r="152" s="2" customFormat="1" ht="24.15" customHeight="1">
      <c r="A152" s="34"/>
      <c r="B152" s="168"/>
      <c r="C152" s="169" t="s">
        <v>259</v>
      </c>
      <c r="D152" s="169" t="s">
        <v>178</v>
      </c>
      <c r="E152" s="170" t="s">
        <v>439</v>
      </c>
      <c r="F152" s="171" t="s">
        <v>440</v>
      </c>
      <c r="G152" s="172" t="s">
        <v>214</v>
      </c>
      <c r="H152" s="173">
        <v>56.743000000000002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182</v>
      </c>
      <c r="AT152" s="181" t="s">
        <v>178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352</v>
      </c>
    </row>
    <row r="153" s="12" customFormat="1" ht="22.8" customHeight="1">
      <c r="A153" s="12"/>
      <c r="B153" s="155"/>
      <c r="C153" s="12"/>
      <c r="D153" s="156" t="s">
        <v>76</v>
      </c>
      <c r="E153" s="166" t="s">
        <v>446</v>
      </c>
      <c r="F153" s="166" t="s">
        <v>447</v>
      </c>
      <c r="G153" s="12"/>
      <c r="H153" s="12"/>
      <c r="I153" s="158"/>
      <c r="J153" s="167">
        <f>BK153</f>
        <v>0</v>
      </c>
      <c r="K153" s="12"/>
      <c r="L153" s="155"/>
      <c r="M153" s="160"/>
      <c r="N153" s="161"/>
      <c r="O153" s="161"/>
      <c r="P153" s="162">
        <f>SUM(P154:P161)</f>
        <v>0</v>
      </c>
      <c r="Q153" s="161"/>
      <c r="R153" s="162">
        <f>SUM(R154:R161)</f>
        <v>0</v>
      </c>
      <c r="S153" s="161"/>
      <c r="T153" s="163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6" t="s">
        <v>85</v>
      </c>
      <c r="AT153" s="164" t="s">
        <v>76</v>
      </c>
      <c r="AU153" s="164" t="s">
        <v>85</v>
      </c>
      <c r="AY153" s="156" t="s">
        <v>176</v>
      </c>
      <c r="BK153" s="165">
        <f>SUM(BK154:BK161)</f>
        <v>0</v>
      </c>
    </row>
    <row r="154" s="2" customFormat="1" ht="37.8" customHeight="1">
      <c r="A154" s="34"/>
      <c r="B154" s="168"/>
      <c r="C154" s="169" t="s">
        <v>263</v>
      </c>
      <c r="D154" s="169" t="s">
        <v>178</v>
      </c>
      <c r="E154" s="170" t="s">
        <v>448</v>
      </c>
      <c r="F154" s="171" t="s">
        <v>449</v>
      </c>
      <c r="G154" s="172" t="s">
        <v>207</v>
      </c>
      <c r="H154" s="173">
        <v>19.350000000000001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182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356</v>
      </c>
    </row>
    <row r="155" s="2" customFormat="1" ht="37.8" customHeight="1">
      <c r="A155" s="34"/>
      <c r="B155" s="168"/>
      <c r="C155" s="169" t="s">
        <v>267</v>
      </c>
      <c r="D155" s="169" t="s">
        <v>178</v>
      </c>
      <c r="E155" s="170" t="s">
        <v>452</v>
      </c>
      <c r="F155" s="171" t="s">
        <v>453</v>
      </c>
      <c r="G155" s="172" t="s">
        <v>207</v>
      </c>
      <c r="H155" s="173">
        <v>309.60000000000002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42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182</v>
      </c>
      <c r="AT155" s="181" t="s">
        <v>178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359</v>
      </c>
    </row>
    <row r="156" s="2" customFormat="1">
      <c r="A156" s="34"/>
      <c r="B156" s="35"/>
      <c r="C156" s="34"/>
      <c r="D156" s="199" t="s">
        <v>323</v>
      </c>
      <c r="E156" s="34"/>
      <c r="F156" s="200" t="s">
        <v>324</v>
      </c>
      <c r="G156" s="34"/>
      <c r="H156" s="34"/>
      <c r="I156" s="201"/>
      <c r="J156" s="34"/>
      <c r="K156" s="34"/>
      <c r="L156" s="35"/>
      <c r="M156" s="202"/>
      <c r="N156" s="203"/>
      <c r="O156" s="73"/>
      <c r="P156" s="73"/>
      <c r="Q156" s="73"/>
      <c r="R156" s="73"/>
      <c r="S156" s="73"/>
      <c r="T156" s="7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5" t="s">
        <v>323</v>
      </c>
      <c r="AU156" s="15" t="s">
        <v>87</v>
      </c>
    </row>
    <row r="157" s="2" customFormat="1" ht="37.8" customHeight="1">
      <c r="A157" s="34"/>
      <c r="B157" s="168"/>
      <c r="C157" s="169" t="s">
        <v>271</v>
      </c>
      <c r="D157" s="169" t="s">
        <v>178</v>
      </c>
      <c r="E157" s="170" t="s">
        <v>455</v>
      </c>
      <c r="F157" s="171" t="s">
        <v>456</v>
      </c>
      <c r="G157" s="172" t="s">
        <v>207</v>
      </c>
      <c r="H157" s="173">
        <v>10.425000000000001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42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182</v>
      </c>
      <c r="AT157" s="181" t="s">
        <v>178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363</v>
      </c>
    </row>
    <row r="158" s="2" customFormat="1" ht="37.8" customHeight="1">
      <c r="A158" s="34"/>
      <c r="B158" s="168"/>
      <c r="C158" s="169" t="s">
        <v>320</v>
      </c>
      <c r="D158" s="169" t="s">
        <v>178</v>
      </c>
      <c r="E158" s="170" t="s">
        <v>459</v>
      </c>
      <c r="F158" s="171" t="s">
        <v>453</v>
      </c>
      <c r="G158" s="172" t="s">
        <v>207</v>
      </c>
      <c r="H158" s="173">
        <v>166.80000000000001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367</v>
      </c>
    </row>
    <row r="159" s="2" customFormat="1">
      <c r="A159" s="34"/>
      <c r="B159" s="35"/>
      <c r="C159" s="34"/>
      <c r="D159" s="199" t="s">
        <v>323</v>
      </c>
      <c r="E159" s="34"/>
      <c r="F159" s="200" t="s">
        <v>324</v>
      </c>
      <c r="G159" s="34"/>
      <c r="H159" s="34"/>
      <c r="I159" s="201"/>
      <c r="J159" s="34"/>
      <c r="K159" s="34"/>
      <c r="L159" s="35"/>
      <c r="M159" s="202"/>
      <c r="N159" s="203"/>
      <c r="O159" s="73"/>
      <c r="P159" s="73"/>
      <c r="Q159" s="73"/>
      <c r="R159" s="73"/>
      <c r="S159" s="73"/>
      <c r="T159" s="7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5" t="s">
        <v>323</v>
      </c>
      <c r="AU159" s="15" t="s">
        <v>87</v>
      </c>
    </row>
    <row r="160" s="2" customFormat="1" ht="44.25" customHeight="1">
      <c r="A160" s="34"/>
      <c r="B160" s="168"/>
      <c r="C160" s="169" t="s">
        <v>368</v>
      </c>
      <c r="D160" s="169" t="s">
        <v>178</v>
      </c>
      <c r="E160" s="170" t="s">
        <v>461</v>
      </c>
      <c r="F160" s="171" t="s">
        <v>462</v>
      </c>
      <c r="G160" s="172" t="s">
        <v>207</v>
      </c>
      <c r="H160" s="173">
        <v>10.425000000000001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182</v>
      </c>
      <c r="AT160" s="181" t="s">
        <v>178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371</v>
      </c>
    </row>
    <row r="161" s="2" customFormat="1" ht="44.25" customHeight="1">
      <c r="A161" s="34"/>
      <c r="B161" s="168"/>
      <c r="C161" s="169" t="s">
        <v>231</v>
      </c>
      <c r="D161" s="169" t="s">
        <v>178</v>
      </c>
      <c r="E161" s="170" t="s">
        <v>465</v>
      </c>
      <c r="F161" s="171" t="s">
        <v>333</v>
      </c>
      <c r="G161" s="172" t="s">
        <v>207</v>
      </c>
      <c r="H161" s="173">
        <v>19.350000000000001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182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209</v>
      </c>
    </row>
    <row r="162" s="12" customFormat="1" ht="22.8" customHeight="1">
      <c r="A162" s="12"/>
      <c r="B162" s="155"/>
      <c r="C162" s="12"/>
      <c r="D162" s="156" t="s">
        <v>76</v>
      </c>
      <c r="E162" s="166" t="s">
        <v>470</v>
      </c>
      <c r="F162" s="166" t="s">
        <v>471</v>
      </c>
      <c r="G162" s="12"/>
      <c r="H162" s="12"/>
      <c r="I162" s="158"/>
      <c r="J162" s="167">
        <f>BK162</f>
        <v>0</v>
      </c>
      <c r="K162" s="12"/>
      <c r="L162" s="155"/>
      <c r="M162" s="160"/>
      <c r="N162" s="161"/>
      <c r="O162" s="161"/>
      <c r="P162" s="162">
        <f>P163</f>
        <v>0</v>
      </c>
      <c r="Q162" s="161"/>
      <c r="R162" s="162">
        <f>R163</f>
        <v>0</v>
      </c>
      <c r="S162" s="161"/>
      <c r="T162" s="16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6" t="s">
        <v>85</v>
      </c>
      <c r="AT162" s="164" t="s">
        <v>76</v>
      </c>
      <c r="AU162" s="164" t="s">
        <v>85</v>
      </c>
      <c r="AY162" s="156" t="s">
        <v>176</v>
      </c>
      <c r="BK162" s="165">
        <f>BK163</f>
        <v>0</v>
      </c>
    </row>
    <row r="163" s="2" customFormat="1" ht="37.8" customHeight="1">
      <c r="A163" s="34"/>
      <c r="B163" s="168"/>
      <c r="C163" s="169" t="s">
        <v>226</v>
      </c>
      <c r="D163" s="169" t="s">
        <v>178</v>
      </c>
      <c r="E163" s="170" t="s">
        <v>491</v>
      </c>
      <c r="F163" s="171" t="s">
        <v>492</v>
      </c>
      <c r="G163" s="172" t="s">
        <v>207</v>
      </c>
      <c r="H163" s="173">
        <v>124.96599999999999</v>
      </c>
      <c r="I163" s="174"/>
      <c r="J163" s="175">
        <f>ROUND(I163*H163,2)</f>
        <v>0</v>
      </c>
      <c r="K163" s="176"/>
      <c r="L163" s="35"/>
      <c r="M163" s="194" t="s">
        <v>1</v>
      </c>
      <c r="N163" s="195" t="s">
        <v>42</v>
      </c>
      <c r="O163" s="196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182</v>
      </c>
      <c r="AT163" s="181" t="s">
        <v>178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376</v>
      </c>
    </row>
    <row r="164" s="2" customFormat="1" ht="6.96" customHeight="1">
      <c r="A164" s="34"/>
      <c r="B164" s="56"/>
      <c r="C164" s="57"/>
      <c r="D164" s="57"/>
      <c r="E164" s="57"/>
      <c r="F164" s="57"/>
      <c r="G164" s="57"/>
      <c r="H164" s="57"/>
      <c r="I164" s="57"/>
      <c r="J164" s="57"/>
      <c r="K164" s="57"/>
      <c r="L164" s="35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autoFilter ref="C121:K16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502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ROUND((SUM(BE123:BE185)),  2)</f>
        <v>0</v>
      </c>
      <c r="G33" s="34"/>
      <c r="H33" s="34"/>
      <c r="I33" s="124">
        <v>0.20999999999999999</v>
      </c>
      <c r="J33" s="123">
        <f>ROUND(((SUM(BE123:BE185))*I33),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ROUND((SUM(BF123:BF185)),  2)</f>
        <v>0</v>
      </c>
      <c r="G34" s="34"/>
      <c r="H34" s="34"/>
      <c r="I34" s="124">
        <v>0.12</v>
      </c>
      <c r="J34" s="123">
        <f>ROUND(((SUM(BF123:BF185))*I34),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ROUND((SUM(BG123:BG185)),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ROUND((SUM(BH123:BH185)),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ROUND((SUM(BI123:BI185)),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104 - Chodníky,TDO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J123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J124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J125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283</v>
      </c>
      <c r="E99" s="142"/>
      <c r="F99" s="142"/>
      <c r="G99" s="142"/>
      <c r="H99" s="142"/>
      <c r="I99" s="142"/>
      <c r="J99" s="143">
        <f>J146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284</v>
      </c>
      <c r="E100" s="142"/>
      <c r="F100" s="142"/>
      <c r="G100" s="142"/>
      <c r="H100" s="142"/>
      <c r="I100" s="142"/>
      <c r="J100" s="143">
        <f>J150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285</v>
      </c>
      <c r="E101" s="142"/>
      <c r="F101" s="142"/>
      <c r="G101" s="142"/>
      <c r="H101" s="142"/>
      <c r="I101" s="142"/>
      <c r="J101" s="143">
        <f>J162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286</v>
      </c>
      <c r="E102" s="142"/>
      <c r="F102" s="142"/>
      <c r="G102" s="142"/>
      <c r="H102" s="142"/>
      <c r="I102" s="142"/>
      <c r="J102" s="143">
        <f>J173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287</v>
      </c>
      <c r="E103" s="142"/>
      <c r="F103" s="142"/>
      <c r="G103" s="142"/>
      <c r="H103" s="142"/>
      <c r="I103" s="142"/>
      <c r="J103" s="143">
        <f>J183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/>
    <row r="107" hidden="1"/>
    <row r="108" hidden="1"/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162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17" t="str">
        <f>E7</f>
        <v>Revitalizace sídliště Blatenská v HD - 2.etapa</v>
      </c>
      <c r="F113" s="28"/>
      <c r="G113" s="28"/>
      <c r="H113" s="28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146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E9</f>
        <v>SO 104 - Chodníky,TDO</v>
      </c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F12</f>
        <v xml:space="preserve"> </v>
      </c>
      <c r="G117" s="34"/>
      <c r="H117" s="34"/>
      <c r="I117" s="28" t="s">
        <v>22</v>
      </c>
      <c r="J117" s="65" t="str">
        <f>IF(J12="","",J12)</f>
        <v>28. 1. 2025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E15</f>
        <v>město Horažďovice</v>
      </c>
      <c r="G119" s="34"/>
      <c r="H119" s="34"/>
      <c r="I119" s="28" t="s">
        <v>31</v>
      </c>
      <c r="J119" s="32" t="str">
        <f>E21</f>
        <v>Atelier MAAT Tábor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29</v>
      </c>
      <c r="D120" s="34"/>
      <c r="E120" s="34"/>
      <c r="F120" s="23" t="str">
        <f>IF(E18="","",E18)</f>
        <v>Vyplň údaj</v>
      </c>
      <c r="G120" s="34"/>
      <c r="H120" s="34"/>
      <c r="I120" s="28" t="s">
        <v>34</v>
      </c>
      <c r="J120" s="32" t="str">
        <f>E24</f>
        <v>Pavel Matoušek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44"/>
      <c r="B122" s="145"/>
      <c r="C122" s="146" t="s">
        <v>163</v>
      </c>
      <c r="D122" s="147" t="s">
        <v>62</v>
      </c>
      <c r="E122" s="147" t="s">
        <v>58</v>
      </c>
      <c r="F122" s="147" t="s">
        <v>59</v>
      </c>
      <c r="G122" s="147" t="s">
        <v>164</v>
      </c>
      <c r="H122" s="147" t="s">
        <v>165</v>
      </c>
      <c r="I122" s="147" t="s">
        <v>166</v>
      </c>
      <c r="J122" s="148" t="s">
        <v>151</v>
      </c>
      <c r="K122" s="149" t="s">
        <v>167</v>
      </c>
      <c r="L122" s="150"/>
      <c r="M122" s="82" t="s">
        <v>1</v>
      </c>
      <c r="N122" s="83" t="s">
        <v>41</v>
      </c>
      <c r="O122" s="83" t="s">
        <v>168</v>
      </c>
      <c r="P122" s="83" t="s">
        <v>169</v>
      </c>
      <c r="Q122" s="83" t="s">
        <v>170</v>
      </c>
      <c r="R122" s="83" t="s">
        <v>171</v>
      </c>
      <c r="S122" s="83" t="s">
        <v>172</v>
      </c>
      <c r="T122" s="84" t="s">
        <v>173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</row>
    <row r="123" s="2" customFormat="1" ht="22.8" customHeight="1">
      <c r="A123" s="34"/>
      <c r="B123" s="35"/>
      <c r="C123" s="89" t="s">
        <v>174</v>
      </c>
      <c r="D123" s="34"/>
      <c r="E123" s="34"/>
      <c r="F123" s="34"/>
      <c r="G123" s="34"/>
      <c r="H123" s="34"/>
      <c r="I123" s="34"/>
      <c r="J123" s="151">
        <f>BK123</f>
        <v>0</v>
      </c>
      <c r="K123" s="34"/>
      <c r="L123" s="35"/>
      <c r="M123" s="85"/>
      <c r="N123" s="69"/>
      <c r="O123" s="86"/>
      <c r="P123" s="152">
        <f>P124</f>
        <v>0</v>
      </c>
      <c r="Q123" s="86"/>
      <c r="R123" s="152">
        <f>R124</f>
        <v>0</v>
      </c>
      <c r="S123" s="86"/>
      <c r="T123" s="15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76</v>
      </c>
      <c r="AU123" s="15" t="s">
        <v>153</v>
      </c>
      <c r="BK123" s="154">
        <f>BK124</f>
        <v>0</v>
      </c>
    </row>
    <row r="124" s="12" customFormat="1" ht="25.92" customHeight="1">
      <c r="A124" s="12"/>
      <c r="B124" s="155"/>
      <c r="C124" s="12"/>
      <c r="D124" s="156" t="s">
        <v>76</v>
      </c>
      <c r="E124" s="157" t="s">
        <v>288</v>
      </c>
      <c r="F124" s="157" t="s">
        <v>289</v>
      </c>
      <c r="G124" s="12"/>
      <c r="H124" s="12"/>
      <c r="I124" s="158"/>
      <c r="J124" s="159">
        <f>BK124</f>
        <v>0</v>
      </c>
      <c r="K124" s="12"/>
      <c r="L124" s="155"/>
      <c r="M124" s="160"/>
      <c r="N124" s="161"/>
      <c r="O124" s="161"/>
      <c r="P124" s="162">
        <f>P125+P146+P150+P162+P173+P183</f>
        <v>0</v>
      </c>
      <c r="Q124" s="161"/>
      <c r="R124" s="162">
        <f>R125+R146+R150+R162+R173+R183</f>
        <v>0</v>
      </c>
      <c r="S124" s="161"/>
      <c r="T124" s="163">
        <f>T125+T146+T150+T162+T173+T183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85</v>
      </c>
      <c r="AT124" s="164" t="s">
        <v>76</v>
      </c>
      <c r="AU124" s="164" t="s">
        <v>77</v>
      </c>
      <c r="AY124" s="156" t="s">
        <v>176</v>
      </c>
      <c r="BK124" s="165">
        <f>BK125+BK146+BK150+BK162+BK173+BK183</f>
        <v>0</v>
      </c>
    </row>
    <row r="125" s="12" customFormat="1" ht="22.8" customHeight="1">
      <c r="A125" s="12"/>
      <c r="B125" s="155"/>
      <c r="C125" s="12"/>
      <c r="D125" s="156" t="s">
        <v>76</v>
      </c>
      <c r="E125" s="166" t="s">
        <v>85</v>
      </c>
      <c r="F125" s="166" t="s">
        <v>290</v>
      </c>
      <c r="G125" s="12"/>
      <c r="H125" s="12"/>
      <c r="I125" s="158"/>
      <c r="J125" s="167">
        <f>BK125</f>
        <v>0</v>
      </c>
      <c r="K125" s="12"/>
      <c r="L125" s="155"/>
      <c r="M125" s="160"/>
      <c r="N125" s="161"/>
      <c r="O125" s="161"/>
      <c r="P125" s="162">
        <f>SUM(P126:P145)</f>
        <v>0</v>
      </c>
      <c r="Q125" s="161"/>
      <c r="R125" s="162">
        <f>SUM(R126:R145)</f>
        <v>0</v>
      </c>
      <c r="S125" s="161"/>
      <c r="T125" s="163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85</v>
      </c>
      <c r="AT125" s="164" t="s">
        <v>76</v>
      </c>
      <c r="AU125" s="164" t="s">
        <v>85</v>
      </c>
      <c r="AY125" s="156" t="s">
        <v>176</v>
      </c>
      <c r="BK125" s="165">
        <f>SUM(BK126:BK145)</f>
        <v>0</v>
      </c>
    </row>
    <row r="126" s="2" customFormat="1" ht="78" customHeight="1">
      <c r="A126" s="34"/>
      <c r="B126" s="168"/>
      <c r="C126" s="169" t="s">
        <v>85</v>
      </c>
      <c r="D126" s="169" t="s">
        <v>178</v>
      </c>
      <c r="E126" s="170" t="s">
        <v>503</v>
      </c>
      <c r="F126" s="171" t="s">
        <v>504</v>
      </c>
      <c r="G126" s="172" t="s">
        <v>214</v>
      </c>
      <c r="H126" s="173">
        <v>922.33000000000004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182</v>
      </c>
      <c r="AT126" s="181" t="s">
        <v>178</v>
      </c>
      <c r="AU126" s="181" t="s">
        <v>87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182</v>
      </c>
      <c r="BM126" s="181" t="s">
        <v>87</v>
      </c>
    </row>
    <row r="127" s="2" customFormat="1" ht="66.75" customHeight="1">
      <c r="A127" s="34"/>
      <c r="B127" s="168"/>
      <c r="C127" s="169" t="s">
        <v>87</v>
      </c>
      <c r="D127" s="169" t="s">
        <v>178</v>
      </c>
      <c r="E127" s="170" t="s">
        <v>505</v>
      </c>
      <c r="F127" s="171" t="s">
        <v>506</v>
      </c>
      <c r="G127" s="172" t="s">
        <v>214</v>
      </c>
      <c r="H127" s="173">
        <v>86.5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182</v>
      </c>
    </row>
    <row r="128" s="2" customFormat="1" ht="66.75" customHeight="1">
      <c r="A128" s="34"/>
      <c r="B128" s="168"/>
      <c r="C128" s="169" t="s">
        <v>189</v>
      </c>
      <c r="D128" s="169" t="s">
        <v>178</v>
      </c>
      <c r="E128" s="170" t="s">
        <v>293</v>
      </c>
      <c r="F128" s="171" t="s">
        <v>294</v>
      </c>
      <c r="G128" s="172" t="s">
        <v>214</v>
      </c>
      <c r="H128" s="173">
        <v>1368.8800000000001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200</v>
      </c>
    </row>
    <row r="129" s="2" customFormat="1" ht="66.75" customHeight="1">
      <c r="A129" s="34"/>
      <c r="B129" s="168"/>
      <c r="C129" s="169" t="s">
        <v>182</v>
      </c>
      <c r="D129" s="169" t="s">
        <v>178</v>
      </c>
      <c r="E129" s="170" t="s">
        <v>295</v>
      </c>
      <c r="F129" s="171" t="s">
        <v>296</v>
      </c>
      <c r="G129" s="172" t="s">
        <v>214</v>
      </c>
      <c r="H129" s="173">
        <v>281.10000000000002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211</v>
      </c>
    </row>
    <row r="130" s="2" customFormat="1" ht="55.5" customHeight="1">
      <c r="A130" s="34"/>
      <c r="B130" s="168"/>
      <c r="C130" s="169" t="s">
        <v>196</v>
      </c>
      <c r="D130" s="169" t="s">
        <v>178</v>
      </c>
      <c r="E130" s="170" t="s">
        <v>297</v>
      </c>
      <c r="F130" s="171" t="s">
        <v>298</v>
      </c>
      <c r="G130" s="172" t="s">
        <v>214</v>
      </c>
      <c r="H130" s="173">
        <v>458.85000000000002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222</v>
      </c>
    </row>
    <row r="131" s="2" customFormat="1" ht="44.25" customHeight="1">
      <c r="A131" s="34"/>
      <c r="B131" s="168"/>
      <c r="C131" s="169" t="s">
        <v>200</v>
      </c>
      <c r="D131" s="169" t="s">
        <v>178</v>
      </c>
      <c r="E131" s="170" t="s">
        <v>304</v>
      </c>
      <c r="F131" s="171" t="s">
        <v>305</v>
      </c>
      <c r="G131" s="172" t="s">
        <v>240</v>
      </c>
      <c r="H131" s="173">
        <v>817.20000000000005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8</v>
      </c>
    </row>
    <row r="132" s="2" customFormat="1" ht="44.25" customHeight="1">
      <c r="A132" s="34"/>
      <c r="B132" s="168"/>
      <c r="C132" s="169" t="s">
        <v>204</v>
      </c>
      <c r="D132" s="169" t="s">
        <v>178</v>
      </c>
      <c r="E132" s="170" t="s">
        <v>306</v>
      </c>
      <c r="F132" s="171" t="s">
        <v>307</v>
      </c>
      <c r="G132" s="172" t="s">
        <v>240</v>
      </c>
      <c r="H132" s="173">
        <v>366.64999999999998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308</v>
      </c>
    </row>
    <row r="133" s="2" customFormat="1" ht="24.15" customHeight="1">
      <c r="A133" s="34"/>
      <c r="B133" s="168"/>
      <c r="C133" s="169" t="s">
        <v>211</v>
      </c>
      <c r="D133" s="169" t="s">
        <v>178</v>
      </c>
      <c r="E133" s="170" t="s">
        <v>507</v>
      </c>
      <c r="F133" s="171" t="s">
        <v>508</v>
      </c>
      <c r="G133" s="172" t="s">
        <v>214</v>
      </c>
      <c r="H133" s="173">
        <v>475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187</v>
      </c>
    </row>
    <row r="134" s="2" customFormat="1" ht="37.8" customHeight="1">
      <c r="A134" s="34"/>
      <c r="B134" s="168"/>
      <c r="C134" s="169" t="s">
        <v>216</v>
      </c>
      <c r="D134" s="169" t="s">
        <v>178</v>
      </c>
      <c r="E134" s="170" t="s">
        <v>311</v>
      </c>
      <c r="F134" s="171" t="s">
        <v>312</v>
      </c>
      <c r="G134" s="172" t="s">
        <v>181</v>
      </c>
      <c r="H134" s="173">
        <v>177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242</v>
      </c>
    </row>
    <row r="135" s="2" customFormat="1" ht="37.8" customHeight="1">
      <c r="A135" s="34"/>
      <c r="B135" s="168"/>
      <c r="C135" s="169" t="s">
        <v>222</v>
      </c>
      <c r="D135" s="169" t="s">
        <v>178</v>
      </c>
      <c r="E135" s="170" t="s">
        <v>313</v>
      </c>
      <c r="F135" s="171" t="s">
        <v>314</v>
      </c>
      <c r="G135" s="172" t="s">
        <v>181</v>
      </c>
      <c r="H135" s="173">
        <v>127.5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251</v>
      </c>
    </row>
    <row r="136" s="2" customFormat="1" ht="44.25" customHeight="1">
      <c r="A136" s="34"/>
      <c r="B136" s="168"/>
      <c r="C136" s="169" t="s">
        <v>301</v>
      </c>
      <c r="D136" s="169" t="s">
        <v>178</v>
      </c>
      <c r="E136" s="170" t="s">
        <v>478</v>
      </c>
      <c r="F136" s="171" t="s">
        <v>479</v>
      </c>
      <c r="G136" s="172" t="s">
        <v>181</v>
      </c>
      <c r="H136" s="173">
        <v>10.880000000000001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259</v>
      </c>
    </row>
    <row r="137" s="2" customFormat="1" ht="62.7" customHeight="1">
      <c r="A137" s="34"/>
      <c r="B137" s="168"/>
      <c r="C137" s="169" t="s">
        <v>8</v>
      </c>
      <c r="D137" s="169" t="s">
        <v>178</v>
      </c>
      <c r="E137" s="170" t="s">
        <v>315</v>
      </c>
      <c r="F137" s="171" t="s">
        <v>316</v>
      </c>
      <c r="G137" s="172" t="s">
        <v>181</v>
      </c>
      <c r="H137" s="173">
        <v>369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182</v>
      </c>
      <c r="AT137" s="181" t="s">
        <v>178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267</v>
      </c>
    </row>
    <row r="138" s="2" customFormat="1" ht="62.7" customHeight="1">
      <c r="A138" s="34"/>
      <c r="B138" s="168"/>
      <c r="C138" s="169" t="s">
        <v>317</v>
      </c>
      <c r="D138" s="169" t="s">
        <v>178</v>
      </c>
      <c r="E138" s="170" t="s">
        <v>318</v>
      </c>
      <c r="F138" s="171" t="s">
        <v>319</v>
      </c>
      <c r="G138" s="172" t="s">
        <v>181</v>
      </c>
      <c r="H138" s="173">
        <v>50.880000000000003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320</v>
      </c>
    </row>
    <row r="139" s="2" customFormat="1" ht="66.75" customHeight="1">
      <c r="A139" s="34"/>
      <c r="B139" s="168"/>
      <c r="C139" s="169" t="s">
        <v>308</v>
      </c>
      <c r="D139" s="169" t="s">
        <v>178</v>
      </c>
      <c r="E139" s="170" t="s">
        <v>321</v>
      </c>
      <c r="F139" s="171" t="s">
        <v>322</v>
      </c>
      <c r="G139" s="172" t="s">
        <v>181</v>
      </c>
      <c r="H139" s="173">
        <v>305.27999999999997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231</v>
      </c>
    </row>
    <row r="140" s="2" customFormat="1">
      <c r="A140" s="34"/>
      <c r="B140" s="35"/>
      <c r="C140" s="34"/>
      <c r="D140" s="199" t="s">
        <v>323</v>
      </c>
      <c r="E140" s="34"/>
      <c r="F140" s="200" t="s">
        <v>324</v>
      </c>
      <c r="G140" s="34"/>
      <c r="H140" s="34"/>
      <c r="I140" s="201"/>
      <c r="J140" s="34"/>
      <c r="K140" s="34"/>
      <c r="L140" s="35"/>
      <c r="M140" s="202"/>
      <c r="N140" s="203"/>
      <c r="O140" s="73"/>
      <c r="P140" s="73"/>
      <c r="Q140" s="73"/>
      <c r="R140" s="73"/>
      <c r="S140" s="73"/>
      <c r="T140" s="7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323</v>
      </c>
      <c r="AU140" s="15" t="s">
        <v>87</v>
      </c>
    </row>
    <row r="141" s="2" customFormat="1" ht="44.25" customHeight="1">
      <c r="A141" s="34"/>
      <c r="B141" s="168"/>
      <c r="C141" s="169" t="s">
        <v>325</v>
      </c>
      <c r="D141" s="169" t="s">
        <v>178</v>
      </c>
      <c r="E141" s="170" t="s">
        <v>326</v>
      </c>
      <c r="F141" s="171" t="s">
        <v>327</v>
      </c>
      <c r="G141" s="172" t="s">
        <v>181</v>
      </c>
      <c r="H141" s="173">
        <v>137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182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328</v>
      </c>
    </row>
    <row r="142" s="2" customFormat="1" ht="55.5" customHeight="1">
      <c r="A142" s="34"/>
      <c r="B142" s="168"/>
      <c r="C142" s="169" t="s">
        <v>187</v>
      </c>
      <c r="D142" s="169" t="s">
        <v>178</v>
      </c>
      <c r="E142" s="170" t="s">
        <v>329</v>
      </c>
      <c r="F142" s="171" t="s">
        <v>330</v>
      </c>
      <c r="G142" s="172" t="s">
        <v>181</v>
      </c>
      <c r="H142" s="173">
        <v>137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182</v>
      </c>
      <c r="AT142" s="181" t="s">
        <v>178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331</v>
      </c>
    </row>
    <row r="143" s="2" customFormat="1" ht="44.25" customHeight="1">
      <c r="A143" s="34"/>
      <c r="B143" s="168"/>
      <c r="C143" s="169" t="s">
        <v>237</v>
      </c>
      <c r="D143" s="169" t="s">
        <v>178</v>
      </c>
      <c r="E143" s="170" t="s">
        <v>332</v>
      </c>
      <c r="F143" s="171" t="s">
        <v>333</v>
      </c>
      <c r="G143" s="172" t="s">
        <v>207</v>
      </c>
      <c r="H143" s="173">
        <v>101.76000000000001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334</v>
      </c>
    </row>
    <row r="144" s="2" customFormat="1" ht="24.15" customHeight="1">
      <c r="A144" s="34"/>
      <c r="B144" s="168"/>
      <c r="C144" s="169" t="s">
        <v>242</v>
      </c>
      <c r="D144" s="169" t="s">
        <v>178</v>
      </c>
      <c r="E144" s="170" t="s">
        <v>335</v>
      </c>
      <c r="F144" s="171" t="s">
        <v>336</v>
      </c>
      <c r="G144" s="172" t="s">
        <v>214</v>
      </c>
      <c r="H144" s="173">
        <v>1887.97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182</v>
      </c>
      <c r="AT144" s="181" t="s">
        <v>178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337</v>
      </c>
    </row>
    <row r="145" s="2" customFormat="1">
      <c r="A145" s="34"/>
      <c r="B145" s="35"/>
      <c r="C145" s="34"/>
      <c r="D145" s="199" t="s">
        <v>323</v>
      </c>
      <c r="E145" s="34"/>
      <c r="F145" s="200" t="s">
        <v>509</v>
      </c>
      <c r="G145" s="34"/>
      <c r="H145" s="34"/>
      <c r="I145" s="201"/>
      <c r="J145" s="34"/>
      <c r="K145" s="34"/>
      <c r="L145" s="35"/>
      <c r="M145" s="202"/>
      <c r="N145" s="203"/>
      <c r="O145" s="73"/>
      <c r="P145" s="73"/>
      <c r="Q145" s="73"/>
      <c r="R145" s="73"/>
      <c r="S145" s="73"/>
      <c r="T145" s="7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5" t="s">
        <v>323</v>
      </c>
      <c r="AU145" s="15" t="s">
        <v>87</v>
      </c>
    </row>
    <row r="146" s="12" customFormat="1" ht="22.8" customHeight="1">
      <c r="A146" s="12"/>
      <c r="B146" s="155"/>
      <c r="C146" s="12"/>
      <c r="D146" s="156" t="s">
        <v>76</v>
      </c>
      <c r="E146" s="166" t="s">
        <v>87</v>
      </c>
      <c r="F146" s="166" t="s">
        <v>339</v>
      </c>
      <c r="G146" s="12"/>
      <c r="H146" s="12"/>
      <c r="I146" s="158"/>
      <c r="J146" s="167">
        <f>BK146</f>
        <v>0</v>
      </c>
      <c r="K146" s="12"/>
      <c r="L146" s="155"/>
      <c r="M146" s="160"/>
      <c r="N146" s="161"/>
      <c r="O146" s="161"/>
      <c r="P146" s="162">
        <f>SUM(P147:P149)</f>
        <v>0</v>
      </c>
      <c r="Q146" s="161"/>
      <c r="R146" s="162">
        <f>SUM(R147:R149)</f>
        <v>0</v>
      </c>
      <c r="S146" s="161"/>
      <c r="T146" s="163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6" t="s">
        <v>85</v>
      </c>
      <c r="AT146" s="164" t="s">
        <v>76</v>
      </c>
      <c r="AU146" s="164" t="s">
        <v>85</v>
      </c>
      <c r="AY146" s="156" t="s">
        <v>176</v>
      </c>
      <c r="BK146" s="165">
        <f>SUM(BK147:BK149)</f>
        <v>0</v>
      </c>
    </row>
    <row r="147" s="2" customFormat="1" ht="37.8" customHeight="1">
      <c r="A147" s="34"/>
      <c r="B147" s="168"/>
      <c r="C147" s="169" t="s">
        <v>246</v>
      </c>
      <c r="D147" s="169" t="s">
        <v>178</v>
      </c>
      <c r="E147" s="170" t="s">
        <v>340</v>
      </c>
      <c r="F147" s="171" t="s">
        <v>341</v>
      </c>
      <c r="G147" s="172" t="s">
        <v>214</v>
      </c>
      <c r="H147" s="173">
        <v>81.599999999999994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182</v>
      </c>
      <c r="AT147" s="181" t="s">
        <v>178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342</v>
      </c>
    </row>
    <row r="148" s="2" customFormat="1" ht="24.15" customHeight="1">
      <c r="A148" s="34"/>
      <c r="B148" s="168"/>
      <c r="C148" s="183" t="s">
        <v>251</v>
      </c>
      <c r="D148" s="183" t="s">
        <v>227</v>
      </c>
      <c r="E148" s="184" t="s">
        <v>343</v>
      </c>
      <c r="F148" s="185" t="s">
        <v>344</v>
      </c>
      <c r="G148" s="186" t="s">
        <v>214</v>
      </c>
      <c r="H148" s="187">
        <v>96.655000000000001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211</v>
      </c>
      <c r="AT148" s="181" t="s">
        <v>227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345</v>
      </c>
    </row>
    <row r="149" s="2" customFormat="1" ht="55.5" customHeight="1">
      <c r="A149" s="34"/>
      <c r="B149" s="168"/>
      <c r="C149" s="169" t="s">
        <v>7</v>
      </c>
      <c r="D149" s="169" t="s">
        <v>178</v>
      </c>
      <c r="E149" s="170" t="s">
        <v>346</v>
      </c>
      <c r="F149" s="171" t="s">
        <v>347</v>
      </c>
      <c r="G149" s="172" t="s">
        <v>240</v>
      </c>
      <c r="H149" s="173">
        <v>68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182</v>
      </c>
      <c r="AT149" s="181" t="s">
        <v>178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348</v>
      </c>
    </row>
    <row r="150" s="12" customFormat="1" ht="22.8" customHeight="1">
      <c r="A150" s="12"/>
      <c r="B150" s="155"/>
      <c r="C150" s="12"/>
      <c r="D150" s="156" t="s">
        <v>76</v>
      </c>
      <c r="E150" s="166" t="s">
        <v>196</v>
      </c>
      <c r="F150" s="166" t="s">
        <v>349</v>
      </c>
      <c r="G150" s="12"/>
      <c r="H150" s="12"/>
      <c r="I150" s="158"/>
      <c r="J150" s="167">
        <f>BK150</f>
        <v>0</v>
      </c>
      <c r="K150" s="12"/>
      <c r="L150" s="155"/>
      <c r="M150" s="160"/>
      <c r="N150" s="161"/>
      <c r="O150" s="161"/>
      <c r="P150" s="162">
        <f>SUM(P151:P161)</f>
        <v>0</v>
      </c>
      <c r="Q150" s="161"/>
      <c r="R150" s="162">
        <f>SUM(R151:R161)</f>
        <v>0</v>
      </c>
      <c r="S150" s="161"/>
      <c r="T150" s="163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6" t="s">
        <v>85</v>
      </c>
      <c r="AT150" s="164" t="s">
        <v>76</v>
      </c>
      <c r="AU150" s="164" t="s">
        <v>85</v>
      </c>
      <c r="AY150" s="156" t="s">
        <v>176</v>
      </c>
      <c r="BK150" s="165">
        <f>SUM(BK151:BK161)</f>
        <v>0</v>
      </c>
    </row>
    <row r="151" s="2" customFormat="1" ht="62.7" customHeight="1">
      <c r="A151" s="34"/>
      <c r="B151" s="168"/>
      <c r="C151" s="169" t="s">
        <v>259</v>
      </c>
      <c r="D151" s="169" t="s">
        <v>178</v>
      </c>
      <c r="E151" s="170" t="s">
        <v>510</v>
      </c>
      <c r="F151" s="171" t="s">
        <v>511</v>
      </c>
      <c r="G151" s="172" t="s">
        <v>214</v>
      </c>
      <c r="H151" s="173">
        <v>1887.97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182</v>
      </c>
      <c r="AT151" s="181" t="s">
        <v>178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352</v>
      </c>
    </row>
    <row r="152" s="2" customFormat="1">
      <c r="A152" s="34"/>
      <c r="B152" s="35"/>
      <c r="C152" s="34"/>
      <c r="D152" s="199" t="s">
        <v>323</v>
      </c>
      <c r="E152" s="34"/>
      <c r="F152" s="200" t="s">
        <v>509</v>
      </c>
      <c r="G152" s="34"/>
      <c r="H152" s="34"/>
      <c r="I152" s="201"/>
      <c r="J152" s="34"/>
      <c r="K152" s="34"/>
      <c r="L152" s="35"/>
      <c r="M152" s="202"/>
      <c r="N152" s="203"/>
      <c r="O152" s="73"/>
      <c r="P152" s="73"/>
      <c r="Q152" s="73"/>
      <c r="R152" s="73"/>
      <c r="S152" s="73"/>
      <c r="T152" s="7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5" t="s">
        <v>323</v>
      </c>
      <c r="AU152" s="15" t="s">
        <v>87</v>
      </c>
    </row>
    <row r="153" s="2" customFormat="1" ht="16.5" customHeight="1">
      <c r="A153" s="34"/>
      <c r="B153" s="168"/>
      <c r="C153" s="183" t="s">
        <v>263</v>
      </c>
      <c r="D153" s="183" t="s">
        <v>227</v>
      </c>
      <c r="E153" s="184" t="s">
        <v>354</v>
      </c>
      <c r="F153" s="185" t="s">
        <v>355</v>
      </c>
      <c r="G153" s="186" t="s">
        <v>207</v>
      </c>
      <c r="H153" s="187">
        <v>1019.504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42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211</v>
      </c>
      <c r="AT153" s="181" t="s">
        <v>227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182</v>
      </c>
      <c r="BM153" s="181" t="s">
        <v>356</v>
      </c>
    </row>
    <row r="154" s="2" customFormat="1" ht="33" customHeight="1">
      <c r="A154" s="34"/>
      <c r="B154" s="168"/>
      <c r="C154" s="169" t="s">
        <v>267</v>
      </c>
      <c r="D154" s="169" t="s">
        <v>178</v>
      </c>
      <c r="E154" s="170" t="s">
        <v>512</v>
      </c>
      <c r="F154" s="171" t="s">
        <v>513</v>
      </c>
      <c r="G154" s="172" t="s">
        <v>214</v>
      </c>
      <c r="H154" s="173">
        <v>1887.97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182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359</v>
      </c>
    </row>
    <row r="155" s="2" customFormat="1">
      <c r="A155" s="34"/>
      <c r="B155" s="35"/>
      <c r="C155" s="34"/>
      <c r="D155" s="199" t="s">
        <v>323</v>
      </c>
      <c r="E155" s="34"/>
      <c r="F155" s="200" t="s">
        <v>514</v>
      </c>
      <c r="G155" s="34"/>
      <c r="H155" s="34"/>
      <c r="I155" s="201"/>
      <c r="J155" s="34"/>
      <c r="K155" s="34"/>
      <c r="L155" s="35"/>
      <c r="M155" s="202"/>
      <c r="N155" s="203"/>
      <c r="O155" s="73"/>
      <c r="P155" s="73"/>
      <c r="Q155" s="73"/>
      <c r="R155" s="73"/>
      <c r="S155" s="73"/>
      <c r="T155" s="7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5" t="s">
        <v>323</v>
      </c>
      <c r="AU155" s="15" t="s">
        <v>87</v>
      </c>
    </row>
    <row r="156" s="2" customFormat="1" ht="33" customHeight="1">
      <c r="A156" s="34"/>
      <c r="B156" s="168"/>
      <c r="C156" s="169" t="s">
        <v>271</v>
      </c>
      <c r="D156" s="169" t="s">
        <v>178</v>
      </c>
      <c r="E156" s="170" t="s">
        <v>515</v>
      </c>
      <c r="F156" s="171" t="s">
        <v>516</v>
      </c>
      <c r="G156" s="172" t="s">
        <v>214</v>
      </c>
      <c r="H156" s="173">
        <v>1818.0460000000001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182</v>
      </c>
      <c r="AT156" s="181" t="s">
        <v>178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363</v>
      </c>
    </row>
    <row r="157" s="2" customFormat="1">
      <c r="A157" s="34"/>
      <c r="B157" s="35"/>
      <c r="C157" s="34"/>
      <c r="D157" s="199" t="s">
        <v>323</v>
      </c>
      <c r="E157" s="34"/>
      <c r="F157" s="200" t="s">
        <v>482</v>
      </c>
      <c r="G157" s="34"/>
      <c r="H157" s="34"/>
      <c r="I157" s="201"/>
      <c r="J157" s="34"/>
      <c r="K157" s="34"/>
      <c r="L157" s="35"/>
      <c r="M157" s="202"/>
      <c r="N157" s="203"/>
      <c r="O157" s="73"/>
      <c r="P157" s="73"/>
      <c r="Q157" s="73"/>
      <c r="R157" s="73"/>
      <c r="S157" s="73"/>
      <c r="T157" s="7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5" t="s">
        <v>323</v>
      </c>
      <c r="AU157" s="15" t="s">
        <v>87</v>
      </c>
    </row>
    <row r="158" s="2" customFormat="1" ht="78" customHeight="1">
      <c r="A158" s="34"/>
      <c r="B158" s="168"/>
      <c r="C158" s="169" t="s">
        <v>320</v>
      </c>
      <c r="D158" s="169" t="s">
        <v>178</v>
      </c>
      <c r="E158" s="170" t="s">
        <v>517</v>
      </c>
      <c r="F158" s="171" t="s">
        <v>518</v>
      </c>
      <c r="G158" s="172" t="s">
        <v>214</v>
      </c>
      <c r="H158" s="173">
        <v>1748.1199999999999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367</v>
      </c>
    </row>
    <row r="159" s="2" customFormat="1" ht="24.15" customHeight="1">
      <c r="A159" s="34"/>
      <c r="B159" s="168"/>
      <c r="C159" s="183" t="s">
        <v>368</v>
      </c>
      <c r="D159" s="183" t="s">
        <v>227</v>
      </c>
      <c r="E159" s="184" t="s">
        <v>485</v>
      </c>
      <c r="F159" s="185" t="s">
        <v>486</v>
      </c>
      <c r="G159" s="186" t="s">
        <v>214</v>
      </c>
      <c r="H159" s="187">
        <v>1804.6669999999999</v>
      </c>
      <c r="I159" s="188"/>
      <c r="J159" s="189">
        <f>ROUND(I159*H159,2)</f>
        <v>0</v>
      </c>
      <c r="K159" s="190"/>
      <c r="L159" s="191"/>
      <c r="M159" s="192" t="s">
        <v>1</v>
      </c>
      <c r="N159" s="193" t="s">
        <v>42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211</v>
      </c>
      <c r="AT159" s="181" t="s">
        <v>227</v>
      </c>
      <c r="AU159" s="181" t="s">
        <v>87</v>
      </c>
      <c r="AY159" s="15" t="s">
        <v>176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85</v>
      </c>
      <c r="BK159" s="182">
        <f>ROUND(I159*H159,2)</f>
        <v>0</v>
      </c>
      <c r="BL159" s="15" t="s">
        <v>182</v>
      </c>
      <c r="BM159" s="181" t="s">
        <v>371</v>
      </c>
    </row>
    <row r="160" s="2" customFormat="1" ht="24.15" customHeight="1">
      <c r="A160" s="34"/>
      <c r="B160" s="168"/>
      <c r="C160" s="183" t="s">
        <v>231</v>
      </c>
      <c r="D160" s="183" t="s">
        <v>227</v>
      </c>
      <c r="E160" s="184" t="s">
        <v>232</v>
      </c>
      <c r="F160" s="185" t="s">
        <v>233</v>
      </c>
      <c r="G160" s="186" t="s">
        <v>214</v>
      </c>
      <c r="H160" s="187">
        <v>30.859999999999999</v>
      </c>
      <c r="I160" s="188"/>
      <c r="J160" s="189">
        <f>ROUND(I160*H160,2)</f>
        <v>0</v>
      </c>
      <c r="K160" s="190"/>
      <c r="L160" s="191"/>
      <c r="M160" s="192" t="s">
        <v>1</v>
      </c>
      <c r="N160" s="193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211</v>
      </c>
      <c r="AT160" s="181" t="s">
        <v>227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209</v>
      </c>
    </row>
    <row r="161" s="2" customFormat="1" ht="90" customHeight="1">
      <c r="A161" s="34"/>
      <c r="B161" s="168"/>
      <c r="C161" s="169" t="s">
        <v>226</v>
      </c>
      <c r="D161" s="169" t="s">
        <v>178</v>
      </c>
      <c r="E161" s="170" t="s">
        <v>519</v>
      </c>
      <c r="F161" s="171" t="s">
        <v>520</v>
      </c>
      <c r="G161" s="172" t="s">
        <v>214</v>
      </c>
      <c r="H161" s="173">
        <v>32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182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376</v>
      </c>
    </row>
    <row r="162" s="12" customFormat="1" ht="22.8" customHeight="1">
      <c r="A162" s="12"/>
      <c r="B162" s="155"/>
      <c r="C162" s="12"/>
      <c r="D162" s="156" t="s">
        <v>76</v>
      </c>
      <c r="E162" s="166" t="s">
        <v>216</v>
      </c>
      <c r="F162" s="166" t="s">
        <v>250</v>
      </c>
      <c r="G162" s="12"/>
      <c r="H162" s="12"/>
      <c r="I162" s="158"/>
      <c r="J162" s="167">
        <f>BK162</f>
        <v>0</v>
      </c>
      <c r="K162" s="12"/>
      <c r="L162" s="155"/>
      <c r="M162" s="160"/>
      <c r="N162" s="161"/>
      <c r="O162" s="161"/>
      <c r="P162" s="162">
        <f>SUM(P163:P172)</f>
        <v>0</v>
      </c>
      <c r="Q162" s="161"/>
      <c r="R162" s="162">
        <f>SUM(R163:R172)</f>
        <v>0</v>
      </c>
      <c r="S162" s="161"/>
      <c r="T162" s="163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6" t="s">
        <v>85</v>
      </c>
      <c r="AT162" s="164" t="s">
        <v>76</v>
      </c>
      <c r="AU162" s="164" t="s">
        <v>85</v>
      </c>
      <c r="AY162" s="156" t="s">
        <v>176</v>
      </c>
      <c r="BK162" s="165">
        <f>SUM(BK163:BK172)</f>
        <v>0</v>
      </c>
    </row>
    <row r="163" s="2" customFormat="1" ht="49.05" customHeight="1">
      <c r="A163" s="34"/>
      <c r="B163" s="168"/>
      <c r="C163" s="169" t="s">
        <v>328</v>
      </c>
      <c r="D163" s="169" t="s">
        <v>178</v>
      </c>
      <c r="E163" s="170" t="s">
        <v>415</v>
      </c>
      <c r="F163" s="171" t="s">
        <v>416</v>
      </c>
      <c r="G163" s="172" t="s">
        <v>240</v>
      </c>
      <c r="H163" s="173">
        <v>181.88999999999999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182</v>
      </c>
      <c r="AT163" s="181" t="s">
        <v>178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379</v>
      </c>
    </row>
    <row r="164" s="2" customFormat="1" ht="16.5" customHeight="1">
      <c r="A164" s="34"/>
      <c r="B164" s="168"/>
      <c r="C164" s="183" t="s">
        <v>380</v>
      </c>
      <c r="D164" s="183" t="s">
        <v>227</v>
      </c>
      <c r="E164" s="184" t="s">
        <v>418</v>
      </c>
      <c r="F164" s="185" t="s">
        <v>419</v>
      </c>
      <c r="G164" s="186" t="s">
        <v>240</v>
      </c>
      <c r="H164" s="187">
        <v>162.578</v>
      </c>
      <c r="I164" s="188"/>
      <c r="J164" s="189">
        <f>ROUND(I164*H164,2)</f>
        <v>0</v>
      </c>
      <c r="K164" s="190"/>
      <c r="L164" s="191"/>
      <c r="M164" s="192" t="s">
        <v>1</v>
      </c>
      <c r="N164" s="193" t="s">
        <v>42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211</v>
      </c>
      <c r="AT164" s="181" t="s">
        <v>227</v>
      </c>
      <c r="AU164" s="181" t="s">
        <v>87</v>
      </c>
      <c r="AY164" s="15" t="s">
        <v>176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85</v>
      </c>
      <c r="BK164" s="182">
        <f>ROUND(I164*H164,2)</f>
        <v>0</v>
      </c>
      <c r="BL164" s="15" t="s">
        <v>182</v>
      </c>
      <c r="BM164" s="181" t="s">
        <v>383</v>
      </c>
    </row>
    <row r="165" s="2" customFormat="1" ht="24.15" customHeight="1">
      <c r="A165" s="34"/>
      <c r="B165" s="168"/>
      <c r="C165" s="183" t="s">
        <v>331</v>
      </c>
      <c r="D165" s="183" t="s">
        <v>227</v>
      </c>
      <c r="E165" s="184" t="s">
        <v>425</v>
      </c>
      <c r="F165" s="185" t="s">
        <v>426</v>
      </c>
      <c r="G165" s="186" t="s">
        <v>240</v>
      </c>
      <c r="H165" s="187">
        <v>12.852</v>
      </c>
      <c r="I165" s="188"/>
      <c r="J165" s="189">
        <f>ROUND(I165*H165,2)</f>
        <v>0</v>
      </c>
      <c r="K165" s="190"/>
      <c r="L165" s="191"/>
      <c r="M165" s="192" t="s">
        <v>1</v>
      </c>
      <c r="N165" s="193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211</v>
      </c>
      <c r="AT165" s="181" t="s">
        <v>227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384</v>
      </c>
    </row>
    <row r="166" s="2" customFormat="1" ht="24.15" customHeight="1">
      <c r="A166" s="34"/>
      <c r="B166" s="168"/>
      <c r="C166" s="183" t="s">
        <v>385</v>
      </c>
      <c r="D166" s="183" t="s">
        <v>227</v>
      </c>
      <c r="E166" s="184" t="s">
        <v>432</v>
      </c>
      <c r="F166" s="185" t="s">
        <v>433</v>
      </c>
      <c r="G166" s="186" t="s">
        <v>240</v>
      </c>
      <c r="H166" s="187">
        <v>10.199999999999999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211</v>
      </c>
      <c r="AT166" s="181" t="s">
        <v>227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182</v>
      </c>
      <c r="BM166" s="181" t="s">
        <v>386</v>
      </c>
    </row>
    <row r="167" s="2" customFormat="1" ht="49.05" customHeight="1">
      <c r="A167" s="34"/>
      <c r="B167" s="168"/>
      <c r="C167" s="169" t="s">
        <v>334</v>
      </c>
      <c r="D167" s="169" t="s">
        <v>178</v>
      </c>
      <c r="E167" s="170" t="s">
        <v>238</v>
      </c>
      <c r="F167" s="171" t="s">
        <v>239</v>
      </c>
      <c r="G167" s="172" t="s">
        <v>240</v>
      </c>
      <c r="H167" s="173">
        <v>1235.22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42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182</v>
      </c>
      <c r="AT167" s="181" t="s">
        <v>178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182</v>
      </c>
      <c r="BM167" s="181" t="s">
        <v>389</v>
      </c>
    </row>
    <row r="168" s="2" customFormat="1" ht="16.5" customHeight="1">
      <c r="A168" s="34"/>
      <c r="B168" s="168"/>
      <c r="C168" s="183" t="s">
        <v>390</v>
      </c>
      <c r="D168" s="183" t="s">
        <v>227</v>
      </c>
      <c r="E168" s="184" t="s">
        <v>521</v>
      </c>
      <c r="F168" s="185" t="s">
        <v>522</v>
      </c>
      <c r="G168" s="186" t="s">
        <v>240</v>
      </c>
      <c r="H168" s="187">
        <v>1259.924</v>
      </c>
      <c r="I168" s="188"/>
      <c r="J168" s="189">
        <f>ROUND(I168*H168,2)</f>
        <v>0</v>
      </c>
      <c r="K168" s="190"/>
      <c r="L168" s="191"/>
      <c r="M168" s="192" t="s">
        <v>1</v>
      </c>
      <c r="N168" s="193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211</v>
      </c>
      <c r="AT168" s="181" t="s">
        <v>227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182</v>
      </c>
      <c r="BM168" s="181" t="s">
        <v>393</v>
      </c>
    </row>
    <row r="169" s="2" customFormat="1" ht="55.5" customHeight="1">
      <c r="A169" s="34"/>
      <c r="B169" s="168"/>
      <c r="C169" s="169" t="s">
        <v>337</v>
      </c>
      <c r="D169" s="169" t="s">
        <v>178</v>
      </c>
      <c r="E169" s="170" t="s">
        <v>247</v>
      </c>
      <c r="F169" s="171" t="s">
        <v>248</v>
      </c>
      <c r="G169" s="172" t="s">
        <v>240</v>
      </c>
      <c r="H169" s="173">
        <v>9.4700000000000006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182</v>
      </c>
      <c r="AT169" s="181" t="s">
        <v>178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182</v>
      </c>
      <c r="BM169" s="181" t="s">
        <v>396</v>
      </c>
    </row>
    <row r="170" s="2" customFormat="1" ht="55.5" customHeight="1">
      <c r="A170" s="34"/>
      <c r="B170" s="168"/>
      <c r="C170" s="169" t="s">
        <v>397</v>
      </c>
      <c r="D170" s="169" t="s">
        <v>178</v>
      </c>
      <c r="E170" s="170" t="s">
        <v>523</v>
      </c>
      <c r="F170" s="171" t="s">
        <v>524</v>
      </c>
      <c r="G170" s="172" t="s">
        <v>240</v>
      </c>
      <c r="H170" s="173">
        <v>99.75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42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182</v>
      </c>
      <c r="AT170" s="181" t="s">
        <v>178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182</v>
      </c>
      <c r="BM170" s="181" t="s">
        <v>400</v>
      </c>
    </row>
    <row r="171" s="2" customFormat="1" ht="49.05" customHeight="1">
      <c r="A171" s="34"/>
      <c r="B171" s="168"/>
      <c r="C171" s="169" t="s">
        <v>342</v>
      </c>
      <c r="D171" s="169" t="s">
        <v>178</v>
      </c>
      <c r="E171" s="170" t="s">
        <v>525</v>
      </c>
      <c r="F171" s="171" t="s">
        <v>526</v>
      </c>
      <c r="G171" s="172" t="s">
        <v>240</v>
      </c>
      <c r="H171" s="173">
        <v>144.56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42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182</v>
      </c>
      <c r="AT171" s="181" t="s">
        <v>178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182</v>
      </c>
      <c r="BM171" s="181" t="s">
        <v>403</v>
      </c>
    </row>
    <row r="172" s="2" customFormat="1" ht="24.15" customHeight="1">
      <c r="A172" s="34"/>
      <c r="B172" s="168"/>
      <c r="C172" s="169" t="s">
        <v>404</v>
      </c>
      <c r="D172" s="169" t="s">
        <v>178</v>
      </c>
      <c r="E172" s="170" t="s">
        <v>439</v>
      </c>
      <c r="F172" s="171" t="s">
        <v>440</v>
      </c>
      <c r="G172" s="172" t="s">
        <v>214</v>
      </c>
      <c r="H172" s="173">
        <v>1887.97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42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182</v>
      </c>
      <c r="AT172" s="181" t="s">
        <v>178</v>
      </c>
      <c r="AU172" s="181" t="s">
        <v>87</v>
      </c>
      <c r="AY172" s="15" t="s">
        <v>176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85</v>
      </c>
      <c r="BK172" s="182">
        <f>ROUND(I172*H172,2)</f>
        <v>0</v>
      </c>
      <c r="BL172" s="15" t="s">
        <v>182</v>
      </c>
      <c r="BM172" s="181" t="s">
        <v>407</v>
      </c>
    </row>
    <row r="173" s="12" customFormat="1" ht="22.8" customHeight="1">
      <c r="A173" s="12"/>
      <c r="B173" s="155"/>
      <c r="C173" s="12"/>
      <c r="D173" s="156" t="s">
        <v>76</v>
      </c>
      <c r="E173" s="166" t="s">
        <v>446</v>
      </c>
      <c r="F173" s="166" t="s">
        <v>447</v>
      </c>
      <c r="G173" s="12"/>
      <c r="H173" s="12"/>
      <c r="I173" s="158"/>
      <c r="J173" s="167">
        <f>BK173</f>
        <v>0</v>
      </c>
      <c r="K173" s="12"/>
      <c r="L173" s="155"/>
      <c r="M173" s="160"/>
      <c r="N173" s="161"/>
      <c r="O173" s="161"/>
      <c r="P173" s="162">
        <f>SUM(P174:P182)</f>
        <v>0</v>
      </c>
      <c r="Q173" s="161"/>
      <c r="R173" s="162">
        <f>SUM(R174:R182)</f>
        <v>0</v>
      </c>
      <c r="S173" s="161"/>
      <c r="T173" s="163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6" t="s">
        <v>85</v>
      </c>
      <c r="AT173" s="164" t="s">
        <v>76</v>
      </c>
      <c r="AU173" s="164" t="s">
        <v>85</v>
      </c>
      <c r="AY173" s="156" t="s">
        <v>176</v>
      </c>
      <c r="BK173" s="165">
        <f>SUM(BK174:BK182)</f>
        <v>0</v>
      </c>
    </row>
    <row r="174" s="2" customFormat="1" ht="37.8" customHeight="1">
      <c r="A174" s="34"/>
      <c r="B174" s="168"/>
      <c r="C174" s="169" t="s">
        <v>345</v>
      </c>
      <c r="D174" s="169" t="s">
        <v>178</v>
      </c>
      <c r="E174" s="170" t="s">
        <v>448</v>
      </c>
      <c r="F174" s="171" t="s">
        <v>449</v>
      </c>
      <c r="G174" s="172" t="s">
        <v>207</v>
      </c>
      <c r="H174" s="173">
        <v>520.65899999999999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42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182</v>
      </c>
      <c r="AT174" s="181" t="s">
        <v>178</v>
      </c>
      <c r="AU174" s="181" t="s">
        <v>87</v>
      </c>
      <c r="AY174" s="15" t="s">
        <v>176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85</v>
      </c>
      <c r="BK174" s="182">
        <f>ROUND(I174*H174,2)</f>
        <v>0</v>
      </c>
      <c r="BL174" s="15" t="s">
        <v>182</v>
      </c>
      <c r="BM174" s="181" t="s">
        <v>410</v>
      </c>
    </row>
    <row r="175" s="2" customFormat="1" ht="37.8" customHeight="1">
      <c r="A175" s="34"/>
      <c r="B175" s="168"/>
      <c r="C175" s="169" t="s">
        <v>411</v>
      </c>
      <c r="D175" s="169" t="s">
        <v>178</v>
      </c>
      <c r="E175" s="170" t="s">
        <v>452</v>
      </c>
      <c r="F175" s="171" t="s">
        <v>453</v>
      </c>
      <c r="G175" s="172" t="s">
        <v>207</v>
      </c>
      <c r="H175" s="173">
        <v>8330.5439999999999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42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182</v>
      </c>
      <c r="AT175" s="181" t="s">
        <v>178</v>
      </c>
      <c r="AU175" s="181" t="s">
        <v>87</v>
      </c>
      <c r="AY175" s="15" t="s">
        <v>176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85</v>
      </c>
      <c r="BK175" s="182">
        <f>ROUND(I175*H175,2)</f>
        <v>0</v>
      </c>
      <c r="BL175" s="15" t="s">
        <v>182</v>
      </c>
      <c r="BM175" s="181" t="s">
        <v>412</v>
      </c>
    </row>
    <row r="176" s="2" customFormat="1">
      <c r="A176" s="34"/>
      <c r="B176" s="35"/>
      <c r="C176" s="34"/>
      <c r="D176" s="199" t="s">
        <v>323</v>
      </c>
      <c r="E176" s="34"/>
      <c r="F176" s="200" t="s">
        <v>324</v>
      </c>
      <c r="G176" s="34"/>
      <c r="H176" s="34"/>
      <c r="I176" s="201"/>
      <c r="J176" s="34"/>
      <c r="K176" s="34"/>
      <c r="L176" s="35"/>
      <c r="M176" s="202"/>
      <c r="N176" s="203"/>
      <c r="O176" s="73"/>
      <c r="P176" s="73"/>
      <c r="Q176" s="73"/>
      <c r="R176" s="73"/>
      <c r="S176" s="73"/>
      <c r="T176" s="7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5" t="s">
        <v>323</v>
      </c>
      <c r="AU176" s="15" t="s">
        <v>87</v>
      </c>
    </row>
    <row r="177" s="2" customFormat="1" ht="37.8" customHeight="1">
      <c r="A177" s="34"/>
      <c r="B177" s="168"/>
      <c r="C177" s="169" t="s">
        <v>348</v>
      </c>
      <c r="D177" s="169" t="s">
        <v>178</v>
      </c>
      <c r="E177" s="170" t="s">
        <v>455</v>
      </c>
      <c r="F177" s="171" t="s">
        <v>456</v>
      </c>
      <c r="G177" s="172" t="s">
        <v>207</v>
      </c>
      <c r="H177" s="173">
        <v>702.58900000000006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42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182</v>
      </c>
      <c r="AT177" s="181" t="s">
        <v>178</v>
      </c>
      <c r="AU177" s="181" t="s">
        <v>87</v>
      </c>
      <c r="AY177" s="15" t="s">
        <v>176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85</v>
      </c>
      <c r="BK177" s="182">
        <f>ROUND(I177*H177,2)</f>
        <v>0</v>
      </c>
      <c r="BL177" s="15" t="s">
        <v>182</v>
      </c>
      <c r="BM177" s="181" t="s">
        <v>413</v>
      </c>
    </row>
    <row r="178" s="2" customFormat="1" ht="37.8" customHeight="1">
      <c r="A178" s="34"/>
      <c r="B178" s="168"/>
      <c r="C178" s="169" t="s">
        <v>414</v>
      </c>
      <c r="D178" s="169" t="s">
        <v>178</v>
      </c>
      <c r="E178" s="170" t="s">
        <v>459</v>
      </c>
      <c r="F178" s="171" t="s">
        <v>453</v>
      </c>
      <c r="G178" s="172" t="s">
        <v>207</v>
      </c>
      <c r="H178" s="173">
        <v>11241.424000000001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42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182</v>
      </c>
      <c r="AT178" s="181" t="s">
        <v>178</v>
      </c>
      <c r="AU178" s="181" t="s">
        <v>87</v>
      </c>
      <c r="AY178" s="15" t="s">
        <v>176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85</v>
      </c>
      <c r="BK178" s="182">
        <f>ROUND(I178*H178,2)</f>
        <v>0</v>
      </c>
      <c r="BL178" s="15" t="s">
        <v>182</v>
      </c>
      <c r="BM178" s="181" t="s">
        <v>417</v>
      </c>
    </row>
    <row r="179" s="2" customFormat="1">
      <c r="A179" s="34"/>
      <c r="B179" s="35"/>
      <c r="C179" s="34"/>
      <c r="D179" s="199" t="s">
        <v>323</v>
      </c>
      <c r="E179" s="34"/>
      <c r="F179" s="200" t="s">
        <v>324</v>
      </c>
      <c r="G179" s="34"/>
      <c r="H179" s="34"/>
      <c r="I179" s="201"/>
      <c r="J179" s="34"/>
      <c r="K179" s="34"/>
      <c r="L179" s="35"/>
      <c r="M179" s="202"/>
      <c r="N179" s="203"/>
      <c r="O179" s="73"/>
      <c r="P179" s="73"/>
      <c r="Q179" s="73"/>
      <c r="R179" s="73"/>
      <c r="S179" s="73"/>
      <c r="T179" s="7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5" t="s">
        <v>323</v>
      </c>
      <c r="AU179" s="15" t="s">
        <v>87</v>
      </c>
    </row>
    <row r="180" s="2" customFormat="1" ht="44.25" customHeight="1">
      <c r="A180" s="34"/>
      <c r="B180" s="168"/>
      <c r="C180" s="169" t="s">
        <v>352</v>
      </c>
      <c r="D180" s="169" t="s">
        <v>178</v>
      </c>
      <c r="E180" s="170" t="s">
        <v>461</v>
      </c>
      <c r="F180" s="171" t="s">
        <v>462</v>
      </c>
      <c r="G180" s="172" t="s">
        <v>207</v>
      </c>
      <c r="H180" s="173">
        <v>557.59199999999998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42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182</v>
      </c>
      <c r="AT180" s="181" t="s">
        <v>178</v>
      </c>
      <c r="AU180" s="181" t="s">
        <v>87</v>
      </c>
      <c r="AY180" s="15" t="s">
        <v>176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85</v>
      </c>
      <c r="BK180" s="182">
        <f>ROUND(I180*H180,2)</f>
        <v>0</v>
      </c>
      <c r="BL180" s="15" t="s">
        <v>182</v>
      </c>
      <c r="BM180" s="181" t="s">
        <v>420</v>
      </c>
    </row>
    <row r="181" s="2" customFormat="1" ht="44.25" customHeight="1">
      <c r="A181" s="34"/>
      <c r="B181" s="168"/>
      <c r="C181" s="169" t="s">
        <v>421</v>
      </c>
      <c r="D181" s="169" t="s">
        <v>178</v>
      </c>
      <c r="E181" s="170" t="s">
        <v>465</v>
      </c>
      <c r="F181" s="171" t="s">
        <v>333</v>
      </c>
      <c r="G181" s="172" t="s">
        <v>207</v>
      </c>
      <c r="H181" s="173">
        <v>493.65899999999999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42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182</v>
      </c>
      <c r="AT181" s="181" t="s">
        <v>178</v>
      </c>
      <c r="AU181" s="181" t="s">
        <v>87</v>
      </c>
      <c r="AY181" s="15" t="s">
        <v>176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85</v>
      </c>
      <c r="BK181" s="182">
        <f>ROUND(I181*H181,2)</f>
        <v>0</v>
      </c>
      <c r="BL181" s="15" t="s">
        <v>182</v>
      </c>
      <c r="BM181" s="181" t="s">
        <v>424</v>
      </c>
    </row>
    <row r="182" s="2" customFormat="1" ht="44.25" customHeight="1">
      <c r="A182" s="34"/>
      <c r="B182" s="168"/>
      <c r="C182" s="169" t="s">
        <v>356</v>
      </c>
      <c r="D182" s="169" t="s">
        <v>178</v>
      </c>
      <c r="E182" s="170" t="s">
        <v>467</v>
      </c>
      <c r="F182" s="171" t="s">
        <v>468</v>
      </c>
      <c r="G182" s="172" t="s">
        <v>207</v>
      </c>
      <c r="H182" s="173">
        <v>144.99700000000001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42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182</v>
      </c>
      <c r="AT182" s="181" t="s">
        <v>178</v>
      </c>
      <c r="AU182" s="181" t="s">
        <v>87</v>
      </c>
      <c r="AY182" s="15" t="s">
        <v>176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85</v>
      </c>
      <c r="BK182" s="182">
        <f>ROUND(I182*H182,2)</f>
        <v>0</v>
      </c>
      <c r="BL182" s="15" t="s">
        <v>182</v>
      </c>
      <c r="BM182" s="181" t="s">
        <v>427</v>
      </c>
    </row>
    <row r="183" s="12" customFormat="1" ht="22.8" customHeight="1">
      <c r="A183" s="12"/>
      <c r="B183" s="155"/>
      <c r="C183" s="12"/>
      <c r="D183" s="156" t="s">
        <v>76</v>
      </c>
      <c r="E183" s="166" t="s">
        <v>470</v>
      </c>
      <c r="F183" s="166" t="s">
        <v>471</v>
      </c>
      <c r="G183" s="12"/>
      <c r="H183" s="12"/>
      <c r="I183" s="158"/>
      <c r="J183" s="167">
        <f>BK183</f>
        <v>0</v>
      </c>
      <c r="K183" s="12"/>
      <c r="L183" s="155"/>
      <c r="M183" s="160"/>
      <c r="N183" s="161"/>
      <c r="O183" s="161"/>
      <c r="P183" s="162">
        <f>SUM(P184:P185)</f>
        <v>0</v>
      </c>
      <c r="Q183" s="161"/>
      <c r="R183" s="162">
        <f>SUM(R184:R185)</f>
        <v>0</v>
      </c>
      <c r="S183" s="161"/>
      <c r="T183" s="163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6" t="s">
        <v>85</v>
      </c>
      <c r="AT183" s="164" t="s">
        <v>76</v>
      </c>
      <c r="AU183" s="164" t="s">
        <v>85</v>
      </c>
      <c r="AY183" s="156" t="s">
        <v>176</v>
      </c>
      <c r="BK183" s="165">
        <f>SUM(BK184:BK185)</f>
        <v>0</v>
      </c>
    </row>
    <row r="184" s="2" customFormat="1" ht="37.8" customHeight="1">
      <c r="A184" s="34"/>
      <c r="B184" s="168"/>
      <c r="C184" s="169" t="s">
        <v>428</v>
      </c>
      <c r="D184" s="169" t="s">
        <v>178</v>
      </c>
      <c r="E184" s="170" t="s">
        <v>491</v>
      </c>
      <c r="F184" s="171" t="s">
        <v>492</v>
      </c>
      <c r="G184" s="172" t="s">
        <v>207</v>
      </c>
      <c r="H184" s="173">
        <v>3300.5790000000002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42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182</v>
      </c>
      <c r="AT184" s="181" t="s">
        <v>178</v>
      </c>
      <c r="AU184" s="181" t="s">
        <v>87</v>
      </c>
      <c r="AY184" s="15" t="s">
        <v>176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85</v>
      </c>
      <c r="BK184" s="182">
        <f>ROUND(I184*H184,2)</f>
        <v>0</v>
      </c>
      <c r="BL184" s="15" t="s">
        <v>182</v>
      </c>
      <c r="BM184" s="181" t="s">
        <v>431</v>
      </c>
    </row>
    <row r="185" s="2" customFormat="1" ht="44.25" customHeight="1">
      <c r="A185" s="34"/>
      <c r="B185" s="168"/>
      <c r="C185" s="169" t="s">
        <v>359</v>
      </c>
      <c r="D185" s="169" t="s">
        <v>178</v>
      </c>
      <c r="E185" s="170" t="s">
        <v>527</v>
      </c>
      <c r="F185" s="171" t="s">
        <v>528</v>
      </c>
      <c r="G185" s="172" t="s">
        <v>207</v>
      </c>
      <c r="H185" s="173">
        <v>3300.5790000000002</v>
      </c>
      <c r="I185" s="174"/>
      <c r="J185" s="175">
        <f>ROUND(I185*H185,2)</f>
        <v>0</v>
      </c>
      <c r="K185" s="176"/>
      <c r="L185" s="35"/>
      <c r="M185" s="194" t="s">
        <v>1</v>
      </c>
      <c r="N185" s="195" t="s">
        <v>42</v>
      </c>
      <c r="O185" s="196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182</v>
      </c>
      <c r="AT185" s="181" t="s">
        <v>178</v>
      </c>
      <c r="AU185" s="181" t="s">
        <v>87</v>
      </c>
      <c r="AY185" s="15" t="s">
        <v>176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85</v>
      </c>
      <c r="BK185" s="182">
        <f>ROUND(I185*H185,2)</f>
        <v>0</v>
      </c>
      <c r="BL185" s="15" t="s">
        <v>182</v>
      </c>
      <c r="BM185" s="181" t="s">
        <v>434</v>
      </c>
    </row>
    <row r="186" s="2" customFormat="1" ht="6.96" customHeight="1">
      <c r="A186" s="34"/>
      <c r="B186" s="56"/>
      <c r="C186" s="57"/>
      <c r="D186" s="57"/>
      <c r="E186" s="57"/>
      <c r="F186" s="57"/>
      <c r="G186" s="57"/>
      <c r="H186" s="57"/>
      <c r="I186" s="57"/>
      <c r="J186" s="57"/>
      <c r="K186" s="57"/>
      <c r="L186" s="35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autoFilter ref="C122:K18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30" customHeight="1">
      <c r="A9" s="34"/>
      <c r="B9" s="35"/>
      <c r="C9" s="34"/>
      <c r="D9" s="34"/>
      <c r="E9" s="63" t="s">
        <v>529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ROUND((SUM(BE128:BE176)),  2)</f>
        <v>0</v>
      </c>
      <c r="G33" s="34"/>
      <c r="H33" s="34"/>
      <c r="I33" s="124">
        <v>0.20999999999999999</v>
      </c>
      <c r="J33" s="123">
        <f>ROUND(((SUM(BE128:BE176))*I33),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ROUND((SUM(BF128:BF176)),  2)</f>
        <v>0</v>
      </c>
      <c r="G34" s="34"/>
      <c r="H34" s="34"/>
      <c r="I34" s="124">
        <v>0.12</v>
      </c>
      <c r="J34" s="123">
        <f>ROUND(((SUM(BF128:BF176))*I34),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ROUND((SUM(BG128:BG176)),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ROUND((SUM(BH128:BH176)),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ROUND((SUM(BI128:BI176)),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30" customHeight="1">
      <c r="A87" s="34"/>
      <c r="B87" s="35"/>
      <c r="C87" s="34"/>
      <c r="D87" s="34"/>
      <c r="E87" s="63" t="str">
        <f>E9</f>
        <v>SO 201 - Likvidace či úprava stávajících předložených schodišť domů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530</v>
      </c>
      <c r="E97" s="138"/>
      <c r="F97" s="138"/>
      <c r="G97" s="138"/>
      <c r="H97" s="138"/>
      <c r="I97" s="138"/>
      <c r="J97" s="139">
        <f>J129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36"/>
      <c r="C98" s="9"/>
      <c r="D98" s="137" t="s">
        <v>281</v>
      </c>
      <c r="E98" s="138"/>
      <c r="F98" s="138"/>
      <c r="G98" s="138"/>
      <c r="H98" s="138"/>
      <c r="I98" s="138"/>
      <c r="J98" s="139">
        <f>J136</f>
        <v>0</v>
      </c>
      <c r="K98" s="9"/>
      <c r="L98" s="13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40"/>
      <c r="C99" s="10"/>
      <c r="D99" s="141" t="s">
        <v>282</v>
      </c>
      <c r="E99" s="142"/>
      <c r="F99" s="142"/>
      <c r="G99" s="142"/>
      <c r="H99" s="142"/>
      <c r="I99" s="142"/>
      <c r="J99" s="143">
        <f>J137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283</v>
      </c>
      <c r="E100" s="142"/>
      <c r="F100" s="142"/>
      <c r="G100" s="142"/>
      <c r="H100" s="142"/>
      <c r="I100" s="142"/>
      <c r="J100" s="143">
        <f>J139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531</v>
      </c>
      <c r="E101" s="142"/>
      <c r="F101" s="142"/>
      <c r="G101" s="142"/>
      <c r="H101" s="142"/>
      <c r="I101" s="142"/>
      <c r="J101" s="143">
        <f>J145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284</v>
      </c>
      <c r="E102" s="142"/>
      <c r="F102" s="142"/>
      <c r="G102" s="142"/>
      <c r="H102" s="142"/>
      <c r="I102" s="142"/>
      <c r="J102" s="143">
        <f>J149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532</v>
      </c>
      <c r="E103" s="142"/>
      <c r="F103" s="142"/>
      <c r="G103" s="142"/>
      <c r="H103" s="142"/>
      <c r="I103" s="142"/>
      <c r="J103" s="143">
        <f>J154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0"/>
      <c r="C104" s="10"/>
      <c r="D104" s="141" t="s">
        <v>286</v>
      </c>
      <c r="E104" s="142"/>
      <c r="F104" s="142"/>
      <c r="G104" s="142"/>
      <c r="H104" s="142"/>
      <c r="I104" s="142"/>
      <c r="J104" s="143">
        <f>J157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40"/>
      <c r="C105" s="10"/>
      <c r="D105" s="141" t="s">
        <v>287</v>
      </c>
      <c r="E105" s="142"/>
      <c r="F105" s="142"/>
      <c r="G105" s="142"/>
      <c r="H105" s="142"/>
      <c r="I105" s="142"/>
      <c r="J105" s="143">
        <f>J162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36"/>
      <c r="C106" s="9"/>
      <c r="D106" s="137" t="s">
        <v>533</v>
      </c>
      <c r="E106" s="138"/>
      <c r="F106" s="138"/>
      <c r="G106" s="138"/>
      <c r="H106" s="138"/>
      <c r="I106" s="138"/>
      <c r="J106" s="139">
        <f>J164</f>
        <v>0</v>
      </c>
      <c r="K106" s="9"/>
      <c r="L106" s="13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40"/>
      <c r="C107" s="10"/>
      <c r="D107" s="141" t="s">
        <v>534</v>
      </c>
      <c r="E107" s="142"/>
      <c r="F107" s="142"/>
      <c r="G107" s="142"/>
      <c r="H107" s="142"/>
      <c r="I107" s="142"/>
      <c r="J107" s="143">
        <f>J165</f>
        <v>0</v>
      </c>
      <c r="K107" s="10"/>
      <c r="L107" s="14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40"/>
      <c r="C108" s="10"/>
      <c r="D108" s="141" t="s">
        <v>535</v>
      </c>
      <c r="E108" s="142"/>
      <c r="F108" s="142"/>
      <c r="G108" s="142"/>
      <c r="H108" s="142"/>
      <c r="I108" s="142"/>
      <c r="J108" s="143">
        <f>J174</f>
        <v>0</v>
      </c>
      <c r="K108" s="10"/>
      <c r="L108" s="14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hidden="1" s="2" customFormat="1" ht="6.96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hidden="1"/>
    <row r="112" hidden="1"/>
    <row r="113" hidden="1"/>
    <row r="114" s="2" customFormat="1" ht="6.96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162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117" t="str">
        <f>E7</f>
        <v>Revitalizace sídliště Blatenská v HD - 2.etapa</v>
      </c>
      <c r="F118" s="28"/>
      <c r="G118" s="28"/>
      <c r="H118" s="28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146</v>
      </c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30" customHeight="1">
      <c r="A120" s="34"/>
      <c r="B120" s="35"/>
      <c r="C120" s="34"/>
      <c r="D120" s="34"/>
      <c r="E120" s="63" t="str">
        <f>E9</f>
        <v>SO 201 - Likvidace či úprava stávajících předložených schodišť domů</v>
      </c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20</v>
      </c>
      <c r="D122" s="34"/>
      <c r="E122" s="34"/>
      <c r="F122" s="23" t="str">
        <f>F12</f>
        <v xml:space="preserve"> </v>
      </c>
      <c r="G122" s="34"/>
      <c r="H122" s="34"/>
      <c r="I122" s="28" t="s">
        <v>22</v>
      </c>
      <c r="J122" s="65" t="str">
        <f>IF(J12="","",J12)</f>
        <v>28. 1. 2025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24</v>
      </c>
      <c r="D124" s="34"/>
      <c r="E124" s="34"/>
      <c r="F124" s="23" t="str">
        <f>E15</f>
        <v>město Horažďovice</v>
      </c>
      <c r="G124" s="34"/>
      <c r="H124" s="34"/>
      <c r="I124" s="28" t="s">
        <v>31</v>
      </c>
      <c r="J124" s="32" t="str">
        <f>E21</f>
        <v>Atelier MAAT Tábor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29</v>
      </c>
      <c r="D125" s="34"/>
      <c r="E125" s="34"/>
      <c r="F125" s="23" t="str">
        <f>IF(E18="","",E18)</f>
        <v>Vyplň údaj</v>
      </c>
      <c r="G125" s="34"/>
      <c r="H125" s="34"/>
      <c r="I125" s="28" t="s">
        <v>34</v>
      </c>
      <c r="J125" s="32" t="str">
        <f>E24</f>
        <v>Pavel Matoušek</v>
      </c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44"/>
      <c r="B127" s="145"/>
      <c r="C127" s="146" t="s">
        <v>163</v>
      </c>
      <c r="D127" s="147" t="s">
        <v>62</v>
      </c>
      <c r="E127" s="147" t="s">
        <v>58</v>
      </c>
      <c r="F127" s="147" t="s">
        <v>59</v>
      </c>
      <c r="G127" s="147" t="s">
        <v>164</v>
      </c>
      <c r="H127" s="147" t="s">
        <v>165</v>
      </c>
      <c r="I127" s="147" t="s">
        <v>166</v>
      </c>
      <c r="J127" s="148" t="s">
        <v>151</v>
      </c>
      <c r="K127" s="149" t="s">
        <v>167</v>
      </c>
      <c r="L127" s="150"/>
      <c r="M127" s="82" t="s">
        <v>1</v>
      </c>
      <c r="N127" s="83" t="s">
        <v>41</v>
      </c>
      <c r="O127" s="83" t="s">
        <v>168</v>
      </c>
      <c r="P127" s="83" t="s">
        <v>169</v>
      </c>
      <c r="Q127" s="83" t="s">
        <v>170</v>
      </c>
      <c r="R127" s="83" t="s">
        <v>171</v>
      </c>
      <c r="S127" s="83" t="s">
        <v>172</v>
      </c>
      <c r="T127" s="84" t="s">
        <v>173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</row>
    <row r="128" s="2" customFormat="1" ht="22.8" customHeight="1">
      <c r="A128" s="34"/>
      <c r="B128" s="35"/>
      <c r="C128" s="89" t="s">
        <v>174</v>
      </c>
      <c r="D128" s="34"/>
      <c r="E128" s="34"/>
      <c r="F128" s="34"/>
      <c r="G128" s="34"/>
      <c r="H128" s="34"/>
      <c r="I128" s="34"/>
      <c r="J128" s="151">
        <f>BK128</f>
        <v>0</v>
      </c>
      <c r="K128" s="34"/>
      <c r="L128" s="35"/>
      <c r="M128" s="85"/>
      <c r="N128" s="69"/>
      <c r="O128" s="86"/>
      <c r="P128" s="152">
        <f>P129+P136+P164</f>
        <v>0</v>
      </c>
      <c r="Q128" s="86"/>
      <c r="R128" s="152">
        <f>R129+R136+R164</f>
        <v>34.903383419999997</v>
      </c>
      <c r="S128" s="86"/>
      <c r="T128" s="153">
        <f>T129+T136+T164</f>
        <v>18.608000000000001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76</v>
      </c>
      <c r="AU128" s="15" t="s">
        <v>153</v>
      </c>
      <c r="BK128" s="154">
        <f>BK129+BK136+BK164</f>
        <v>0</v>
      </c>
    </row>
    <row r="129" s="12" customFormat="1" ht="25.92" customHeight="1">
      <c r="A129" s="12"/>
      <c r="B129" s="155"/>
      <c r="C129" s="12"/>
      <c r="D129" s="156" t="s">
        <v>76</v>
      </c>
      <c r="E129" s="157" t="s">
        <v>216</v>
      </c>
      <c r="F129" s="157" t="s">
        <v>250</v>
      </c>
      <c r="G129" s="12"/>
      <c r="H129" s="12"/>
      <c r="I129" s="158"/>
      <c r="J129" s="159">
        <f>BK129</f>
        <v>0</v>
      </c>
      <c r="K129" s="12"/>
      <c r="L129" s="155"/>
      <c r="M129" s="160"/>
      <c r="N129" s="161"/>
      <c r="O129" s="161"/>
      <c r="P129" s="162">
        <f>SUM(P130:P135)</f>
        <v>0</v>
      </c>
      <c r="Q129" s="161"/>
      <c r="R129" s="162">
        <f>SUM(R130:R135)</f>
        <v>4.7201799999999992</v>
      </c>
      <c r="S129" s="161"/>
      <c r="T129" s="163">
        <f>SUM(T130:T135)</f>
        <v>18.608000000000001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6" t="s">
        <v>85</v>
      </c>
      <c r="AT129" s="164" t="s">
        <v>76</v>
      </c>
      <c r="AU129" s="164" t="s">
        <v>77</v>
      </c>
      <c r="AY129" s="156" t="s">
        <v>176</v>
      </c>
      <c r="BK129" s="165">
        <f>SUM(BK130:BK135)</f>
        <v>0</v>
      </c>
    </row>
    <row r="130" s="2" customFormat="1" ht="49.05" customHeight="1">
      <c r="A130" s="34"/>
      <c r="B130" s="168"/>
      <c r="C130" s="169" t="s">
        <v>85</v>
      </c>
      <c r="D130" s="169" t="s">
        <v>178</v>
      </c>
      <c r="E130" s="170" t="s">
        <v>238</v>
      </c>
      <c r="F130" s="171" t="s">
        <v>239</v>
      </c>
      <c r="G130" s="172" t="s">
        <v>240</v>
      </c>
      <c r="H130" s="173">
        <v>29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0.14041999999999999</v>
      </c>
      <c r="R130" s="179">
        <f>Q130*H130</f>
        <v>4.0721799999999995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85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536</v>
      </c>
    </row>
    <row r="131" s="2" customFormat="1" ht="16.5" customHeight="1">
      <c r="A131" s="34"/>
      <c r="B131" s="168"/>
      <c r="C131" s="183" t="s">
        <v>87</v>
      </c>
      <c r="D131" s="183" t="s">
        <v>227</v>
      </c>
      <c r="E131" s="184" t="s">
        <v>537</v>
      </c>
      <c r="F131" s="185" t="s">
        <v>538</v>
      </c>
      <c r="G131" s="186" t="s">
        <v>240</v>
      </c>
      <c r="H131" s="187">
        <v>21</v>
      </c>
      <c r="I131" s="188"/>
      <c r="J131" s="189">
        <f>ROUND(I131*H131,2)</f>
        <v>0</v>
      </c>
      <c r="K131" s="190"/>
      <c r="L131" s="191"/>
      <c r="M131" s="192" t="s">
        <v>1</v>
      </c>
      <c r="N131" s="193" t="s">
        <v>42</v>
      </c>
      <c r="O131" s="73"/>
      <c r="P131" s="179">
        <f>O131*H131</f>
        <v>0</v>
      </c>
      <c r="Q131" s="179">
        <v>0.024</v>
      </c>
      <c r="R131" s="179">
        <f>Q131*H131</f>
        <v>0.504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211</v>
      </c>
      <c r="AT131" s="181" t="s">
        <v>227</v>
      </c>
      <c r="AU131" s="181" t="s">
        <v>85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539</v>
      </c>
    </row>
    <row r="132" s="2" customFormat="1" ht="21.75" customHeight="1">
      <c r="A132" s="34"/>
      <c r="B132" s="168"/>
      <c r="C132" s="183" t="s">
        <v>189</v>
      </c>
      <c r="D132" s="183" t="s">
        <v>227</v>
      </c>
      <c r="E132" s="184" t="s">
        <v>540</v>
      </c>
      <c r="F132" s="185" t="s">
        <v>541</v>
      </c>
      <c r="G132" s="186" t="s">
        <v>240</v>
      </c>
      <c r="H132" s="187">
        <v>8</v>
      </c>
      <c r="I132" s="188"/>
      <c r="J132" s="189">
        <f>ROUND(I132*H132,2)</f>
        <v>0</v>
      </c>
      <c r="K132" s="190"/>
      <c r="L132" s="191"/>
      <c r="M132" s="192" t="s">
        <v>1</v>
      </c>
      <c r="N132" s="193" t="s">
        <v>42</v>
      </c>
      <c r="O132" s="73"/>
      <c r="P132" s="179">
        <f>O132*H132</f>
        <v>0</v>
      </c>
      <c r="Q132" s="179">
        <v>0.017999999999999999</v>
      </c>
      <c r="R132" s="179">
        <f>Q132*H132</f>
        <v>0.14399999999999999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211</v>
      </c>
      <c r="AT132" s="181" t="s">
        <v>227</v>
      </c>
      <c r="AU132" s="181" t="s">
        <v>85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542</v>
      </c>
    </row>
    <row r="133" s="2" customFormat="1" ht="24.15" customHeight="1">
      <c r="A133" s="34"/>
      <c r="B133" s="168"/>
      <c r="C133" s="169" t="s">
        <v>182</v>
      </c>
      <c r="D133" s="169" t="s">
        <v>178</v>
      </c>
      <c r="E133" s="170" t="s">
        <v>543</v>
      </c>
      <c r="F133" s="171" t="s">
        <v>544</v>
      </c>
      <c r="G133" s="172" t="s">
        <v>240</v>
      </c>
      <c r="H133" s="173">
        <v>19.600000000000001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0.37</v>
      </c>
      <c r="T133" s="180">
        <f>S133*H133</f>
        <v>7.2520000000000007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85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545</v>
      </c>
    </row>
    <row r="134" s="2" customFormat="1" ht="24.15" customHeight="1">
      <c r="A134" s="34"/>
      <c r="B134" s="168"/>
      <c r="C134" s="169" t="s">
        <v>196</v>
      </c>
      <c r="D134" s="169" t="s">
        <v>178</v>
      </c>
      <c r="E134" s="170" t="s">
        <v>546</v>
      </c>
      <c r="F134" s="171" t="s">
        <v>547</v>
      </c>
      <c r="G134" s="172" t="s">
        <v>240</v>
      </c>
      <c r="H134" s="173">
        <v>48.299999999999997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0.070000000000000007</v>
      </c>
      <c r="T134" s="180">
        <f>S134*H134</f>
        <v>3.3810000000000002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85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548</v>
      </c>
    </row>
    <row r="135" s="2" customFormat="1" ht="24.15" customHeight="1">
      <c r="A135" s="34"/>
      <c r="B135" s="168"/>
      <c r="C135" s="169" t="s">
        <v>200</v>
      </c>
      <c r="D135" s="169" t="s">
        <v>178</v>
      </c>
      <c r="E135" s="170" t="s">
        <v>549</v>
      </c>
      <c r="F135" s="171" t="s">
        <v>550</v>
      </c>
      <c r="G135" s="172" t="s">
        <v>181</v>
      </c>
      <c r="H135" s="173">
        <v>3.625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2.2000000000000002</v>
      </c>
      <c r="T135" s="180">
        <f>S135*H135</f>
        <v>7.9750000000000005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85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551</v>
      </c>
    </row>
    <row r="136" s="12" customFormat="1" ht="25.92" customHeight="1">
      <c r="A136" s="12"/>
      <c r="B136" s="155"/>
      <c r="C136" s="12"/>
      <c r="D136" s="156" t="s">
        <v>76</v>
      </c>
      <c r="E136" s="157" t="s">
        <v>288</v>
      </c>
      <c r="F136" s="157" t="s">
        <v>289</v>
      </c>
      <c r="G136" s="12"/>
      <c r="H136" s="12"/>
      <c r="I136" s="158"/>
      <c r="J136" s="159">
        <f>BK136</f>
        <v>0</v>
      </c>
      <c r="K136" s="12"/>
      <c r="L136" s="155"/>
      <c r="M136" s="160"/>
      <c r="N136" s="161"/>
      <c r="O136" s="161"/>
      <c r="P136" s="162">
        <f>P137+P139+P145+P149+P154+P157+P162</f>
        <v>0</v>
      </c>
      <c r="Q136" s="161"/>
      <c r="R136" s="162">
        <f>R137+R139+R145+R149+R154+R157+R162</f>
        <v>30.087813739999998</v>
      </c>
      <c r="S136" s="161"/>
      <c r="T136" s="163">
        <f>T137+T139+T145+T149+T154+T157+T162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6" t="s">
        <v>85</v>
      </c>
      <c r="AT136" s="164" t="s">
        <v>76</v>
      </c>
      <c r="AU136" s="164" t="s">
        <v>77</v>
      </c>
      <c r="AY136" s="156" t="s">
        <v>176</v>
      </c>
      <c r="BK136" s="165">
        <f>BK137+BK139+BK145+BK149+BK154+BK157+BK162</f>
        <v>0</v>
      </c>
    </row>
    <row r="137" s="12" customFormat="1" ht="22.8" customHeight="1">
      <c r="A137" s="12"/>
      <c r="B137" s="155"/>
      <c r="C137" s="12"/>
      <c r="D137" s="156" t="s">
        <v>76</v>
      </c>
      <c r="E137" s="166" t="s">
        <v>85</v>
      </c>
      <c r="F137" s="166" t="s">
        <v>290</v>
      </c>
      <c r="G137" s="12"/>
      <c r="H137" s="12"/>
      <c r="I137" s="158"/>
      <c r="J137" s="167">
        <f>BK137</f>
        <v>0</v>
      </c>
      <c r="K137" s="12"/>
      <c r="L137" s="155"/>
      <c r="M137" s="160"/>
      <c r="N137" s="161"/>
      <c r="O137" s="161"/>
      <c r="P137" s="162">
        <f>P138</f>
        <v>0</v>
      </c>
      <c r="Q137" s="161"/>
      <c r="R137" s="162">
        <f>R138</f>
        <v>0</v>
      </c>
      <c r="S137" s="161"/>
      <c r="T137" s="163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6" t="s">
        <v>85</v>
      </c>
      <c r="AT137" s="164" t="s">
        <v>76</v>
      </c>
      <c r="AU137" s="164" t="s">
        <v>85</v>
      </c>
      <c r="AY137" s="156" t="s">
        <v>176</v>
      </c>
      <c r="BK137" s="165">
        <f>BK138</f>
        <v>0</v>
      </c>
    </row>
    <row r="138" s="2" customFormat="1" ht="44.25" customHeight="1">
      <c r="A138" s="34"/>
      <c r="B138" s="168"/>
      <c r="C138" s="169" t="s">
        <v>204</v>
      </c>
      <c r="D138" s="169" t="s">
        <v>178</v>
      </c>
      <c r="E138" s="170" t="s">
        <v>552</v>
      </c>
      <c r="F138" s="171" t="s">
        <v>553</v>
      </c>
      <c r="G138" s="172" t="s">
        <v>181</v>
      </c>
      <c r="H138" s="173">
        <v>8.4000000000000004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554</v>
      </c>
    </row>
    <row r="139" s="12" customFormat="1" ht="22.8" customHeight="1">
      <c r="A139" s="12"/>
      <c r="B139" s="155"/>
      <c r="C139" s="12"/>
      <c r="D139" s="156" t="s">
        <v>76</v>
      </c>
      <c r="E139" s="166" t="s">
        <v>87</v>
      </c>
      <c r="F139" s="166" t="s">
        <v>339</v>
      </c>
      <c r="G139" s="12"/>
      <c r="H139" s="12"/>
      <c r="I139" s="158"/>
      <c r="J139" s="167">
        <f>BK139</f>
        <v>0</v>
      </c>
      <c r="K139" s="12"/>
      <c r="L139" s="155"/>
      <c r="M139" s="160"/>
      <c r="N139" s="161"/>
      <c r="O139" s="161"/>
      <c r="P139" s="162">
        <f>SUM(P140:P144)</f>
        <v>0</v>
      </c>
      <c r="Q139" s="161"/>
      <c r="R139" s="162">
        <f>SUM(R140:R144)</f>
        <v>4.9270507400000003</v>
      </c>
      <c r="S139" s="161"/>
      <c r="T139" s="16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85</v>
      </c>
      <c r="AT139" s="164" t="s">
        <v>76</v>
      </c>
      <c r="AU139" s="164" t="s">
        <v>85</v>
      </c>
      <c r="AY139" s="156" t="s">
        <v>176</v>
      </c>
      <c r="BK139" s="165">
        <f>SUM(BK140:BK144)</f>
        <v>0</v>
      </c>
    </row>
    <row r="140" s="2" customFormat="1" ht="33" customHeight="1">
      <c r="A140" s="34"/>
      <c r="B140" s="168"/>
      <c r="C140" s="169" t="s">
        <v>211</v>
      </c>
      <c r="D140" s="169" t="s">
        <v>178</v>
      </c>
      <c r="E140" s="170" t="s">
        <v>555</v>
      </c>
      <c r="F140" s="171" t="s">
        <v>556</v>
      </c>
      <c r="G140" s="172" t="s">
        <v>181</v>
      </c>
      <c r="H140" s="173">
        <v>2.1000000000000001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2.3010199999999998</v>
      </c>
      <c r="R140" s="179">
        <f>Q140*H140</f>
        <v>4.8321420000000002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182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557</v>
      </c>
    </row>
    <row r="141" s="2" customFormat="1" ht="16.5" customHeight="1">
      <c r="A141" s="34"/>
      <c r="B141" s="168"/>
      <c r="C141" s="169" t="s">
        <v>216</v>
      </c>
      <c r="D141" s="169" t="s">
        <v>178</v>
      </c>
      <c r="E141" s="170" t="s">
        <v>558</v>
      </c>
      <c r="F141" s="171" t="s">
        <v>559</v>
      </c>
      <c r="G141" s="172" t="s">
        <v>214</v>
      </c>
      <c r="H141" s="173">
        <v>2.6400000000000001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0.0029399999999999999</v>
      </c>
      <c r="R141" s="179">
        <f>Q141*H141</f>
        <v>0.0077616000000000004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182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560</v>
      </c>
    </row>
    <row r="142" s="2" customFormat="1" ht="16.5" customHeight="1">
      <c r="A142" s="34"/>
      <c r="B142" s="168"/>
      <c r="C142" s="169" t="s">
        <v>222</v>
      </c>
      <c r="D142" s="169" t="s">
        <v>178</v>
      </c>
      <c r="E142" s="170" t="s">
        <v>561</v>
      </c>
      <c r="F142" s="171" t="s">
        <v>562</v>
      </c>
      <c r="G142" s="172" t="s">
        <v>214</v>
      </c>
      <c r="H142" s="173">
        <v>2.4300000000000002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182</v>
      </c>
      <c r="AT142" s="181" t="s">
        <v>178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563</v>
      </c>
    </row>
    <row r="143" s="2" customFormat="1" ht="24.15" customHeight="1">
      <c r="A143" s="34"/>
      <c r="B143" s="168"/>
      <c r="C143" s="169" t="s">
        <v>301</v>
      </c>
      <c r="D143" s="169" t="s">
        <v>178</v>
      </c>
      <c r="E143" s="170" t="s">
        <v>564</v>
      </c>
      <c r="F143" s="171" t="s">
        <v>565</v>
      </c>
      <c r="G143" s="172" t="s">
        <v>207</v>
      </c>
      <c r="H143" s="173">
        <v>0.082000000000000003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1.06277</v>
      </c>
      <c r="R143" s="179">
        <f>Q143*H143</f>
        <v>0.087147139999999998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566</v>
      </c>
    </row>
    <row r="144" s="2" customFormat="1" ht="37.8" customHeight="1">
      <c r="A144" s="34"/>
      <c r="B144" s="168"/>
      <c r="C144" s="169" t="s">
        <v>8</v>
      </c>
      <c r="D144" s="169" t="s">
        <v>178</v>
      </c>
      <c r="E144" s="170" t="s">
        <v>567</v>
      </c>
      <c r="F144" s="171" t="s">
        <v>568</v>
      </c>
      <c r="G144" s="172" t="s">
        <v>254</v>
      </c>
      <c r="H144" s="173">
        <v>4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182</v>
      </c>
      <c r="AT144" s="181" t="s">
        <v>178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569</v>
      </c>
    </row>
    <row r="145" s="12" customFormat="1" ht="22.8" customHeight="1">
      <c r="A145" s="12"/>
      <c r="B145" s="155"/>
      <c r="C145" s="12"/>
      <c r="D145" s="156" t="s">
        <v>76</v>
      </c>
      <c r="E145" s="166" t="s">
        <v>189</v>
      </c>
      <c r="F145" s="166" t="s">
        <v>570</v>
      </c>
      <c r="G145" s="12"/>
      <c r="H145" s="12"/>
      <c r="I145" s="158"/>
      <c r="J145" s="167">
        <f>BK145</f>
        <v>0</v>
      </c>
      <c r="K145" s="12"/>
      <c r="L145" s="155"/>
      <c r="M145" s="160"/>
      <c r="N145" s="161"/>
      <c r="O145" s="161"/>
      <c r="P145" s="162">
        <f>SUM(P146:P148)</f>
        <v>0</v>
      </c>
      <c r="Q145" s="161"/>
      <c r="R145" s="162">
        <f>SUM(R146:R148)</f>
        <v>6.7689647999999991</v>
      </c>
      <c r="S145" s="161"/>
      <c r="T145" s="16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6" t="s">
        <v>85</v>
      </c>
      <c r="AT145" s="164" t="s">
        <v>76</v>
      </c>
      <c r="AU145" s="164" t="s">
        <v>85</v>
      </c>
      <c r="AY145" s="156" t="s">
        <v>176</v>
      </c>
      <c r="BK145" s="165">
        <f>SUM(BK146:BK148)</f>
        <v>0</v>
      </c>
    </row>
    <row r="146" s="2" customFormat="1" ht="37.8" customHeight="1">
      <c r="A146" s="34"/>
      <c r="B146" s="168"/>
      <c r="C146" s="169" t="s">
        <v>317</v>
      </c>
      <c r="D146" s="169" t="s">
        <v>178</v>
      </c>
      <c r="E146" s="170" t="s">
        <v>571</v>
      </c>
      <c r="F146" s="171" t="s">
        <v>572</v>
      </c>
      <c r="G146" s="172" t="s">
        <v>181</v>
      </c>
      <c r="H146" s="173">
        <v>0.57599999999999996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42</v>
      </c>
      <c r="O146" s="73"/>
      <c r="P146" s="179">
        <f>O146*H146</f>
        <v>0</v>
      </c>
      <c r="Q146" s="179">
        <v>2.2618</v>
      </c>
      <c r="R146" s="179">
        <f>Q146*H146</f>
        <v>1.3027967999999999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182</v>
      </c>
      <c r="AT146" s="181" t="s">
        <v>178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573</v>
      </c>
    </row>
    <row r="147" s="2" customFormat="1" ht="24.15" customHeight="1">
      <c r="A147" s="34"/>
      <c r="B147" s="168"/>
      <c r="C147" s="169" t="s">
        <v>308</v>
      </c>
      <c r="D147" s="169" t="s">
        <v>178</v>
      </c>
      <c r="E147" s="170" t="s">
        <v>574</v>
      </c>
      <c r="F147" s="171" t="s">
        <v>575</v>
      </c>
      <c r="G147" s="172" t="s">
        <v>240</v>
      </c>
      <c r="H147" s="173">
        <v>23.699999999999999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42</v>
      </c>
      <c r="O147" s="73"/>
      <c r="P147" s="179">
        <f>O147*H147</f>
        <v>0</v>
      </c>
      <c r="Q147" s="179">
        <v>0.12064</v>
      </c>
      <c r="R147" s="179">
        <f>Q147*H147</f>
        <v>2.8591679999999999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182</v>
      </c>
      <c r="AT147" s="181" t="s">
        <v>178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576</v>
      </c>
    </row>
    <row r="148" s="2" customFormat="1" ht="16.5" customHeight="1">
      <c r="A148" s="34"/>
      <c r="B148" s="168"/>
      <c r="C148" s="183" t="s">
        <v>325</v>
      </c>
      <c r="D148" s="183" t="s">
        <v>227</v>
      </c>
      <c r="E148" s="184" t="s">
        <v>577</v>
      </c>
      <c r="F148" s="185" t="s">
        <v>578</v>
      </c>
      <c r="G148" s="186" t="s">
        <v>254</v>
      </c>
      <c r="H148" s="187">
        <v>237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42</v>
      </c>
      <c r="O148" s="73"/>
      <c r="P148" s="179">
        <f>O148*H148</f>
        <v>0</v>
      </c>
      <c r="Q148" s="179">
        <v>0.010999999999999999</v>
      </c>
      <c r="R148" s="179">
        <f>Q148*H148</f>
        <v>2.6069999999999998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211</v>
      </c>
      <c r="AT148" s="181" t="s">
        <v>227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579</v>
      </c>
    </row>
    <row r="149" s="12" customFormat="1" ht="22.8" customHeight="1">
      <c r="A149" s="12"/>
      <c r="B149" s="155"/>
      <c r="C149" s="12"/>
      <c r="D149" s="156" t="s">
        <v>76</v>
      </c>
      <c r="E149" s="166" t="s">
        <v>196</v>
      </c>
      <c r="F149" s="166" t="s">
        <v>349</v>
      </c>
      <c r="G149" s="12"/>
      <c r="H149" s="12"/>
      <c r="I149" s="158"/>
      <c r="J149" s="167">
        <f>BK149</f>
        <v>0</v>
      </c>
      <c r="K149" s="12"/>
      <c r="L149" s="155"/>
      <c r="M149" s="160"/>
      <c r="N149" s="161"/>
      <c r="O149" s="161"/>
      <c r="P149" s="162">
        <f>SUM(P150:P153)</f>
        <v>0</v>
      </c>
      <c r="Q149" s="161"/>
      <c r="R149" s="162">
        <f>SUM(R150:R153)</f>
        <v>17.9761326</v>
      </c>
      <c r="S149" s="161"/>
      <c r="T149" s="163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6" t="s">
        <v>85</v>
      </c>
      <c r="AT149" s="164" t="s">
        <v>76</v>
      </c>
      <c r="AU149" s="164" t="s">
        <v>85</v>
      </c>
      <c r="AY149" s="156" t="s">
        <v>176</v>
      </c>
      <c r="BK149" s="165">
        <f>SUM(BK150:BK153)</f>
        <v>0</v>
      </c>
    </row>
    <row r="150" s="2" customFormat="1" ht="37.8" customHeight="1">
      <c r="A150" s="34"/>
      <c r="B150" s="168"/>
      <c r="C150" s="169" t="s">
        <v>242</v>
      </c>
      <c r="D150" s="169" t="s">
        <v>178</v>
      </c>
      <c r="E150" s="170" t="s">
        <v>580</v>
      </c>
      <c r="F150" s="171" t="s">
        <v>581</v>
      </c>
      <c r="G150" s="172" t="s">
        <v>214</v>
      </c>
      <c r="H150" s="173">
        <v>16.5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182</v>
      </c>
      <c r="AT150" s="181" t="s">
        <v>178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582</v>
      </c>
    </row>
    <row r="151" s="2" customFormat="1" ht="33" customHeight="1">
      <c r="A151" s="34"/>
      <c r="B151" s="168"/>
      <c r="C151" s="169" t="s">
        <v>397</v>
      </c>
      <c r="D151" s="169" t="s">
        <v>178</v>
      </c>
      <c r="E151" s="170" t="s">
        <v>583</v>
      </c>
      <c r="F151" s="171" t="s">
        <v>584</v>
      </c>
      <c r="G151" s="172" t="s">
        <v>214</v>
      </c>
      <c r="H151" s="173">
        <v>79.829999999999998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182</v>
      </c>
      <c r="AT151" s="181" t="s">
        <v>178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585</v>
      </c>
    </row>
    <row r="152" s="2" customFormat="1" ht="78" customHeight="1">
      <c r="A152" s="34"/>
      <c r="B152" s="168"/>
      <c r="C152" s="169" t="s">
        <v>246</v>
      </c>
      <c r="D152" s="169" t="s">
        <v>178</v>
      </c>
      <c r="E152" s="170" t="s">
        <v>586</v>
      </c>
      <c r="F152" s="171" t="s">
        <v>587</v>
      </c>
      <c r="G152" s="172" t="s">
        <v>214</v>
      </c>
      <c r="H152" s="173">
        <v>79.829999999999998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42</v>
      </c>
      <c r="O152" s="73"/>
      <c r="P152" s="179">
        <f>O152*H152</f>
        <v>0</v>
      </c>
      <c r="Q152" s="179">
        <v>0.089219999999999994</v>
      </c>
      <c r="R152" s="179">
        <f>Q152*H152</f>
        <v>7.1224325999999998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182</v>
      </c>
      <c r="AT152" s="181" t="s">
        <v>178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588</v>
      </c>
    </row>
    <row r="153" s="2" customFormat="1" ht="16.5" customHeight="1">
      <c r="A153" s="34"/>
      <c r="B153" s="168"/>
      <c r="C153" s="183" t="s">
        <v>251</v>
      </c>
      <c r="D153" s="183" t="s">
        <v>227</v>
      </c>
      <c r="E153" s="184" t="s">
        <v>589</v>
      </c>
      <c r="F153" s="185" t="s">
        <v>590</v>
      </c>
      <c r="G153" s="186" t="s">
        <v>214</v>
      </c>
      <c r="H153" s="187">
        <v>82.224999999999994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42</v>
      </c>
      <c r="O153" s="73"/>
      <c r="P153" s="179">
        <f>O153*H153</f>
        <v>0</v>
      </c>
      <c r="Q153" s="179">
        <v>0.13200000000000001</v>
      </c>
      <c r="R153" s="179">
        <f>Q153*H153</f>
        <v>10.8537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211</v>
      </c>
      <c r="AT153" s="181" t="s">
        <v>227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182</v>
      </c>
      <c r="BM153" s="181" t="s">
        <v>591</v>
      </c>
    </row>
    <row r="154" s="12" customFormat="1" ht="22.8" customHeight="1">
      <c r="A154" s="12"/>
      <c r="B154" s="155"/>
      <c r="C154" s="12"/>
      <c r="D154" s="156" t="s">
        <v>76</v>
      </c>
      <c r="E154" s="166" t="s">
        <v>200</v>
      </c>
      <c r="F154" s="166" t="s">
        <v>592</v>
      </c>
      <c r="G154" s="12"/>
      <c r="H154" s="12"/>
      <c r="I154" s="158"/>
      <c r="J154" s="167">
        <f>BK154</f>
        <v>0</v>
      </c>
      <c r="K154" s="12"/>
      <c r="L154" s="155"/>
      <c r="M154" s="160"/>
      <c r="N154" s="161"/>
      <c r="O154" s="161"/>
      <c r="P154" s="162">
        <f>SUM(P155:P156)</f>
        <v>0</v>
      </c>
      <c r="Q154" s="161"/>
      <c r="R154" s="162">
        <f>SUM(R155:R156)</f>
        <v>0.41566560000000002</v>
      </c>
      <c r="S154" s="161"/>
      <c r="T154" s="163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6" t="s">
        <v>85</v>
      </c>
      <c r="AT154" s="164" t="s">
        <v>76</v>
      </c>
      <c r="AU154" s="164" t="s">
        <v>85</v>
      </c>
      <c r="AY154" s="156" t="s">
        <v>176</v>
      </c>
      <c r="BK154" s="165">
        <f>SUM(BK155:BK156)</f>
        <v>0</v>
      </c>
    </row>
    <row r="155" s="2" customFormat="1" ht="33" customHeight="1">
      <c r="A155" s="34"/>
      <c r="B155" s="168"/>
      <c r="C155" s="169" t="s">
        <v>7</v>
      </c>
      <c r="D155" s="169" t="s">
        <v>178</v>
      </c>
      <c r="E155" s="170" t="s">
        <v>593</v>
      </c>
      <c r="F155" s="171" t="s">
        <v>594</v>
      </c>
      <c r="G155" s="172" t="s">
        <v>214</v>
      </c>
      <c r="H155" s="173">
        <v>8.3399999999999999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42</v>
      </c>
      <c r="O155" s="73"/>
      <c r="P155" s="179">
        <f>O155*H155</f>
        <v>0</v>
      </c>
      <c r="Q155" s="179">
        <v>0.049840000000000002</v>
      </c>
      <c r="R155" s="179">
        <f>Q155*H155</f>
        <v>0.41566560000000002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182</v>
      </c>
      <c r="AT155" s="181" t="s">
        <v>178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595</v>
      </c>
    </row>
    <row r="156" s="2" customFormat="1" ht="37.8" customHeight="1">
      <c r="A156" s="34"/>
      <c r="B156" s="168"/>
      <c r="C156" s="169" t="s">
        <v>259</v>
      </c>
      <c r="D156" s="169" t="s">
        <v>178</v>
      </c>
      <c r="E156" s="170" t="s">
        <v>596</v>
      </c>
      <c r="F156" s="171" t="s">
        <v>597</v>
      </c>
      <c r="G156" s="172" t="s">
        <v>1</v>
      </c>
      <c r="H156" s="173">
        <v>17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182</v>
      </c>
      <c r="AT156" s="181" t="s">
        <v>178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598</v>
      </c>
    </row>
    <row r="157" s="12" customFormat="1" ht="22.8" customHeight="1">
      <c r="A157" s="12"/>
      <c r="B157" s="155"/>
      <c r="C157" s="12"/>
      <c r="D157" s="156" t="s">
        <v>76</v>
      </c>
      <c r="E157" s="166" t="s">
        <v>446</v>
      </c>
      <c r="F157" s="166" t="s">
        <v>447</v>
      </c>
      <c r="G157" s="12"/>
      <c r="H157" s="12"/>
      <c r="I157" s="158"/>
      <c r="J157" s="167">
        <f>BK157</f>
        <v>0</v>
      </c>
      <c r="K157" s="12"/>
      <c r="L157" s="155"/>
      <c r="M157" s="160"/>
      <c r="N157" s="161"/>
      <c r="O157" s="161"/>
      <c r="P157" s="162">
        <f>SUM(P158:P161)</f>
        <v>0</v>
      </c>
      <c r="Q157" s="161"/>
      <c r="R157" s="162">
        <f>SUM(R158:R161)</f>
        <v>0</v>
      </c>
      <c r="S157" s="161"/>
      <c r="T157" s="163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6" t="s">
        <v>85</v>
      </c>
      <c r="AT157" s="164" t="s">
        <v>76</v>
      </c>
      <c r="AU157" s="164" t="s">
        <v>85</v>
      </c>
      <c r="AY157" s="156" t="s">
        <v>176</v>
      </c>
      <c r="BK157" s="165">
        <f>SUM(BK158:BK161)</f>
        <v>0</v>
      </c>
    </row>
    <row r="158" s="2" customFormat="1" ht="37.8" customHeight="1">
      <c r="A158" s="34"/>
      <c r="B158" s="168"/>
      <c r="C158" s="169" t="s">
        <v>263</v>
      </c>
      <c r="D158" s="169" t="s">
        <v>178</v>
      </c>
      <c r="E158" s="170" t="s">
        <v>599</v>
      </c>
      <c r="F158" s="171" t="s">
        <v>600</v>
      </c>
      <c r="G158" s="172" t="s">
        <v>207</v>
      </c>
      <c r="H158" s="173">
        <v>18.608000000000001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601</v>
      </c>
    </row>
    <row r="159" s="2" customFormat="1" ht="33" customHeight="1">
      <c r="A159" s="34"/>
      <c r="B159" s="168"/>
      <c r="C159" s="169" t="s">
        <v>267</v>
      </c>
      <c r="D159" s="169" t="s">
        <v>178</v>
      </c>
      <c r="E159" s="170" t="s">
        <v>602</v>
      </c>
      <c r="F159" s="171" t="s">
        <v>603</v>
      </c>
      <c r="G159" s="172" t="s">
        <v>207</v>
      </c>
      <c r="H159" s="173">
        <v>18.608000000000001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42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182</v>
      </c>
      <c r="AT159" s="181" t="s">
        <v>178</v>
      </c>
      <c r="AU159" s="181" t="s">
        <v>87</v>
      </c>
      <c r="AY159" s="15" t="s">
        <v>176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85</v>
      </c>
      <c r="BK159" s="182">
        <f>ROUND(I159*H159,2)</f>
        <v>0</v>
      </c>
      <c r="BL159" s="15" t="s">
        <v>182</v>
      </c>
      <c r="BM159" s="181" t="s">
        <v>604</v>
      </c>
    </row>
    <row r="160" s="2" customFormat="1" ht="44.25" customHeight="1">
      <c r="A160" s="34"/>
      <c r="B160" s="168"/>
      <c r="C160" s="169" t="s">
        <v>271</v>
      </c>
      <c r="D160" s="169" t="s">
        <v>178</v>
      </c>
      <c r="E160" s="170" t="s">
        <v>605</v>
      </c>
      <c r="F160" s="171" t="s">
        <v>606</v>
      </c>
      <c r="G160" s="172" t="s">
        <v>207</v>
      </c>
      <c r="H160" s="173">
        <v>316.33600000000001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182</v>
      </c>
      <c r="AT160" s="181" t="s">
        <v>178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607</v>
      </c>
    </row>
    <row r="161" s="2" customFormat="1" ht="44.25" customHeight="1">
      <c r="A161" s="34"/>
      <c r="B161" s="168"/>
      <c r="C161" s="169" t="s">
        <v>320</v>
      </c>
      <c r="D161" s="169" t="s">
        <v>178</v>
      </c>
      <c r="E161" s="170" t="s">
        <v>608</v>
      </c>
      <c r="F161" s="171" t="s">
        <v>462</v>
      </c>
      <c r="G161" s="172" t="s">
        <v>207</v>
      </c>
      <c r="H161" s="173">
        <v>18.608000000000001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182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609</v>
      </c>
    </row>
    <row r="162" s="12" customFormat="1" ht="22.8" customHeight="1">
      <c r="A162" s="12"/>
      <c r="B162" s="155"/>
      <c r="C162" s="12"/>
      <c r="D162" s="156" t="s">
        <v>76</v>
      </c>
      <c r="E162" s="166" t="s">
        <v>470</v>
      </c>
      <c r="F162" s="166" t="s">
        <v>471</v>
      </c>
      <c r="G162" s="12"/>
      <c r="H162" s="12"/>
      <c r="I162" s="158"/>
      <c r="J162" s="167">
        <f>BK162</f>
        <v>0</v>
      </c>
      <c r="K162" s="12"/>
      <c r="L162" s="155"/>
      <c r="M162" s="160"/>
      <c r="N162" s="161"/>
      <c r="O162" s="161"/>
      <c r="P162" s="162">
        <f>P163</f>
        <v>0</v>
      </c>
      <c r="Q162" s="161"/>
      <c r="R162" s="162">
        <f>R163</f>
        <v>0</v>
      </c>
      <c r="S162" s="161"/>
      <c r="T162" s="16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6" t="s">
        <v>85</v>
      </c>
      <c r="AT162" s="164" t="s">
        <v>76</v>
      </c>
      <c r="AU162" s="164" t="s">
        <v>85</v>
      </c>
      <c r="AY162" s="156" t="s">
        <v>176</v>
      </c>
      <c r="BK162" s="165">
        <f>BK163</f>
        <v>0</v>
      </c>
    </row>
    <row r="163" s="2" customFormat="1" ht="55.5" customHeight="1">
      <c r="A163" s="34"/>
      <c r="B163" s="168"/>
      <c r="C163" s="169" t="s">
        <v>368</v>
      </c>
      <c r="D163" s="169" t="s">
        <v>178</v>
      </c>
      <c r="E163" s="170" t="s">
        <v>610</v>
      </c>
      <c r="F163" s="171" t="s">
        <v>611</v>
      </c>
      <c r="G163" s="172" t="s">
        <v>207</v>
      </c>
      <c r="H163" s="173">
        <v>34.808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182</v>
      </c>
      <c r="AT163" s="181" t="s">
        <v>178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612</v>
      </c>
    </row>
    <row r="164" s="12" customFormat="1" ht="25.92" customHeight="1">
      <c r="A164" s="12"/>
      <c r="B164" s="155"/>
      <c r="C164" s="12"/>
      <c r="D164" s="156" t="s">
        <v>76</v>
      </c>
      <c r="E164" s="157" t="s">
        <v>613</v>
      </c>
      <c r="F164" s="157" t="s">
        <v>614</v>
      </c>
      <c r="G164" s="12"/>
      <c r="H164" s="12"/>
      <c r="I164" s="158"/>
      <c r="J164" s="159">
        <f>BK164</f>
        <v>0</v>
      </c>
      <c r="K164" s="12"/>
      <c r="L164" s="155"/>
      <c r="M164" s="160"/>
      <c r="N164" s="161"/>
      <c r="O164" s="161"/>
      <c r="P164" s="162">
        <f>P165+P174</f>
        <v>0</v>
      </c>
      <c r="Q164" s="161"/>
      <c r="R164" s="162">
        <f>R165+R174</f>
        <v>0.095389680000000004</v>
      </c>
      <c r="S164" s="161"/>
      <c r="T164" s="163">
        <f>T165+T174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6" t="s">
        <v>87</v>
      </c>
      <c r="AT164" s="164" t="s">
        <v>76</v>
      </c>
      <c r="AU164" s="164" t="s">
        <v>77</v>
      </c>
      <c r="AY164" s="156" t="s">
        <v>176</v>
      </c>
      <c r="BK164" s="165">
        <f>BK165+BK174</f>
        <v>0</v>
      </c>
    </row>
    <row r="165" s="12" customFormat="1" ht="22.8" customHeight="1">
      <c r="A165" s="12"/>
      <c r="B165" s="155"/>
      <c r="C165" s="12"/>
      <c r="D165" s="156" t="s">
        <v>76</v>
      </c>
      <c r="E165" s="166" t="s">
        <v>615</v>
      </c>
      <c r="F165" s="166" t="s">
        <v>616</v>
      </c>
      <c r="G165" s="12"/>
      <c r="H165" s="12"/>
      <c r="I165" s="158"/>
      <c r="J165" s="167">
        <f>BK165</f>
        <v>0</v>
      </c>
      <c r="K165" s="12"/>
      <c r="L165" s="155"/>
      <c r="M165" s="160"/>
      <c r="N165" s="161"/>
      <c r="O165" s="161"/>
      <c r="P165" s="162">
        <f>SUM(P166:P173)</f>
        <v>0</v>
      </c>
      <c r="Q165" s="161"/>
      <c r="R165" s="162">
        <f>SUM(R166:R173)</f>
        <v>0.091828199999999999</v>
      </c>
      <c r="S165" s="161"/>
      <c r="T165" s="163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87</v>
      </c>
      <c r="AT165" s="164" t="s">
        <v>76</v>
      </c>
      <c r="AU165" s="164" t="s">
        <v>85</v>
      </c>
      <c r="AY165" s="156" t="s">
        <v>176</v>
      </c>
      <c r="BK165" s="165">
        <f>SUM(BK166:BK173)</f>
        <v>0</v>
      </c>
    </row>
    <row r="166" s="2" customFormat="1" ht="37.8" customHeight="1">
      <c r="A166" s="34"/>
      <c r="B166" s="168"/>
      <c r="C166" s="169" t="s">
        <v>231</v>
      </c>
      <c r="D166" s="169" t="s">
        <v>178</v>
      </c>
      <c r="E166" s="170" t="s">
        <v>617</v>
      </c>
      <c r="F166" s="171" t="s">
        <v>618</v>
      </c>
      <c r="G166" s="172" t="s">
        <v>214</v>
      </c>
      <c r="H166" s="173">
        <v>9.3840000000000003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187</v>
      </c>
      <c r="AT166" s="181" t="s">
        <v>178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187</v>
      </c>
      <c r="BM166" s="181" t="s">
        <v>619</v>
      </c>
    </row>
    <row r="167" s="2" customFormat="1" ht="37.8" customHeight="1">
      <c r="A167" s="34"/>
      <c r="B167" s="168"/>
      <c r="C167" s="169" t="s">
        <v>226</v>
      </c>
      <c r="D167" s="169" t="s">
        <v>178</v>
      </c>
      <c r="E167" s="170" t="s">
        <v>617</v>
      </c>
      <c r="F167" s="171" t="s">
        <v>618</v>
      </c>
      <c r="G167" s="172" t="s">
        <v>214</v>
      </c>
      <c r="H167" s="173">
        <v>1.52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42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187</v>
      </c>
      <c r="AT167" s="181" t="s">
        <v>178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187</v>
      </c>
      <c r="BM167" s="181" t="s">
        <v>620</v>
      </c>
    </row>
    <row r="168" s="2" customFormat="1" ht="33" customHeight="1">
      <c r="A168" s="34"/>
      <c r="B168" s="168"/>
      <c r="C168" s="169" t="s">
        <v>328</v>
      </c>
      <c r="D168" s="169" t="s">
        <v>178</v>
      </c>
      <c r="E168" s="170" t="s">
        <v>621</v>
      </c>
      <c r="F168" s="171" t="s">
        <v>622</v>
      </c>
      <c r="G168" s="172" t="s">
        <v>214</v>
      </c>
      <c r="H168" s="173">
        <v>3.6200000000000001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187</v>
      </c>
      <c r="AT168" s="181" t="s">
        <v>178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187</v>
      </c>
      <c r="BM168" s="181" t="s">
        <v>623</v>
      </c>
    </row>
    <row r="169" s="2" customFormat="1" ht="16.5" customHeight="1">
      <c r="A169" s="34"/>
      <c r="B169" s="168"/>
      <c r="C169" s="183" t="s">
        <v>380</v>
      </c>
      <c r="D169" s="183" t="s">
        <v>227</v>
      </c>
      <c r="E169" s="184" t="s">
        <v>624</v>
      </c>
      <c r="F169" s="185" t="s">
        <v>625</v>
      </c>
      <c r="G169" s="186" t="s">
        <v>207</v>
      </c>
      <c r="H169" s="187">
        <v>0.012</v>
      </c>
      <c r="I169" s="188"/>
      <c r="J169" s="189">
        <f>ROUND(I169*H169,2)</f>
        <v>0</v>
      </c>
      <c r="K169" s="190"/>
      <c r="L169" s="191"/>
      <c r="M169" s="192" t="s">
        <v>1</v>
      </c>
      <c r="N169" s="193" t="s">
        <v>42</v>
      </c>
      <c r="O169" s="73"/>
      <c r="P169" s="179">
        <f>O169*H169</f>
        <v>0</v>
      </c>
      <c r="Q169" s="179">
        <v>1</v>
      </c>
      <c r="R169" s="179">
        <f>Q169*H169</f>
        <v>0.012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331</v>
      </c>
      <c r="AT169" s="181" t="s">
        <v>227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187</v>
      </c>
      <c r="BM169" s="181" t="s">
        <v>626</v>
      </c>
    </row>
    <row r="170" s="2" customFormat="1">
      <c r="A170" s="34"/>
      <c r="B170" s="35"/>
      <c r="C170" s="34"/>
      <c r="D170" s="199" t="s">
        <v>323</v>
      </c>
      <c r="E170" s="34"/>
      <c r="F170" s="200" t="s">
        <v>627</v>
      </c>
      <c r="G170" s="34"/>
      <c r="H170" s="34"/>
      <c r="I170" s="201"/>
      <c r="J170" s="34"/>
      <c r="K170" s="34"/>
      <c r="L170" s="35"/>
      <c r="M170" s="202"/>
      <c r="N170" s="203"/>
      <c r="O170" s="73"/>
      <c r="P170" s="73"/>
      <c r="Q170" s="73"/>
      <c r="R170" s="73"/>
      <c r="S170" s="73"/>
      <c r="T170" s="7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5" t="s">
        <v>323</v>
      </c>
      <c r="AU170" s="15" t="s">
        <v>87</v>
      </c>
    </row>
    <row r="171" s="2" customFormat="1" ht="24.15" customHeight="1">
      <c r="A171" s="34"/>
      <c r="B171" s="168"/>
      <c r="C171" s="169" t="s">
        <v>331</v>
      </c>
      <c r="D171" s="169" t="s">
        <v>178</v>
      </c>
      <c r="E171" s="170" t="s">
        <v>628</v>
      </c>
      <c r="F171" s="171" t="s">
        <v>629</v>
      </c>
      <c r="G171" s="172" t="s">
        <v>214</v>
      </c>
      <c r="H171" s="173">
        <v>9.3840000000000003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42</v>
      </c>
      <c r="O171" s="73"/>
      <c r="P171" s="179">
        <f>O171*H171</f>
        <v>0</v>
      </c>
      <c r="Q171" s="179">
        <v>0.00040000000000000002</v>
      </c>
      <c r="R171" s="179">
        <f>Q171*H171</f>
        <v>0.0037536000000000002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187</v>
      </c>
      <c r="AT171" s="181" t="s">
        <v>178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187</v>
      </c>
      <c r="BM171" s="181" t="s">
        <v>630</v>
      </c>
    </row>
    <row r="172" s="2" customFormat="1" ht="24.15" customHeight="1">
      <c r="A172" s="34"/>
      <c r="B172" s="168"/>
      <c r="C172" s="169" t="s">
        <v>385</v>
      </c>
      <c r="D172" s="169" t="s">
        <v>178</v>
      </c>
      <c r="E172" s="170" t="s">
        <v>631</v>
      </c>
      <c r="F172" s="171" t="s">
        <v>632</v>
      </c>
      <c r="G172" s="172" t="s">
        <v>214</v>
      </c>
      <c r="H172" s="173">
        <v>3.6200000000000001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42</v>
      </c>
      <c r="O172" s="73"/>
      <c r="P172" s="179">
        <f>O172*H172</f>
        <v>0</v>
      </c>
      <c r="Q172" s="179">
        <v>0.00040000000000000002</v>
      </c>
      <c r="R172" s="179">
        <f>Q172*H172</f>
        <v>0.0014480000000000001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187</v>
      </c>
      <c r="AT172" s="181" t="s">
        <v>178</v>
      </c>
      <c r="AU172" s="181" t="s">
        <v>87</v>
      </c>
      <c r="AY172" s="15" t="s">
        <v>176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85</v>
      </c>
      <c r="BK172" s="182">
        <f>ROUND(I172*H172,2)</f>
        <v>0</v>
      </c>
      <c r="BL172" s="15" t="s">
        <v>187</v>
      </c>
      <c r="BM172" s="181" t="s">
        <v>633</v>
      </c>
    </row>
    <row r="173" s="2" customFormat="1" ht="37.8" customHeight="1">
      <c r="A173" s="34"/>
      <c r="B173" s="168"/>
      <c r="C173" s="183" t="s">
        <v>334</v>
      </c>
      <c r="D173" s="183" t="s">
        <v>227</v>
      </c>
      <c r="E173" s="184" t="s">
        <v>634</v>
      </c>
      <c r="F173" s="185" t="s">
        <v>635</v>
      </c>
      <c r="G173" s="186" t="s">
        <v>214</v>
      </c>
      <c r="H173" s="187">
        <v>15.878</v>
      </c>
      <c r="I173" s="188"/>
      <c r="J173" s="189">
        <f>ROUND(I173*H173,2)</f>
        <v>0</v>
      </c>
      <c r="K173" s="190"/>
      <c r="L173" s="191"/>
      <c r="M173" s="192" t="s">
        <v>1</v>
      </c>
      <c r="N173" s="193" t="s">
        <v>42</v>
      </c>
      <c r="O173" s="73"/>
      <c r="P173" s="179">
        <f>O173*H173</f>
        <v>0</v>
      </c>
      <c r="Q173" s="179">
        <v>0.0047000000000000002</v>
      </c>
      <c r="R173" s="179">
        <f>Q173*H173</f>
        <v>0.074626600000000001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331</v>
      </c>
      <c r="AT173" s="181" t="s">
        <v>227</v>
      </c>
      <c r="AU173" s="181" t="s">
        <v>87</v>
      </c>
      <c r="AY173" s="15" t="s">
        <v>176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85</v>
      </c>
      <c r="BK173" s="182">
        <f>ROUND(I173*H173,2)</f>
        <v>0</v>
      </c>
      <c r="BL173" s="15" t="s">
        <v>187</v>
      </c>
      <c r="BM173" s="181" t="s">
        <v>636</v>
      </c>
    </row>
    <row r="174" s="12" customFormat="1" ht="22.8" customHeight="1">
      <c r="A174" s="12"/>
      <c r="B174" s="155"/>
      <c r="C174" s="12"/>
      <c r="D174" s="156" t="s">
        <v>76</v>
      </c>
      <c r="E174" s="166" t="s">
        <v>637</v>
      </c>
      <c r="F174" s="166" t="s">
        <v>638</v>
      </c>
      <c r="G174" s="12"/>
      <c r="H174" s="12"/>
      <c r="I174" s="158"/>
      <c r="J174" s="167">
        <f>BK174</f>
        <v>0</v>
      </c>
      <c r="K174" s="12"/>
      <c r="L174" s="155"/>
      <c r="M174" s="160"/>
      <c r="N174" s="161"/>
      <c r="O174" s="161"/>
      <c r="P174" s="162">
        <f>SUM(P175:P176)</f>
        <v>0</v>
      </c>
      <c r="Q174" s="161"/>
      <c r="R174" s="162">
        <f>SUM(R175:R176)</f>
        <v>0.0035614800000000001</v>
      </c>
      <c r="S174" s="161"/>
      <c r="T174" s="163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6" t="s">
        <v>87</v>
      </c>
      <c r="AT174" s="164" t="s">
        <v>76</v>
      </c>
      <c r="AU174" s="164" t="s">
        <v>85</v>
      </c>
      <c r="AY174" s="156" t="s">
        <v>176</v>
      </c>
      <c r="BK174" s="165">
        <f>SUM(BK175:BK176)</f>
        <v>0</v>
      </c>
    </row>
    <row r="175" s="2" customFormat="1" ht="24.15" customHeight="1">
      <c r="A175" s="34"/>
      <c r="B175" s="168"/>
      <c r="C175" s="169" t="s">
        <v>390</v>
      </c>
      <c r="D175" s="169" t="s">
        <v>178</v>
      </c>
      <c r="E175" s="170" t="s">
        <v>639</v>
      </c>
      <c r="F175" s="171" t="s">
        <v>640</v>
      </c>
      <c r="G175" s="172" t="s">
        <v>641</v>
      </c>
      <c r="H175" s="173">
        <v>59.357999999999997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42</v>
      </c>
      <c r="O175" s="73"/>
      <c r="P175" s="179">
        <f>O175*H175</f>
        <v>0</v>
      </c>
      <c r="Q175" s="179">
        <v>6.0000000000000002E-05</v>
      </c>
      <c r="R175" s="179">
        <f>Q175*H175</f>
        <v>0.0035614800000000001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187</v>
      </c>
      <c r="AT175" s="181" t="s">
        <v>178</v>
      </c>
      <c r="AU175" s="181" t="s">
        <v>87</v>
      </c>
      <c r="AY175" s="15" t="s">
        <v>176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85</v>
      </c>
      <c r="BK175" s="182">
        <f>ROUND(I175*H175,2)</f>
        <v>0</v>
      </c>
      <c r="BL175" s="15" t="s">
        <v>187</v>
      </c>
      <c r="BM175" s="181" t="s">
        <v>642</v>
      </c>
    </row>
    <row r="176" s="2" customFormat="1" ht="44.25" customHeight="1">
      <c r="A176" s="34"/>
      <c r="B176" s="168"/>
      <c r="C176" s="169" t="s">
        <v>337</v>
      </c>
      <c r="D176" s="169" t="s">
        <v>178</v>
      </c>
      <c r="E176" s="170" t="s">
        <v>643</v>
      </c>
      <c r="F176" s="171" t="s">
        <v>644</v>
      </c>
      <c r="G176" s="172" t="s">
        <v>254</v>
      </c>
      <c r="H176" s="173">
        <v>6</v>
      </c>
      <c r="I176" s="174"/>
      <c r="J176" s="175">
        <f>ROUND(I176*H176,2)</f>
        <v>0</v>
      </c>
      <c r="K176" s="176"/>
      <c r="L176" s="35"/>
      <c r="M176" s="194" t="s">
        <v>1</v>
      </c>
      <c r="N176" s="195" t="s">
        <v>42</v>
      </c>
      <c r="O176" s="196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187</v>
      </c>
      <c r="AT176" s="181" t="s">
        <v>178</v>
      </c>
      <c r="AU176" s="181" t="s">
        <v>87</v>
      </c>
      <c r="AY176" s="15" t="s">
        <v>176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85</v>
      </c>
      <c r="BK176" s="182">
        <f>ROUND(I176*H176,2)</f>
        <v>0</v>
      </c>
      <c r="BL176" s="15" t="s">
        <v>187</v>
      </c>
      <c r="BM176" s="181" t="s">
        <v>645</v>
      </c>
    </row>
    <row r="177" s="2" customFormat="1" ht="6.96" customHeight="1">
      <c r="A177" s="34"/>
      <c r="B177" s="56"/>
      <c r="C177" s="57"/>
      <c r="D177" s="57"/>
      <c r="E177" s="57"/>
      <c r="F177" s="57"/>
      <c r="G177" s="57"/>
      <c r="H177" s="57"/>
      <c r="I177" s="57"/>
      <c r="J177" s="57"/>
      <c r="K177" s="57"/>
      <c r="L177" s="35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autoFilter ref="C127:K17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646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ROUND((SUM(BE122:BE148)),  2)</f>
        <v>0</v>
      </c>
      <c r="G33" s="34"/>
      <c r="H33" s="34"/>
      <c r="I33" s="124">
        <v>0.20999999999999999</v>
      </c>
      <c r="J33" s="123">
        <f>ROUND(((SUM(BE122:BE148))*I33),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ROUND((SUM(BF122:BF148)),  2)</f>
        <v>0</v>
      </c>
      <c r="G34" s="34"/>
      <c r="H34" s="34"/>
      <c r="I34" s="124">
        <v>0.12</v>
      </c>
      <c r="J34" s="123">
        <f>ROUND(((SUM(BF122:BF148))*I34),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ROUND((SUM(BG122:BG148)),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ROUND((SUM(BH122:BH148)),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ROUND((SUM(BI122:BI148)),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202 - Likvidace septiků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J122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647</v>
      </c>
      <c r="E97" s="138"/>
      <c r="F97" s="138"/>
      <c r="G97" s="138"/>
      <c r="H97" s="138"/>
      <c r="I97" s="138"/>
      <c r="J97" s="139">
        <f>J123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36"/>
      <c r="C98" s="9"/>
      <c r="D98" s="137" t="s">
        <v>648</v>
      </c>
      <c r="E98" s="138"/>
      <c r="F98" s="138"/>
      <c r="G98" s="138"/>
      <c r="H98" s="138"/>
      <c r="I98" s="138"/>
      <c r="J98" s="139">
        <f>J131</f>
        <v>0</v>
      </c>
      <c r="K98" s="9"/>
      <c r="L98" s="13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36"/>
      <c r="C99" s="9"/>
      <c r="D99" s="137" t="s">
        <v>649</v>
      </c>
      <c r="E99" s="138"/>
      <c r="F99" s="138"/>
      <c r="G99" s="138"/>
      <c r="H99" s="138"/>
      <c r="I99" s="138"/>
      <c r="J99" s="139">
        <f>J133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36"/>
      <c r="C100" s="9"/>
      <c r="D100" s="137" t="s">
        <v>650</v>
      </c>
      <c r="E100" s="138"/>
      <c r="F100" s="138"/>
      <c r="G100" s="138"/>
      <c r="H100" s="138"/>
      <c r="I100" s="138"/>
      <c r="J100" s="139">
        <f>J137</f>
        <v>0</v>
      </c>
      <c r="K100" s="9"/>
      <c r="L100" s="13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36"/>
      <c r="C101" s="9"/>
      <c r="D101" s="137" t="s">
        <v>651</v>
      </c>
      <c r="E101" s="138"/>
      <c r="F101" s="138"/>
      <c r="G101" s="138"/>
      <c r="H101" s="138"/>
      <c r="I101" s="138"/>
      <c r="J101" s="139">
        <f>J145</f>
        <v>0</v>
      </c>
      <c r="K101" s="9"/>
      <c r="L101" s="13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36"/>
      <c r="C102" s="9"/>
      <c r="D102" s="137" t="s">
        <v>652</v>
      </c>
      <c r="E102" s="138"/>
      <c r="F102" s="138"/>
      <c r="G102" s="138"/>
      <c r="H102" s="138"/>
      <c r="I102" s="138"/>
      <c r="J102" s="139">
        <f>J147</f>
        <v>0</v>
      </c>
      <c r="K102" s="9"/>
      <c r="L102" s="13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/>
    <row r="106" hidden="1"/>
    <row r="107" hidden="1"/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162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117" t="str">
        <f>E7</f>
        <v>Revitalizace sídliště Blatenská v HD - 2.etapa</v>
      </c>
      <c r="F112" s="28"/>
      <c r="G112" s="28"/>
      <c r="H112" s="28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146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E9</f>
        <v>SO 202 - Likvidace septiků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F12</f>
        <v xml:space="preserve"> </v>
      </c>
      <c r="G116" s="34"/>
      <c r="H116" s="34"/>
      <c r="I116" s="28" t="s">
        <v>22</v>
      </c>
      <c r="J116" s="65" t="str">
        <f>IF(J12="","",J12)</f>
        <v>28. 1. 2025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E15</f>
        <v>město Horažďovice</v>
      </c>
      <c r="G118" s="34"/>
      <c r="H118" s="34"/>
      <c r="I118" s="28" t="s">
        <v>31</v>
      </c>
      <c r="J118" s="32" t="str">
        <f>E21</f>
        <v>Atelier MAAT Tábor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29</v>
      </c>
      <c r="D119" s="34"/>
      <c r="E119" s="34"/>
      <c r="F119" s="23" t="str">
        <f>IF(E18="","",E18)</f>
        <v>Vyplň údaj</v>
      </c>
      <c r="G119" s="34"/>
      <c r="H119" s="34"/>
      <c r="I119" s="28" t="s">
        <v>34</v>
      </c>
      <c r="J119" s="32" t="str">
        <f>E24</f>
        <v>Pavel Matoušek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44"/>
      <c r="B121" s="145"/>
      <c r="C121" s="146" t="s">
        <v>163</v>
      </c>
      <c r="D121" s="147" t="s">
        <v>62</v>
      </c>
      <c r="E121" s="147" t="s">
        <v>58</v>
      </c>
      <c r="F121" s="147" t="s">
        <v>59</v>
      </c>
      <c r="G121" s="147" t="s">
        <v>164</v>
      </c>
      <c r="H121" s="147" t="s">
        <v>165</v>
      </c>
      <c r="I121" s="147" t="s">
        <v>166</v>
      </c>
      <c r="J121" s="148" t="s">
        <v>151</v>
      </c>
      <c r="K121" s="149" t="s">
        <v>167</v>
      </c>
      <c r="L121" s="150"/>
      <c r="M121" s="82" t="s">
        <v>1</v>
      </c>
      <c r="N121" s="83" t="s">
        <v>41</v>
      </c>
      <c r="O121" s="83" t="s">
        <v>168</v>
      </c>
      <c r="P121" s="83" t="s">
        <v>169</v>
      </c>
      <c r="Q121" s="83" t="s">
        <v>170</v>
      </c>
      <c r="R121" s="83" t="s">
        <v>171</v>
      </c>
      <c r="S121" s="83" t="s">
        <v>172</v>
      </c>
      <c r="T121" s="84" t="s">
        <v>173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="2" customFormat="1" ht="22.8" customHeight="1">
      <c r="A122" s="34"/>
      <c r="B122" s="35"/>
      <c r="C122" s="89" t="s">
        <v>174</v>
      </c>
      <c r="D122" s="34"/>
      <c r="E122" s="34"/>
      <c r="F122" s="34"/>
      <c r="G122" s="34"/>
      <c r="H122" s="34"/>
      <c r="I122" s="34"/>
      <c r="J122" s="151">
        <f>BK122</f>
        <v>0</v>
      </c>
      <c r="K122" s="34"/>
      <c r="L122" s="35"/>
      <c r="M122" s="85"/>
      <c r="N122" s="69"/>
      <c r="O122" s="86"/>
      <c r="P122" s="152">
        <f>P123+P131+P133+P137+P145+P147</f>
        <v>0</v>
      </c>
      <c r="Q122" s="86"/>
      <c r="R122" s="152">
        <f>R123+R131+R133+R137+R145+R147</f>
        <v>26.634855999999999</v>
      </c>
      <c r="S122" s="86"/>
      <c r="T122" s="153">
        <f>T123+T131+T133+T137+T145+T147</f>
        <v>37.219200000000001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76</v>
      </c>
      <c r="AU122" s="15" t="s">
        <v>153</v>
      </c>
      <c r="BK122" s="154">
        <f>BK123+BK131+BK133+BK137+BK145+BK147</f>
        <v>0</v>
      </c>
    </row>
    <row r="123" s="12" customFormat="1" ht="25.92" customHeight="1">
      <c r="A123" s="12"/>
      <c r="B123" s="155"/>
      <c r="C123" s="12"/>
      <c r="D123" s="156" t="s">
        <v>76</v>
      </c>
      <c r="E123" s="157" t="s">
        <v>85</v>
      </c>
      <c r="F123" s="157" t="s">
        <v>290</v>
      </c>
      <c r="G123" s="12"/>
      <c r="H123" s="12"/>
      <c r="I123" s="158"/>
      <c r="J123" s="159">
        <f>BK123</f>
        <v>0</v>
      </c>
      <c r="K123" s="12"/>
      <c r="L123" s="155"/>
      <c r="M123" s="160"/>
      <c r="N123" s="161"/>
      <c r="O123" s="161"/>
      <c r="P123" s="162">
        <f>SUM(P124:P130)</f>
        <v>0</v>
      </c>
      <c r="Q123" s="161"/>
      <c r="R123" s="162">
        <f>SUM(R124:R130)</f>
        <v>0</v>
      </c>
      <c r="S123" s="161"/>
      <c r="T123" s="163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85</v>
      </c>
      <c r="AT123" s="164" t="s">
        <v>76</v>
      </c>
      <c r="AU123" s="164" t="s">
        <v>77</v>
      </c>
      <c r="AY123" s="156" t="s">
        <v>176</v>
      </c>
      <c r="BK123" s="165">
        <f>SUM(BK124:BK130)</f>
        <v>0</v>
      </c>
    </row>
    <row r="124" s="2" customFormat="1" ht="24.15" customHeight="1">
      <c r="A124" s="34"/>
      <c r="B124" s="168"/>
      <c r="C124" s="169" t="s">
        <v>85</v>
      </c>
      <c r="D124" s="169" t="s">
        <v>178</v>
      </c>
      <c r="E124" s="170" t="s">
        <v>498</v>
      </c>
      <c r="F124" s="171" t="s">
        <v>499</v>
      </c>
      <c r="G124" s="172" t="s">
        <v>214</v>
      </c>
      <c r="H124" s="173">
        <v>144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42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182</v>
      </c>
      <c r="AT124" s="181" t="s">
        <v>178</v>
      </c>
      <c r="AU124" s="181" t="s">
        <v>85</v>
      </c>
      <c r="AY124" s="15" t="s">
        <v>176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85</v>
      </c>
      <c r="BK124" s="182">
        <f>ROUND(I124*H124,2)</f>
        <v>0</v>
      </c>
      <c r="BL124" s="15" t="s">
        <v>182</v>
      </c>
      <c r="BM124" s="181" t="s">
        <v>653</v>
      </c>
    </row>
    <row r="125" s="2" customFormat="1" ht="37.8" customHeight="1">
      <c r="A125" s="34"/>
      <c r="B125" s="168"/>
      <c r="C125" s="169" t="s">
        <v>87</v>
      </c>
      <c r="D125" s="169" t="s">
        <v>178</v>
      </c>
      <c r="E125" s="170" t="s">
        <v>654</v>
      </c>
      <c r="F125" s="171" t="s">
        <v>655</v>
      </c>
      <c r="G125" s="172" t="s">
        <v>181</v>
      </c>
      <c r="H125" s="173">
        <v>9.0749999999999993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42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182</v>
      </c>
      <c r="AT125" s="181" t="s">
        <v>178</v>
      </c>
      <c r="AU125" s="181" t="s">
        <v>85</v>
      </c>
      <c r="AY125" s="15" t="s">
        <v>176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85</v>
      </c>
      <c r="BK125" s="182">
        <f>ROUND(I125*H125,2)</f>
        <v>0</v>
      </c>
      <c r="BL125" s="15" t="s">
        <v>182</v>
      </c>
      <c r="BM125" s="181" t="s">
        <v>656</v>
      </c>
    </row>
    <row r="126" s="2" customFormat="1" ht="44.25" customHeight="1">
      <c r="A126" s="34"/>
      <c r="B126" s="168"/>
      <c r="C126" s="169" t="s">
        <v>189</v>
      </c>
      <c r="D126" s="169" t="s">
        <v>178</v>
      </c>
      <c r="E126" s="170" t="s">
        <v>657</v>
      </c>
      <c r="F126" s="171" t="s">
        <v>658</v>
      </c>
      <c r="G126" s="172" t="s">
        <v>181</v>
      </c>
      <c r="H126" s="173">
        <v>154.88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182</v>
      </c>
      <c r="AT126" s="181" t="s">
        <v>178</v>
      </c>
      <c r="AU126" s="181" t="s">
        <v>85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182</v>
      </c>
      <c r="BM126" s="181" t="s">
        <v>659</v>
      </c>
    </row>
    <row r="127" s="2" customFormat="1" ht="37.8" customHeight="1">
      <c r="A127" s="34"/>
      <c r="B127" s="168"/>
      <c r="C127" s="169" t="s">
        <v>182</v>
      </c>
      <c r="D127" s="169" t="s">
        <v>178</v>
      </c>
      <c r="E127" s="170" t="s">
        <v>660</v>
      </c>
      <c r="F127" s="171" t="s">
        <v>661</v>
      </c>
      <c r="G127" s="172" t="s">
        <v>214</v>
      </c>
      <c r="H127" s="173">
        <v>144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85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662</v>
      </c>
    </row>
    <row r="128" s="2" customFormat="1" ht="33" customHeight="1">
      <c r="A128" s="34"/>
      <c r="B128" s="168"/>
      <c r="C128" s="169" t="s">
        <v>196</v>
      </c>
      <c r="D128" s="169" t="s">
        <v>178</v>
      </c>
      <c r="E128" s="170" t="s">
        <v>663</v>
      </c>
      <c r="F128" s="171" t="s">
        <v>664</v>
      </c>
      <c r="G128" s="172" t="s">
        <v>214</v>
      </c>
      <c r="H128" s="173">
        <v>144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85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665</v>
      </c>
    </row>
    <row r="129" s="2" customFormat="1" ht="33" customHeight="1">
      <c r="A129" s="34"/>
      <c r="B129" s="168"/>
      <c r="C129" s="169" t="s">
        <v>200</v>
      </c>
      <c r="D129" s="169" t="s">
        <v>178</v>
      </c>
      <c r="E129" s="170" t="s">
        <v>666</v>
      </c>
      <c r="F129" s="171" t="s">
        <v>667</v>
      </c>
      <c r="G129" s="172" t="s">
        <v>181</v>
      </c>
      <c r="H129" s="173">
        <v>123.206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85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668</v>
      </c>
    </row>
    <row r="130" s="2" customFormat="1" ht="33" customHeight="1">
      <c r="A130" s="34"/>
      <c r="B130" s="168"/>
      <c r="C130" s="169" t="s">
        <v>308</v>
      </c>
      <c r="D130" s="169" t="s">
        <v>178</v>
      </c>
      <c r="E130" s="170" t="s">
        <v>669</v>
      </c>
      <c r="F130" s="171" t="s">
        <v>670</v>
      </c>
      <c r="G130" s="172" t="s">
        <v>181</v>
      </c>
      <c r="H130" s="173">
        <v>15.488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85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671</v>
      </c>
    </row>
    <row r="131" s="12" customFormat="1" ht="25.92" customHeight="1">
      <c r="A131" s="12"/>
      <c r="B131" s="155"/>
      <c r="C131" s="12"/>
      <c r="D131" s="156" t="s">
        <v>76</v>
      </c>
      <c r="E131" s="157" t="s">
        <v>87</v>
      </c>
      <c r="F131" s="157" t="s">
        <v>339</v>
      </c>
      <c r="G131" s="12"/>
      <c r="H131" s="12"/>
      <c r="I131" s="158"/>
      <c r="J131" s="159">
        <f>BK131</f>
        <v>0</v>
      </c>
      <c r="K131" s="12"/>
      <c r="L131" s="155"/>
      <c r="M131" s="160"/>
      <c r="N131" s="161"/>
      <c r="O131" s="161"/>
      <c r="P131" s="162">
        <f>P132</f>
        <v>0</v>
      </c>
      <c r="Q131" s="161"/>
      <c r="R131" s="162">
        <f>R132</f>
        <v>26.465980800000001</v>
      </c>
      <c r="S131" s="161"/>
      <c r="T131" s="16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6" t="s">
        <v>85</v>
      </c>
      <c r="AT131" s="164" t="s">
        <v>76</v>
      </c>
      <c r="AU131" s="164" t="s">
        <v>77</v>
      </c>
      <c r="AY131" s="156" t="s">
        <v>176</v>
      </c>
      <c r="BK131" s="165">
        <f>BK132</f>
        <v>0</v>
      </c>
    </row>
    <row r="132" s="2" customFormat="1" ht="44.25" customHeight="1">
      <c r="A132" s="34"/>
      <c r="B132" s="168"/>
      <c r="C132" s="169" t="s">
        <v>259</v>
      </c>
      <c r="D132" s="169" t="s">
        <v>178</v>
      </c>
      <c r="E132" s="170" t="s">
        <v>672</v>
      </c>
      <c r="F132" s="171" t="s">
        <v>673</v>
      </c>
      <c r="G132" s="172" t="s">
        <v>214</v>
      </c>
      <c r="H132" s="173">
        <v>38.079999999999998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0.69501000000000002</v>
      </c>
      <c r="R132" s="179">
        <f>Q132*H132</f>
        <v>26.465980800000001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85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674</v>
      </c>
    </row>
    <row r="133" s="12" customFormat="1" ht="25.92" customHeight="1">
      <c r="A133" s="12"/>
      <c r="B133" s="155"/>
      <c r="C133" s="12"/>
      <c r="D133" s="156" t="s">
        <v>76</v>
      </c>
      <c r="E133" s="157" t="s">
        <v>211</v>
      </c>
      <c r="F133" s="157" t="s">
        <v>675</v>
      </c>
      <c r="G133" s="12"/>
      <c r="H133" s="12"/>
      <c r="I133" s="158"/>
      <c r="J133" s="159">
        <f>BK133</f>
        <v>0</v>
      </c>
      <c r="K133" s="12"/>
      <c r="L133" s="155"/>
      <c r="M133" s="160"/>
      <c r="N133" s="161"/>
      <c r="O133" s="161"/>
      <c r="P133" s="162">
        <f>SUM(P134:P136)</f>
        <v>0</v>
      </c>
      <c r="Q133" s="161"/>
      <c r="R133" s="162">
        <f>SUM(R134:R136)</f>
        <v>0.1688752</v>
      </c>
      <c r="S133" s="161"/>
      <c r="T133" s="163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85</v>
      </c>
      <c r="AT133" s="164" t="s">
        <v>76</v>
      </c>
      <c r="AU133" s="164" t="s">
        <v>77</v>
      </c>
      <c r="AY133" s="156" t="s">
        <v>176</v>
      </c>
      <c r="BK133" s="165">
        <f>SUM(BK134:BK136)</f>
        <v>0</v>
      </c>
    </row>
    <row r="134" s="2" customFormat="1" ht="24.15" customHeight="1">
      <c r="A134" s="34"/>
      <c r="B134" s="168"/>
      <c r="C134" s="169" t="s">
        <v>237</v>
      </c>
      <c r="D134" s="169" t="s">
        <v>178</v>
      </c>
      <c r="E134" s="170" t="s">
        <v>676</v>
      </c>
      <c r="F134" s="171" t="s">
        <v>677</v>
      </c>
      <c r="G134" s="172" t="s">
        <v>240</v>
      </c>
      <c r="H134" s="173">
        <v>30.399999999999999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1.0000000000000001E-05</v>
      </c>
      <c r="R134" s="179">
        <f>Q134*H134</f>
        <v>0.00030400000000000002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85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678</v>
      </c>
    </row>
    <row r="135" s="2" customFormat="1" ht="24.15" customHeight="1">
      <c r="A135" s="34"/>
      <c r="B135" s="168"/>
      <c r="C135" s="183" t="s">
        <v>246</v>
      </c>
      <c r="D135" s="183" t="s">
        <v>227</v>
      </c>
      <c r="E135" s="184" t="s">
        <v>679</v>
      </c>
      <c r="F135" s="185" t="s">
        <v>680</v>
      </c>
      <c r="G135" s="186" t="s">
        <v>240</v>
      </c>
      <c r="H135" s="187">
        <v>6.4960000000000004</v>
      </c>
      <c r="I135" s="188"/>
      <c r="J135" s="189">
        <f>ROUND(I135*H135,2)</f>
        <v>0</v>
      </c>
      <c r="K135" s="190"/>
      <c r="L135" s="191"/>
      <c r="M135" s="192" t="s">
        <v>1</v>
      </c>
      <c r="N135" s="193" t="s">
        <v>42</v>
      </c>
      <c r="O135" s="73"/>
      <c r="P135" s="179">
        <f>O135*H135</f>
        <v>0</v>
      </c>
      <c r="Q135" s="179">
        <v>0.0057000000000000002</v>
      </c>
      <c r="R135" s="179">
        <f>Q135*H135</f>
        <v>0.037027200000000003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211</v>
      </c>
      <c r="AT135" s="181" t="s">
        <v>227</v>
      </c>
      <c r="AU135" s="181" t="s">
        <v>85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681</v>
      </c>
    </row>
    <row r="136" s="2" customFormat="1" ht="24.15" customHeight="1">
      <c r="A136" s="34"/>
      <c r="B136" s="168"/>
      <c r="C136" s="183" t="s">
        <v>251</v>
      </c>
      <c r="D136" s="183" t="s">
        <v>227</v>
      </c>
      <c r="E136" s="184" t="s">
        <v>682</v>
      </c>
      <c r="F136" s="185" t="s">
        <v>683</v>
      </c>
      <c r="G136" s="186" t="s">
        <v>240</v>
      </c>
      <c r="H136" s="187">
        <v>24.359999999999999</v>
      </c>
      <c r="I136" s="188"/>
      <c r="J136" s="189">
        <f>ROUND(I136*H136,2)</f>
        <v>0</v>
      </c>
      <c r="K136" s="190"/>
      <c r="L136" s="191"/>
      <c r="M136" s="192" t="s">
        <v>1</v>
      </c>
      <c r="N136" s="193" t="s">
        <v>42</v>
      </c>
      <c r="O136" s="73"/>
      <c r="P136" s="179">
        <f>O136*H136</f>
        <v>0</v>
      </c>
      <c r="Q136" s="179">
        <v>0.0054000000000000003</v>
      </c>
      <c r="R136" s="179">
        <f>Q136*H136</f>
        <v>0.13154399999999999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211</v>
      </c>
      <c r="AT136" s="181" t="s">
        <v>227</v>
      </c>
      <c r="AU136" s="181" t="s">
        <v>85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684</v>
      </c>
    </row>
    <row r="137" s="12" customFormat="1" ht="25.92" customHeight="1">
      <c r="A137" s="12"/>
      <c r="B137" s="155"/>
      <c r="C137" s="12"/>
      <c r="D137" s="156" t="s">
        <v>76</v>
      </c>
      <c r="E137" s="157" t="s">
        <v>216</v>
      </c>
      <c r="F137" s="157" t="s">
        <v>685</v>
      </c>
      <c r="G137" s="12"/>
      <c r="H137" s="12"/>
      <c r="I137" s="158"/>
      <c r="J137" s="159">
        <f>BK137</f>
        <v>0</v>
      </c>
      <c r="K137" s="12"/>
      <c r="L137" s="155"/>
      <c r="M137" s="160"/>
      <c r="N137" s="161"/>
      <c r="O137" s="161"/>
      <c r="P137" s="162">
        <f>SUM(P138:P144)</f>
        <v>0</v>
      </c>
      <c r="Q137" s="161"/>
      <c r="R137" s="162">
        <f>SUM(R138:R144)</f>
        <v>0</v>
      </c>
      <c r="S137" s="161"/>
      <c r="T137" s="163">
        <f>SUM(T138:T144)</f>
        <v>37.219200000000001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6" t="s">
        <v>85</v>
      </c>
      <c r="AT137" s="164" t="s">
        <v>76</v>
      </c>
      <c r="AU137" s="164" t="s">
        <v>77</v>
      </c>
      <c r="AY137" s="156" t="s">
        <v>176</v>
      </c>
      <c r="BK137" s="165">
        <f>SUM(BK138:BK144)</f>
        <v>0</v>
      </c>
    </row>
    <row r="138" s="2" customFormat="1" ht="33" customHeight="1">
      <c r="A138" s="34"/>
      <c r="B138" s="168"/>
      <c r="C138" s="169" t="s">
        <v>204</v>
      </c>
      <c r="D138" s="169" t="s">
        <v>178</v>
      </c>
      <c r="E138" s="170" t="s">
        <v>686</v>
      </c>
      <c r="F138" s="171" t="s">
        <v>687</v>
      </c>
      <c r="G138" s="172" t="s">
        <v>254</v>
      </c>
      <c r="H138" s="173">
        <v>4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85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688</v>
      </c>
    </row>
    <row r="139" s="2" customFormat="1" ht="16.5" customHeight="1">
      <c r="A139" s="34"/>
      <c r="B139" s="168"/>
      <c r="C139" s="169" t="s">
        <v>211</v>
      </c>
      <c r="D139" s="169" t="s">
        <v>178</v>
      </c>
      <c r="E139" s="170" t="s">
        <v>689</v>
      </c>
      <c r="F139" s="171" t="s">
        <v>690</v>
      </c>
      <c r="G139" s="172" t="s">
        <v>254</v>
      </c>
      <c r="H139" s="173">
        <v>4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85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691</v>
      </c>
    </row>
    <row r="140" s="2" customFormat="1" ht="24.15" customHeight="1">
      <c r="A140" s="34"/>
      <c r="B140" s="168"/>
      <c r="C140" s="169" t="s">
        <v>216</v>
      </c>
      <c r="D140" s="169" t="s">
        <v>178</v>
      </c>
      <c r="E140" s="170" t="s">
        <v>692</v>
      </c>
      <c r="F140" s="171" t="s">
        <v>693</v>
      </c>
      <c r="G140" s="172" t="s">
        <v>254</v>
      </c>
      <c r="H140" s="173">
        <v>4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182</v>
      </c>
      <c r="AT140" s="181" t="s">
        <v>178</v>
      </c>
      <c r="AU140" s="181" t="s">
        <v>85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694</v>
      </c>
    </row>
    <row r="141" s="2" customFormat="1" ht="24.15" customHeight="1">
      <c r="A141" s="34"/>
      <c r="B141" s="168"/>
      <c r="C141" s="169" t="s">
        <v>222</v>
      </c>
      <c r="D141" s="169" t="s">
        <v>178</v>
      </c>
      <c r="E141" s="170" t="s">
        <v>695</v>
      </c>
      <c r="F141" s="171" t="s">
        <v>696</v>
      </c>
      <c r="G141" s="172" t="s">
        <v>181</v>
      </c>
      <c r="H141" s="173">
        <v>9.9359999999999999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2.2000000000000002</v>
      </c>
      <c r="T141" s="180">
        <f>S141*H141</f>
        <v>21.859200000000001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182</v>
      </c>
      <c r="AT141" s="181" t="s">
        <v>178</v>
      </c>
      <c r="AU141" s="181" t="s">
        <v>85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697</v>
      </c>
    </row>
    <row r="142" s="2" customFormat="1" ht="16.5" customHeight="1">
      <c r="A142" s="34"/>
      <c r="B142" s="168"/>
      <c r="C142" s="169" t="s">
        <v>301</v>
      </c>
      <c r="D142" s="169" t="s">
        <v>178</v>
      </c>
      <c r="E142" s="170" t="s">
        <v>698</v>
      </c>
      <c r="F142" s="171" t="s">
        <v>699</v>
      </c>
      <c r="G142" s="172" t="s">
        <v>181</v>
      </c>
      <c r="H142" s="173">
        <v>6.25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2.3999999999999999</v>
      </c>
      <c r="T142" s="180">
        <f>S142*H142</f>
        <v>15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182</v>
      </c>
      <c r="AT142" s="181" t="s">
        <v>178</v>
      </c>
      <c r="AU142" s="181" t="s">
        <v>85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700</v>
      </c>
    </row>
    <row r="143" s="2" customFormat="1" ht="24.15" customHeight="1">
      <c r="A143" s="34"/>
      <c r="B143" s="168"/>
      <c r="C143" s="169" t="s">
        <v>8</v>
      </c>
      <c r="D143" s="169" t="s">
        <v>178</v>
      </c>
      <c r="E143" s="170" t="s">
        <v>701</v>
      </c>
      <c r="F143" s="171" t="s">
        <v>702</v>
      </c>
      <c r="G143" s="172" t="s">
        <v>254</v>
      </c>
      <c r="H143" s="173">
        <v>8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0.044999999999999998</v>
      </c>
      <c r="T143" s="180">
        <f>S143*H143</f>
        <v>0.35999999999999999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85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703</v>
      </c>
    </row>
    <row r="144" s="2" customFormat="1" ht="24.15" customHeight="1">
      <c r="A144" s="34"/>
      <c r="B144" s="168"/>
      <c r="C144" s="169" t="s">
        <v>317</v>
      </c>
      <c r="D144" s="169" t="s">
        <v>178</v>
      </c>
      <c r="E144" s="170" t="s">
        <v>704</v>
      </c>
      <c r="F144" s="171" t="s">
        <v>705</v>
      </c>
      <c r="G144" s="172" t="s">
        <v>1</v>
      </c>
      <c r="H144" s="173">
        <v>16.186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182</v>
      </c>
      <c r="AT144" s="181" t="s">
        <v>178</v>
      </c>
      <c r="AU144" s="181" t="s">
        <v>85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706</v>
      </c>
    </row>
    <row r="145" s="12" customFormat="1" ht="25.92" customHeight="1">
      <c r="A145" s="12"/>
      <c r="B145" s="155"/>
      <c r="C145" s="12"/>
      <c r="D145" s="156" t="s">
        <v>76</v>
      </c>
      <c r="E145" s="157" t="s">
        <v>470</v>
      </c>
      <c r="F145" s="157" t="s">
        <v>471</v>
      </c>
      <c r="G145" s="12"/>
      <c r="H145" s="12"/>
      <c r="I145" s="158"/>
      <c r="J145" s="159">
        <f>BK145</f>
        <v>0</v>
      </c>
      <c r="K145" s="12"/>
      <c r="L145" s="155"/>
      <c r="M145" s="160"/>
      <c r="N145" s="161"/>
      <c r="O145" s="161"/>
      <c r="P145" s="162">
        <f>P146</f>
        <v>0</v>
      </c>
      <c r="Q145" s="161"/>
      <c r="R145" s="162">
        <f>R146</f>
        <v>0</v>
      </c>
      <c r="S145" s="161"/>
      <c r="T145" s="16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6" t="s">
        <v>85</v>
      </c>
      <c r="AT145" s="164" t="s">
        <v>76</v>
      </c>
      <c r="AU145" s="164" t="s">
        <v>77</v>
      </c>
      <c r="AY145" s="156" t="s">
        <v>176</v>
      </c>
      <c r="BK145" s="165">
        <f>BK146</f>
        <v>0</v>
      </c>
    </row>
    <row r="146" s="2" customFormat="1" ht="55.5" customHeight="1">
      <c r="A146" s="34"/>
      <c r="B146" s="168"/>
      <c r="C146" s="169" t="s">
        <v>263</v>
      </c>
      <c r="D146" s="169" t="s">
        <v>178</v>
      </c>
      <c r="E146" s="170" t="s">
        <v>610</v>
      </c>
      <c r="F146" s="171" t="s">
        <v>611</v>
      </c>
      <c r="G146" s="172" t="s">
        <v>207</v>
      </c>
      <c r="H146" s="173">
        <v>26.635000000000002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182</v>
      </c>
      <c r="AT146" s="181" t="s">
        <v>178</v>
      </c>
      <c r="AU146" s="181" t="s">
        <v>85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707</v>
      </c>
    </row>
    <row r="147" s="12" customFormat="1" ht="25.92" customHeight="1">
      <c r="A147" s="12"/>
      <c r="B147" s="155"/>
      <c r="C147" s="12"/>
      <c r="D147" s="156" t="s">
        <v>76</v>
      </c>
      <c r="E147" s="157" t="s">
        <v>708</v>
      </c>
      <c r="F147" s="157" t="s">
        <v>709</v>
      </c>
      <c r="G147" s="12"/>
      <c r="H147" s="12"/>
      <c r="I147" s="158"/>
      <c r="J147" s="159">
        <f>BK147</f>
        <v>0</v>
      </c>
      <c r="K147" s="12"/>
      <c r="L147" s="155"/>
      <c r="M147" s="160"/>
      <c r="N147" s="161"/>
      <c r="O147" s="161"/>
      <c r="P147" s="162">
        <f>P148</f>
        <v>0</v>
      </c>
      <c r="Q147" s="161"/>
      <c r="R147" s="162">
        <f>R148</f>
        <v>0</v>
      </c>
      <c r="S147" s="161"/>
      <c r="T147" s="16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6" t="s">
        <v>87</v>
      </c>
      <c r="AT147" s="164" t="s">
        <v>76</v>
      </c>
      <c r="AU147" s="164" t="s">
        <v>77</v>
      </c>
      <c r="AY147" s="156" t="s">
        <v>176</v>
      </c>
      <c r="BK147" s="165">
        <f>BK148</f>
        <v>0</v>
      </c>
    </row>
    <row r="148" s="2" customFormat="1" ht="24.15" customHeight="1">
      <c r="A148" s="34"/>
      <c r="B148" s="168"/>
      <c r="C148" s="169" t="s">
        <v>7</v>
      </c>
      <c r="D148" s="169" t="s">
        <v>178</v>
      </c>
      <c r="E148" s="170" t="s">
        <v>710</v>
      </c>
      <c r="F148" s="171" t="s">
        <v>711</v>
      </c>
      <c r="G148" s="172" t="s">
        <v>254</v>
      </c>
      <c r="H148" s="173">
        <v>8</v>
      </c>
      <c r="I148" s="174"/>
      <c r="J148" s="175">
        <f>ROUND(I148*H148,2)</f>
        <v>0</v>
      </c>
      <c r="K148" s="176"/>
      <c r="L148" s="35"/>
      <c r="M148" s="194" t="s">
        <v>1</v>
      </c>
      <c r="N148" s="195" t="s">
        <v>42</v>
      </c>
      <c r="O148" s="19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187</v>
      </c>
      <c r="AT148" s="181" t="s">
        <v>178</v>
      </c>
      <c r="AU148" s="181" t="s">
        <v>85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187</v>
      </c>
      <c r="BM148" s="181" t="s">
        <v>712</v>
      </c>
    </row>
    <row r="149" s="2" customFormat="1" ht="6.96" customHeight="1">
      <c r="A149" s="34"/>
      <c r="B149" s="56"/>
      <c r="C149" s="57"/>
      <c r="D149" s="57"/>
      <c r="E149" s="57"/>
      <c r="F149" s="57"/>
      <c r="G149" s="57"/>
      <c r="H149" s="57"/>
      <c r="I149" s="57"/>
      <c r="J149" s="57"/>
      <c r="K149" s="57"/>
      <c r="L149" s="35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autoFilter ref="C121:K14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108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713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ROUND((SUM(BE122:BE170)),  2)</f>
        <v>0</v>
      </c>
      <c r="G33" s="34"/>
      <c r="H33" s="34"/>
      <c r="I33" s="124">
        <v>0.20999999999999999</v>
      </c>
      <c r="J33" s="123">
        <f>ROUND(((SUM(BE122:BE170))*I33),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ROUND((SUM(BF122:BF170)),  2)</f>
        <v>0</v>
      </c>
      <c r="G34" s="34"/>
      <c r="H34" s="34"/>
      <c r="I34" s="124">
        <v>0.12</v>
      </c>
      <c r="J34" s="123">
        <f>ROUND(((SUM(BF122:BF170))*I34),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ROUND((SUM(BG122:BG170)),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ROUND((SUM(BH122:BH170)),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ROUND((SUM(BI122:BI170)),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301 - Odvodnění komunikace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J122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J123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J124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714</v>
      </c>
      <c r="E99" s="142"/>
      <c r="F99" s="142"/>
      <c r="G99" s="142"/>
      <c r="H99" s="142"/>
      <c r="I99" s="142"/>
      <c r="J99" s="143">
        <f>J137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715</v>
      </c>
      <c r="E100" s="142"/>
      <c r="F100" s="142"/>
      <c r="G100" s="142"/>
      <c r="H100" s="142"/>
      <c r="I100" s="142"/>
      <c r="J100" s="143">
        <f>J142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285</v>
      </c>
      <c r="E101" s="142"/>
      <c r="F101" s="142"/>
      <c r="G101" s="142"/>
      <c r="H101" s="142"/>
      <c r="I101" s="142"/>
      <c r="J101" s="143">
        <f>J162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287</v>
      </c>
      <c r="E102" s="142"/>
      <c r="F102" s="142"/>
      <c r="G102" s="142"/>
      <c r="H102" s="142"/>
      <c r="I102" s="142"/>
      <c r="J102" s="143">
        <f>J168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/>
    <row r="106" hidden="1"/>
    <row r="107" hidden="1"/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162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117" t="str">
        <f>E7</f>
        <v>Revitalizace sídliště Blatenská v HD - 2.etapa</v>
      </c>
      <c r="F112" s="28"/>
      <c r="G112" s="28"/>
      <c r="H112" s="28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146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E9</f>
        <v>SO 301 - Odvodnění komunikace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F12</f>
        <v xml:space="preserve"> </v>
      </c>
      <c r="G116" s="34"/>
      <c r="H116" s="34"/>
      <c r="I116" s="28" t="s">
        <v>22</v>
      </c>
      <c r="J116" s="65" t="str">
        <f>IF(J12="","",J12)</f>
        <v>28. 1. 2025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E15</f>
        <v>město Horažďovice</v>
      </c>
      <c r="G118" s="34"/>
      <c r="H118" s="34"/>
      <c r="I118" s="28" t="s">
        <v>31</v>
      </c>
      <c r="J118" s="32" t="str">
        <f>E21</f>
        <v>Atelier MAAT Tábor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29</v>
      </c>
      <c r="D119" s="34"/>
      <c r="E119" s="34"/>
      <c r="F119" s="23" t="str">
        <f>IF(E18="","",E18)</f>
        <v>Vyplň údaj</v>
      </c>
      <c r="G119" s="34"/>
      <c r="H119" s="34"/>
      <c r="I119" s="28" t="s">
        <v>34</v>
      </c>
      <c r="J119" s="32" t="str">
        <f>E24</f>
        <v>Pavel Matoušek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44"/>
      <c r="B121" s="145"/>
      <c r="C121" s="146" t="s">
        <v>163</v>
      </c>
      <c r="D121" s="147" t="s">
        <v>62</v>
      </c>
      <c r="E121" s="147" t="s">
        <v>58</v>
      </c>
      <c r="F121" s="147" t="s">
        <v>59</v>
      </c>
      <c r="G121" s="147" t="s">
        <v>164</v>
      </c>
      <c r="H121" s="147" t="s">
        <v>165</v>
      </c>
      <c r="I121" s="147" t="s">
        <v>166</v>
      </c>
      <c r="J121" s="148" t="s">
        <v>151</v>
      </c>
      <c r="K121" s="149" t="s">
        <v>167</v>
      </c>
      <c r="L121" s="150"/>
      <c r="M121" s="82" t="s">
        <v>1</v>
      </c>
      <c r="N121" s="83" t="s">
        <v>41</v>
      </c>
      <c r="O121" s="83" t="s">
        <v>168</v>
      </c>
      <c r="P121" s="83" t="s">
        <v>169</v>
      </c>
      <c r="Q121" s="83" t="s">
        <v>170</v>
      </c>
      <c r="R121" s="83" t="s">
        <v>171</v>
      </c>
      <c r="S121" s="83" t="s">
        <v>172</v>
      </c>
      <c r="T121" s="84" t="s">
        <v>173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="2" customFormat="1" ht="22.8" customHeight="1">
      <c r="A122" s="34"/>
      <c r="B122" s="35"/>
      <c r="C122" s="89" t="s">
        <v>174</v>
      </c>
      <c r="D122" s="34"/>
      <c r="E122" s="34"/>
      <c r="F122" s="34"/>
      <c r="G122" s="34"/>
      <c r="H122" s="34"/>
      <c r="I122" s="34"/>
      <c r="J122" s="151">
        <f>BK122</f>
        <v>0</v>
      </c>
      <c r="K122" s="34"/>
      <c r="L122" s="35"/>
      <c r="M122" s="85"/>
      <c r="N122" s="69"/>
      <c r="O122" s="86"/>
      <c r="P122" s="152">
        <f>P123</f>
        <v>0</v>
      </c>
      <c r="Q122" s="86"/>
      <c r="R122" s="152">
        <f>R123</f>
        <v>0</v>
      </c>
      <c r="S122" s="86"/>
      <c r="T122" s="15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76</v>
      </c>
      <c r="AU122" s="15" t="s">
        <v>153</v>
      </c>
      <c r="BK122" s="154">
        <f>BK123</f>
        <v>0</v>
      </c>
    </row>
    <row r="123" s="12" customFormat="1" ht="25.92" customHeight="1">
      <c r="A123" s="12"/>
      <c r="B123" s="155"/>
      <c r="C123" s="12"/>
      <c r="D123" s="156" t="s">
        <v>76</v>
      </c>
      <c r="E123" s="157" t="s">
        <v>288</v>
      </c>
      <c r="F123" s="157" t="s">
        <v>289</v>
      </c>
      <c r="G123" s="12"/>
      <c r="H123" s="12"/>
      <c r="I123" s="158"/>
      <c r="J123" s="159">
        <f>BK123</f>
        <v>0</v>
      </c>
      <c r="K123" s="12"/>
      <c r="L123" s="155"/>
      <c r="M123" s="160"/>
      <c r="N123" s="161"/>
      <c r="O123" s="161"/>
      <c r="P123" s="162">
        <f>P124+P137+P142+P162+P168</f>
        <v>0</v>
      </c>
      <c r="Q123" s="161"/>
      <c r="R123" s="162">
        <f>R124+R137+R142+R162+R168</f>
        <v>0</v>
      </c>
      <c r="S123" s="161"/>
      <c r="T123" s="163">
        <f>T124+T137+T142+T162+T168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85</v>
      </c>
      <c r="AT123" s="164" t="s">
        <v>76</v>
      </c>
      <c r="AU123" s="164" t="s">
        <v>77</v>
      </c>
      <c r="AY123" s="156" t="s">
        <v>176</v>
      </c>
      <c r="BK123" s="165">
        <f>BK124+BK137+BK142+BK162+BK168</f>
        <v>0</v>
      </c>
    </row>
    <row r="124" s="12" customFormat="1" ht="22.8" customHeight="1">
      <c r="A124" s="12"/>
      <c r="B124" s="155"/>
      <c r="C124" s="12"/>
      <c r="D124" s="156" t="s">
        <v>76</v>
      </c>
      <c r="E124" s="166" t="s">
        <v>85</v>
      </c>
      <c r="F124" s="166" t="s">
        <v>290</v>
      </c>
      <c r="G124" s="12"/>
      <c r="H124" s="12"/>
      <c r="I124" s="158"/>
      <c r="J124" s="167">
        <f>BK124</f>
        <v>0</v>
      </c>
      <c r="K124" s="12"/>
      <c r="L124" s="155"/>
      <c r="M124" s="160"/>
      <c r="N124" s="161"/>
      <c r="O124" s="161"/>
      <c r="P124" s="162">
        <f>SUM(P125:P136)</f>
        <v>0</v>
      </c>
      <c r="Q124" s="161"/>
      <c r="R124" s="162">
        <f>SUM(R125:R136)</f>
        <v>0</v>
      </c>
      <c r="S124" s="161"/>
      <c r="T124" s="163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85</v>
      </c>
      <c r="AT124" s="164" t="s">
        <v>76</v>
      </c>
      <c r="AU124" s="164" t="s">
        <v>85</v>
      </c>
      <c r="AY124" s="156" t="s">
        <v>176</v>
      </c>
      <c r="BK124" s="165">
        <f>SUM(BK125:BK136)</f>
        <v>0</v>
      </c>
    </row>
    <row r="125" s="2" customFormat="1" ht="24.15" customHeight="1">
      <c r="A125" s="34"/>
      <c r="B125" s="168"/>
      <c r="C125" s="169" t="s">
        <v>85</v>
      </c>
      <c r="D125" s="169" t="s">
        <v>178</v>
      </c>
      <c r="E125" s="170" t="s">
        <v>716</v>
      </c>
      <c r="F125" s="171" t="s">
        <v>717</v>
      </c>
      <c r="G125" s="172" t="s">
        <v>718</v>
      </c>
      <c r="H125" s="173">
        <v>10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42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182</v>
      </c>
      <c r="AT125" s="181" t="s">
        <v>178</v>
      </c>
      <c r="AU125" s="181" t="s">
        <v>87</v>
      </c>
      <c r="AY125" s="15" t="s">
        <v>176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85</v>
      </c>
      <c r="BK125" s="182">
        <f>ROUND(I125*H125,2)</f>
        <v>0</v>
      </c>
      <c r="BL125" s="15" t="s">
        <v>182</v>
      </c>
      <c r="BM125" s="181" t="s">
        <v>87</v>
      </c>
    </row>
    <row r="126" s="2" customFormat="1" ht="37.8" customHeight="1">
      <c r="A126" s="34"/>
      <c r="B126" s="168"/>
      <c r="C126" s="169" t="s">
        <v>87</v>
      </c>
      <c r="D126" s="169" t="s">
        <v>178</v>
      </c>
      <c r="E126" s="170" t="s">
        <v>719</v>
      </c>
      <c r="F126" s="171" t="s">
        <v>720</v>
      </c>
      <c r="G126" s="172" t="s">
        <v>721</v>
      </c>
      <c r="H126" s="173">
        <v>5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182</v>
      </c>
      <c r="AT126" s="181" t="s">
        <v>178</v>
      </c>
      <c r="AU126" s="181" t="s">
        <v>87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182</v>
      </c>
      <c r="BM126" s="181" t="s">
        <v>182</v>
      </c>
    </row>
    <row r="127" s="2" customFormat="1" ht="90" customHeight="1">
      <c r="A127" s="34"/>
      <c r="B127" s="168"/>
      <c r="C127" s="169" t="s">
        <v>189</v>
      </c>
      <c r="D127" s="169" t="s">
        <v>178</v>
      </c>
      <c r="E127" s="170" t="s">
        <v>722</v>
      </c>
      <c r="F127" s="171" t="s">
        <v>723</v>
      </c>
      <c r="G127" s="172" t="s">
        <v>240</v>
      </c>
      <c r="H127" s="173">
        <v>4.5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200</v>
      </c>
    </row>
    <row r="128" s="2" customFormat="1" ht="100.5" customHeight="1">
      <c r="A128" s="34"/>
      <c r="B128" s="168"/>
      <c r="C128" s="169" t="s">
        <v>182</v>
      </c>
      <c r="D128" s="169" t="s">
        <v>178</v>
      </c>
      <c r="E128" s="170" t="s">
        <v>724</v>
      </c>
      <c r="F128" s="171" t="s">
        <v>725</v>
      </c>
      <c r="G128" s="172" t="s">
        <v>240</v>
      </c>
      <c r="H128" s="173">
        <v>4.5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211</v>
      </c>
    </row>
    <row r="129" s="2" customFormat="1" ht="49.05" customHeight="1">
      <c r="A129" s="34"/>
      <c r="B129" s="168"/>
      <c r="C129" s="169" t="s">
        <v>196</v>
      </c>
      <c r="D129" s="169" t="s">
        <v>178</v>
      </c>
      <c r="E129" s="170" t="s">
        <v>726</v>
      </c>
      <c r="F129" s="171" t="s">
        <v>727</v>
      </c>
      <c r="G129" s="172" t="s">
        <v>181</v>
      </c>
      <c r="H129" s="173">
        <v>94.248000000000005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222</v>
      </c>
    </row>
    <row r="130" s="2" customFormat="1">
      <c r="A130" s="34"/>
      <c r="B130" s="35"/>
      <c r="C130" s="34"/>
      <c r="D130" s="199" t="s">
        <v>323</v>
      </c>
      <c r="E130" s="34"/>
      <c r="F130" s="200" t="s">
        <v>728</v>
      </c>
      <c r="G130" s="34"/>
      <c r="H130" s="34"/>
      <c r="I130" s="201"/>
      <c r="J130" s="34"/>
      <c r="K130" s="34"/>
      <c r="L130" s="35"/>
      <c r="M130" s="202"/>
      <c r="N130" s="203"/>
      <c r="O130" s="73"/>
      <c r="P130" s="73"/>
      <c r="Q130" s="73"/>
      <c r="R130" s="73"/>
      <c r="S130" s="73"/>
      <c r="T130" s="7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323</v>
      </c>
      <c r="AU130" s="15" t="s">
        <v>87</v>
      </c>
    </row>
    <row r="131" s="2" customFormat="1" ht="37.8" customHeight="1">
      <c r="A131" s="34"/>
      <c r="B131" s="168"/>
      <c r="C131" s="169" t="s">
        <v>200</v>
      </c>
      <c r="D131" s="169" t="s">
        <v>178</v>
      </c>
      <c r="E131" s="170" t="s">
        <v>729</v>
      </c>
      <c r="F131" s="171" t="s">
        <v>730</v>
      </c>
      <c r="G131" s="172" t="s">
        <v>181</v>
      </c>
      <c r="H131" s="173">
        <v>17.550000000000001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8</v>
      </c>
    </row>
    <row r="132" s="2" customFormat="1" ht="62.7" customHeight="1">
      <c r="A132" s="34"/>
      <c r="B132" s="168"/>
      <c r="C132" s="169" t="s">
        <v>411</v>
      </c>
      <c r="D132" s="169" t="s">
        <v>178</v>
      </c>
      <c r="E132" s="170" t="s">
        <v>731</v>
      </c>
      <c r="F132" s="171" t="s">
        <v>732</v>
      </c>
      <c r="G132" s="172" t="s">
        <v>181</v>
      </c>
      <c r="H132" s="173">
        <v>27.045999999999999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733</v>
      </c>
    </row>
    <row r="133" s="2" customFormat="1" ht="44.25" customHeight="1">
      <c r="A133" s="34"/>
      <c r="B133" s="168"/>
      <c r="C133" s="169" t="s">
        <v>222</v>
      </c>
      <c r="D133" s="169" t="s">
        <v>178</v>
      </c>
      <c r="E133" s="170" t="s">
        <v>657</v>
      </c>
      <c r="F133" s="171" t="s">
        <v>658</v>
      </c>
      <c r="G133" s="172" t="s">
        <v>181</v>
      </c>
      <c r="H133" s="173">
        <v>67.201999999999998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251</v>
      </c>
    </row>
    <row r="134" s="2" customFormat="1" ht="66.75" customHeight="1">
      <c r="A134" s="34"/>
      <c r="B134" s="168"/>
      <c r="C134" s="169" t="s">
        <v>301</v>
      </c>
      <c r="D134" s="169" t="s">
        <v>178</v>
      </c>
      <c r="E134" s="170" t="s">
        <v>734</v>
      </c>
      <c r="F134" s="171" t="s">
        <v>735</v>
      </c>
      <c r="G134" s="172" t="s">
        <v>181</v>
      </c>
      <c r="H134" s="173">
        <v>31.638999999999999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259</v>
      </c>
    </row>
    <row r="135" s="2" customFormat="1" ht="16.5" customHeight="1">
      <c r="A135" s="34"/>
      <c r="B135" s="168"/>
      <c r="C135" s="183" t="s">
        <v>8</v>
      </c>
      <c r="D135" s="183" t="s">
        <v>227</v>
      </c>
      <c r="E135" s="184" t="s">
        <v>736</v>
      </c>
      <c r="F135" s="185" t="s">
        <v>737</v>
      </c>
      <c r="G135" s="186" t="s">
        <v>207</v>
      </c>
      <c r="H135" s="187">
        <v>63.277999999999999</v>
      </c>
      <c r="I135" s="188"/>
      <c r="J135" s="189">
        <f>ROUND(I135*H135,2)</f>
        <v>0</v>
      </c>
      <c r="K135" s="190"/>
      <c r="L135" s="191"/>
      <c r="M135" s="192" t="s">
        <v>1</v>
      </c>
      <c r="N135" s="193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211</v>
      </c>
      <c r="AT135" s="181" t="s">
        <v>227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267</v>
      </c>
    </row>
    <row r="136" s="2" customFormat="1">
      <c r="A136" s="34"/>
      <c r="B136" s="35"/>
      <c r="C136" s="34"/>
      <c r="D136" s="199" t="s">
        <v>323</v>
      </c>
      <c r="E136" s="34"/>
      <c r="F136" s="200" t="s">
        <v>738</v>
      </c>
      <c r="G136" s="34"/>
      <c r="H136" s="34"/>
      <c r="I136" s="201"/>
      <c r="J136" s="34"/>
      <c r="K136" s="34"/>
      <c r="L136" s="35"/>
      <c r="M136" s="202"/>
      <c r="N136" s="203"/>
      <c r="O136" s="73"/>
      <c r="P136" s="73"/>
      <c r="Q136" s="73"/>
      <c r="R136" s="73"/>
      <c r="S136" s="73"/>
      <c r="T136" s="7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323</v>
      </c>
      <c r="AU136" s="15" t="s">
        <v>87</v>
      </c>
    </row>
    <row r="137" s="12" customFormat="1" ht="22.8" customHeight="1">
      <c r="A137" s="12"/>
      <c r="B137" s="155"/>
      <c r="C137" s="12"/>
      <c r="D137" s="156" t="s">
        <v>76</v>
      </c>
      <c r="E137" s="166" t="s">
        <v>182</v>
      </c>
      <c r="F137" s="166" t="s">
        <v>739</v>
      </c>
      <c r="G137" s="12"/>
      <c r="H137" s="12"/>
      <c r="I137" s="158"/>
      <c r="J137" s="167">
        <f>BK137</f>
        <v>0</v>
      </c>
      <c r="K137" s="12"/>
      <c r="L137" s="155"/>
      <c r="M137" s="160"/>
      <c r="N137" s="161"/>
      <c r="O137" s="161"/>
      <c r="P137" s="162">
        <f>SUM(P138:P141)</f>
        <v>0</v>
      </c>
      <c r="Q137" s="161"/>
      <c r="R137" s="162">
        <f>SUM(R138:R141)</f>
        <v>0</v>
      </c>
      <c r="S137" s="161"/>
      <c r="T137" s="163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6" t="s">
        <v>85</v>
      </c>
      <c r="AT137" s="164" t="s">
        <v>76</v>
      </c>
      <c r="AU137" s="164" t="s">
        <v>85</v>
      </c>
      <c r="AY137" s="156" t="s">
        <v>176</v>
      </c>
      <c r="BK137" s="165">
        <f>SUM(BK138:BK141)</f>
        <v>0</v>
      </c>
    </row>
    <row r="138" s="2" customFormat="1" ht="33" customHeight="1">
      <c r="A138" s="34"/>
      <c r="B138" s="168"/>
      <c r="C138" s="169" t="s">
        <v>317</v>
      </c>
      <c r="D138" s="169" t="s">
        <v>178</v>
      </c>
      <c r="E138" s="170" t="s">
        <v>740</v>
      </c>
      <c r="F138" s="171" t="s">
        <v>741</v>
      </c>
      <c r="G138" s="172" t="s">
        <v>181</v>
      </c>
      <c r="H138" s="173">
        <v>10.144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320</v>
      </c>
    </row>
    <row r="139" s="2" customFormat="1" ht="24.15" customHeight="1">
      <c r="A139" s="34"/>
      <c r="B139" s="168"/>
      <c r="C139" s="169" t="s">
        <v>308</v>
      </c>
      <c r="D139" s="169" t="s">
        <v>178</v>
      </c>
      <c r="E139" s="170" t="s">
        <v>742</v>
      </c>
      <c r="F139" s="171" t="s">
        <v>743</v>
      </c>
      <c r="G139" s="172" t="s">
        <v>254</v>
      </c>
      <c r="H139" s="173">
        <v>17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231</v>
      </c>
    </row>
    <row r="140" s="2" customFormat="1" ht="24.15" customHeight="1">
      <c r="A140" s="34"/>
      <c r="B140" s="168"/>
      <c r="C140" s="183" t="s">
        <v>325</v>
      </c>
      <c r="D140" s="183" t="s">
        <v>227</v>
      </c>
      <c r="E140" s="184" t="s">
        <v>744</v>
      </c>
      <c r="F140" s="185" t="s">
        <v>745</v>
      </c>
      <c r="G140" s="186" t="s">
        <v>254</v>
      </c>
      <c r="H140" s="187">
        <v>17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211</v>
      </c>
      <c r="AT140" s="181" t="s">
        <v>227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328</v>
      </c>
    </row>
    <row r="141" s="2" customFormat="1" ht="49.05" customHeight="1">
      <c r="A141" s="34"/>
      <c r="B141" s="168"/>
      <c r="C141" s="169" t="s">
        <v>187</v>
      </c>
      <c r="D141" s="169" t="s">
        <v>178</v>
      </c>
      <c r="E141" s="170" t="s">
        <v>746</v>
      </c>
      <c r="F141" s="171" t="s">
        <v>747</v>
      </c>
      <c r="G141" s="172" t="s">
        <v>181</v>
      </c>
      <c r="H141" s="173">
        <v>1.25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182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331</v>
      </c>
    </row>
    <row r="142" s="12" customFormat="1" ht="22.8" customHeight="1">
      <c r="A142" s="12"/>
      <c r="B142" s="155"/>
      <c r="C142" s="12"/>
      <c r="D142" s="156" t="s">
        <v>76</v>
      </c>
      <c r="E142" s="166" t="s">
        <v>211</v>
      </c>
      <c r="F142" s="166" t="s">
        <v>675</v>
      </c>
      <c r="G142" s="12"/>
      <c r="H142" s="12"/>
      <c r="I142" s="158"/>
      <c r="J142" s="167">
        <f>BK142</f>
        <v>0</v>
      </c>
      <c r="K142" s="12"/>
      <c r="L142" s="155"/>
      <c r="M142" s="160"/>
      <c r="N142" s="161"/>
      <c r="O142" s="161"/>
      <c r="P142" s="162">
        <f>SUM(P143:P161)</f>
        <v>0</v>
      </c>
      <c r="Q142" s="161"/>
      <c r="R142" s="162">
        <f>SUM(R143:R161)</f>
        <v>0</v>
      </c>
      <c r="S142" s="161"/>
      <c r="T142" s="163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6" t="s">
        <v>85</v>
      </c>
      <c r="AT142" s="164" t="s">
        <v>76</v>
      </c>
      <c r="AU142" s="164" t="s">
        <v>85</v>
      </c>
      <c r="AY142" s="156" t="s">
        <v>176</v>
      </c>
      <c r="BK142" s="165">
        <f>SUM(BK143:BK161)</f>
        <v>0</v>
      </c>
    </row>
    <row r="143" s="2" customFormat="1" ht="33" customHeight="1">
      <c r="A143" s="34"/>
      <c r="B143" s="168"/>
      <c r="C143" s="169" t="s">
        <v>237</v>
      </c>
      <c r="D143" s="169" t="s">
        <v>178</v>
      </c>
      <c r="E143" s="170" t="s">
        <v>748</v>
      </c>
      <c r="F143" s="171" t="s">
        <v>749</v>
      </c>
      <c r="G143" s="172" t="s">
        <v>240</v>
      </c>
      <c r="H143" s="173">
        <v>95.849999999999994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334</v>
      </c>
    </row>
    <row r="144" s="2" customFormat="1" ht="24.15" customHeight="1">
      <c r="A144" s="34"/>
      <c r="B144" s="168"/>
      <c r="C144" s="183" t="s">
        <v>242</v>
      </c>
      <c r="D144" s="183" t="s">
        <v>227</v>
      </c>
      <c r="E144" s="184" t="s">
        <v>750</v>
      </c>
      <c r="F144" s="185" t="s">
        <v>751</v>
      </c>
      <c r="G144" s="186" t="s">
        <v>254</v>
      </c>
      <c r="H144" s="187">
        <v>16</v>
      </c>
      <c r="I144" s="188"/>
      <c r="J144" s="189">
        <f>ROUND(I144*H144,2)</f>
        <v>0</v>
      </c>
      <c r="K144" s="190"/>
      <c r="L144" s="191"/>
      <c r="M144" s="192" t="s">
        <v>1</v>
      </c>
      <c r="N144" s="193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211</v>
      </c>
      <c r="AT144" s="181" t="s">
        <v>227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337</v>
      </c>
    </row>
    <row r="145" s="2" customFormat="1" ht="16.5" customHeight="1">
      <c r="A145" s="34"/>
      <c r="B145" s="168"/>
      <c r="C145" s="183" t="s">
        <v>246</v>
      </c>
      <c r="D145" s="183" t="s">
        <v>227</v>
      </c>
      <c r="E145" s="184" t="s">
        <v>752</v>
      </c>
      <c r="F145" s="185" t="s">
        <v>753</v>
      </c>
      <c r="G145" s="186" t="s">
        <v>254</v>
      </c>
      <c r="H145" s="187">
        <v>17</v>
      </c>
      <c r="I145" s="188"/>
      <c r="J145" s="189">
        <f>ROUND(I145*H145,2)</f>
        <v>0</v>
      </c>
      <c r="K145" s="190"/>
      <c r="L145" s="191"/>
      <c r="M145" s="192" t="s">
        <v>1</v>
      </c>
      <c r="N145" s="193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211</v>
      </c>
      <c r="AT145" s="181" t="s">
        <v>227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342</v>
      </c>
    </row>
    <row r="146" s="2" customFormat="1">
      <c r="A146" s="34"/>
      <c r="B146" s="35"/>
      <c r="C146" s="34"/>
      <c r="D146" s="199" t="s">
        <v>323</v>
      </c>
      <c r="E146" s="34"/>
      <c r="F146" s="200" t="s">
        <v>754</v>
      </c>
      <c r="G146" s="34"/>
      <c r="H146" s="34"/>
      <c r="I146" s="201"/>
      <c r="J146" s="34"/>
      <c r="K146" s="34"/>
      <c r="L146" s="35"/>
      <c r="M146" s="202"/>
      <c r="N146" s="203"/>
      <c r="O146" s="73"/>
      <c r="P146" s="73"/>
      <c r="Q146" s="73"/>
      <c r="R146" s="73"/>
      <c r="S146" s="73"/>
      <c r="T146" s="7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5" t="s">
        <v>323</v>
      </c>
      <c r="AU146" s="15" t="s">
        <v>87</v>
      </c>
    </row>
    <row r="147" s="2" customFormat="1" ht="37.8" customHeight="1">
      <c r="A147" s="34"/>
      <c r="B147" s="168"/>
      <c r="C147" s="169" t="s">
        <v>251</v>
      </c>
      <c r="D147" s="169" t="s">
        <v>178</v>
      </c>
      <c r="E147" s="170" t="s">
        <v>755</v>
      </c>
      <c r="F147" s="171" t="s">
        <v>756</v>
      </c>
      <c r="G147" s="172" t="s">
        <v>254</v>
      </c>
      <c r="H147" s="173">
        <v>9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182</v>
      </c>
      <c r="AT147" s="181" t="s">
        <v>178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345</v>
      </c>
    </row>
    <row r="148" s="2" customFormat="1" ht="24.15" customHeight="1">
      <c r="A148" s="34"/>
      <c r="B148" s="168"/>
      <c r="C148" s="183" t="s">
        <v>7</v>
      </c>
      <c r="D148" s="183" t="s">
        <v>227</v>
      </c>
      <c r="E148" s="184" t="s">
        <v>757</v>
      </c>
      <c r="F148" s="185" t="s">
        <v>758</v>
      </c>
      <c r="G148" s="186" t="s">
        <v>254</v>
      </c>
      <c r="H148" s="187">
        <v>9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211</v>
      </c>
      <c r="AT148" s="181" t="s">
        <v>227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348</v>
      </c>
    </row>
    <row r="149" s="2" customFormat="1" ht="37.8" customHeight="1">
      <c r="A149" s="34"/>
      <c r="B149" s="168"/>
      <c r="C149" s="169" t="s">
        <v>259</v>
      </c>
      <c r="D149" s="169" t="s">
        <v>178</v>
      </c>
      <c r="E149" s="170" t="s">
        <v>759</v>
      </c>
      <c r="F149" s="171" t="s">
        <v>760</v>
      </c>
      <c r="G149" s="172" t="s">
        <v>254</v>
      </c>
      <c r="H149" s="173">
        <v>9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182</v>
      </c>
      <c r="AT149" s="181" t="s">
        <v>178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352</v>
      </c>
    </row>
    <row r="150" s="2" customFormat="1" ht="24.15" customHeight="1">
      <c r="A150" s="34"/>
      <c r="B150" s="168"/>
      <c r="C150" s="169" t="s">
        <v>263</v>
      </c>
      <c r="D150" s="169" t="s">
        <v>178</v>
      </c>
      <c r="E150" s="170" t="s">
        <v>761</v>
      </c>
      <c r="F150" s="171" t="s">
        <v>762</v>
      </c>
      <c r="G150" s="172" t="s">
        <v>254</v>
      </c>
      <c r="H150" s="173">
        <v>17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182</v>
      </c>
      <c r="AT150" s="181" t="s">
        <v>178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356</v>
      </c>
    </row>
    <row r="151" s="2" customFormat="1" ht="21.75" customHeight="1">
      <c r="A151" s="34"/>
      <c r="B151" s="168"/>
      <c r="C151" s="183" t="s">
        <v>267</v>
      </c>
      <c r="D151" s="183" t="s">
        <v>227</v>
      </c>
      <c r="E151" s="184" t="s">
        <v>763</v>
      </c>
      <c r="F151" s="185" t="s">
        <v>764</v>
      </c>
      <c r="G151" s="186" t="s">
        <v>254</v>
      </c>
      <c r="H151" s="187">
        <v>17</v>
      </c>
      <c r="I151" s="188"/>
      <c r="J151" s="189">
        <f>ROUND(I151*H151,2)</f>
        <v>0</v>
      </c>
      <c r="K151" s="190"/>
      <c r="L151" s="191"/>
      <c r="M151" s="192" t="s">
        <v>1</v>
      </c>
      <c r="N151" s="193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211</v>
      </c>
      <c r="AT151" s="181" t="s">
        <v>227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359</v>
      </c>
    </row>
    <row r="152" s="2" customFormat="1" ht="24.15" customHeight="1">
      <c r="A152" s="34"/>
      <c r="B152" s="168"/>
      <c r="C152" s="169" t="s">
        <v>271</v>
      </c>
      <c r="D152" s="169" t="s">
        <v>178</v>
      </c>
      <c r="E152" s="170" t="s">
        <v>765</v>
      </c>
      <c r="F152" s="171" t="s">
        <v>766</v>
      </c>
      <c r="G152" s="172" t="s">
        <v>254</v>
      </c>
      <c r="H152" s="173">
        <v>17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182</v>
      </c>
      <c r="AT152" s="181" t="s">
        <v>178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363</v>
      </c>
    </row>
    <row r="153" s="2" customFormat="1" ht="21.75" customHeight="1">
      <c r="A153" s="34"/>
      <c r="B153" s="168"/>
      <c r="C153" s="183" t="s">
        <v>320</v>
      </c>
      <c r="D153" s="183" t="s">
        <v>227</v>
      </c>
      <c r="E153" s="184" t="s">
        <v>767</v>
      </c>
      <c r="F153" s="185" t="s">
        <v>768</v>
      </c>
      <c r="G153" s="186" t="s">
        <v>254</v>
      </c>
      <c r="H153" s="187">
        <v>17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42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211</v>
      </c>
      <c r="AT153" s="181" t="s">
        <v>227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182</v>
      </c>
      <c r="BM153" s="181" t="s">
        <v>367</v>
      </c>
    </row>
    <row r="154" s="2" customFormat="1" ht="24.15" customHeight="1">
      <c r="A154" s="34"/>
      <c r="B154" s="168"/>
      <c r="C154" s="169" t="s">
        <v>368</v>
      </c>
      <c r="D154" s="169" t="s">
        <v>178</v>
      </c>
      <c r="E154" s="170" t="s">
        <v>769</v>
      </c>
      <c r="F154" s="171" t="s">
        <v>770</v>
      </c>
      <c r="G154" s="172" t="s">
        <v>254</v>
      </c>
      <c r="H154" s="173">
        <v>17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182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371</v>
      </c>
    </row>
    <row r="155" s="2" customFormat="1" ht="24.15" customHeight="1">
      <c r="A155" s="34"/>
      <c r="B155" s="168"/>
      <c r="C155" s="183" t="s">
        <v>231</v>
      </c>
      <c r="D155" s="183" t="s">
        <v>227</v>
      </c>
      <c r="E155" s="184" t="s">
        <v>771</v>
      </c>
      <c r="F155" s="185" t="s">
        <v>772</v>
      </c>
      <c r="G155" s="186" t="s">
        <v>254</v>
      </c>
      <c r="H155" s="187">
        <v>17</v>
      </c>
      <c r="I155" s="188"/>
      <c r="J155" s="189">
        <f>ROUND(I155*H155,2)</f>
        <v>0</v>
      </c>
      <c r="K155" s="190"/>
      <c r="L155" s="191"/>
      <c r="M155" s="192" t="s">
        <v>1</v>
      </c>
      <c r="N155" s="193" t="s">
        <v>42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211</v>
      </c>
      <c r="AT155" s="181" t="s">
        <v>227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209</v>
      </c>
    </row>
    <row r="156" s="2" customFormat="1" ht="24.15" customHeight="1">
      <c r="A156" s="34"/>
      <c r="B156" s="168"/>
      <c r="C156" s="169" t="s">
        <v>226</v>
      </c>
      <c r="D156" s="169" t="s">
        <v>178</v>
      </c>
      <c r="E156" s="170" t="s">
        <v>773</v>
      </c>
      <c r="F156" s="171" t="s">
        <v>774</v>
      </c>
      <c r="G156" s="172" t="s">
        <v>254</v>
      </c>
      <c r="H156" s="173">
        <v>17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182</v>
      </c>
      <c r="AT156" s="181" t="s">
        <v>178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376</v>
      </c>
    </row>
    <row r="157" s="2" customFormat="1" ht="24.15" customHeight="1">
      <c r="A157" s="34"/>
      <c r="B157" s="168"/>
      <c r="C157" s="183" t="s">
        <v>328</v>
      </c>
      <c r="D157" s="183" t="s">
        <v>227</v>
      </c>
      <c r="E157" s="184" t="s">
        <v>775</v>
      </c>
      <c r="F157" s="185" t="s">
        <v>776</v>
      </c>
      <c r="G157" s="186" t="s">
        <v>254</v>
      </c>
      <c r="H157" s="187">
        <v>17</v>
      </c>
      <c r="I157" s="188"/>
      <c r="J157" s="189">
        <f>ROUND(I157*H157,2)</f>
        <v>0</v>
      </c>
      <c r="K157" s="190"/>
      <c r="L157" s="191"/>
      <c r="M157" s="192" t="s">
        <v>1</v>
      </c>
      <c r="N157" s="193" t="s">
        <v>42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211</v>
      </c>
      <c r="AT157" s="181" t="s">
        <v>227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379</v>
      </c>
    </row>
    <row r="158" s="2" customFormat="1" ht="24.15" customHeight="1">
      <c r="A158" s="34"/>
      <c r="B158" s="168"/>
      <c r="C158" s="169" t="s">
        <v>380</v>
      </c>
      <c r="D158" s="169" t="s">
        <v>178</v>
      </c>
      <c r="E158" s="170" t="s">
        <v>777</v>
      </c>
      <c r="F158" s="171" t="s">
        <v>778</v>
      </c>
      <c r="G158" s="172" t="s">
        <v>254</v>
      </c>
      <c r="H158" s="173">
        <v>17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383</v>
      </c>
    </row>
    <row r="159" s="2" customFormat="1" ht="16.5" customHeight="1">
      <c r="A159" s="34"/>
      <c r="B159" s="168"/>
      <c r="C159" s="183" t="s">
        <v>331</v>
      </c>
      <c r="D159" s="183" t="s">
        <v>227</v>
      </c>
      <c r="E159" s="184" t="s">
        <v>779</v>
      </c>
      <c r="F159" s="185" t="s">
        <v>780</v>
      </c>
      <c r="G159" s="186" t="s">
        <v>254</v>
      </c>
      <c r="H159" s="187">
        <v>17</v>
      </c>
      <c r="I159" s="188"/>
      <c r="J159" s="189">
        <f>ROUND(I159*H159,2)</f>
        <v>0</v>
      </c>
      <c r="K159" s="190"/>
      <c r="L159" s="191"/>
      <c r="M159" s="192" t="s">
        <v>1</v>
      </c>
      <c r="N159" s="193" t="s">
        <v>42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211</v>
      </c>
      <c r="AT159" s="181" t="s">
        <v>227</v>
      </c>
      <c r="AU159" s="181" t="s">
        <v>87</v>
      </c>
      <c r="AY159" s="15" t="s">
        <v>176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85</v>
      </c>
      <c r="BK159" s="182">
        <f>ROUND(I159*H159,2)</f>
        <v>0</v>
      </c>
      <c r="BL159" s="15" t="s">
        <v>182</v>
      </c>
      <c r="BM159" s="181" t="s">
        <v>384</v>
      </c>
    </row>
    <row r="160" s="2" customFormat="1">
      <c r="A160" s="34"/>
      <c r="B160" s="35"/>
      <c r="C160" s="34"/>
      <c r="D160" s="199" t="s">
        <v>323</v>
      </c>
      <c r="E160" s="34"/>
      <c r="F160" s="200" t="s">
        <v>781</v>
      </c>
      <c r="G160" s="34"/>
      <c r="H160" s="34"/>
      <c r="I160" s="201"/>
      <c r="J160" s="34"/>
      <c r="K160" s="34"/>
      <c r="L160" s="35"/>
      <c r="M160" s="202"/>
      <c r="N160" s="203"/>
      <c r="O160" s="73"/>
      <c r="P160" s="73"/>
      <c r="Q160" s="73"/>
      <c r="R160" s="73"/>
      <c r="S160" s="73"/>
      <c r="T160" s="7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5" t="s">
        <v>323</v>
      </c>
      <c r="AU160" s="15" t="s">
        <v>87</v>
      </c>
    </row>
    <row r="161" s="2" customFormat="1" ht="21.75" customHeight="1">
      <c r="A161" s="34"/>
      <c r="B161" s="168"/>
      <c r="C161" s="183" t="s">
        <v>385</v>
      </c>
      <c r="D161" s="183" t="s">
        <v>227</v>
      </c>
      <c r="E161" s="184" t="s">
        <v>782</v>
      </c>
      <c r="F161" s="185" t="s">
        <v>783</v>
      </c>
      <c r="G161" s="186" t="s">
        <v>254</v>
      </c>
      <c r="H161" s="187">
        <v>17</v>
      </c>
      <c r="I161" s="188"/>
      <c r="J161" s="189">
        <f>ROUND(I161*H161,2)</f>
        <v>0</v>
      </c>
      <c r="K161" s="190"/>
      <c r="L161" s="191"/>
      <c r="M161" s="192" t="s">
        <v>1</v>
      </c>
      <c r="N161" s="193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211</v>
      </c>
      <c r="AT161" s="181" t="s">
        <v>227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386</v>
      </c>
    </row>
    <row r="162" s="12" customFormat="1" ht="22.8" customHeight="1">
      <c r="A162" s="12"/>
      <c r="B162" s="155"/>
      <c r="C162" s="12"/>
      <c r="D162" s="156" t="s">
        <v>76</v>
      </c>
      <c r="E162" s="166" t="s">
        <v>216</v>
      </c>
      <c r="F162" s="166" t="s">
        <v>250</v>
      </c>
      <c r="G162" s="12"/>
      <c r="H162" s="12"/>
      <c r="I162" s="158"/>
      <c r="J162" s="167">
        <f>BK162</f>
        <v>0</v>
      </c>
      <c r="K162" s="12"/>
      <c r="L162" s="155"/>
      <c r="M162" s="160"/>
      <c r="N162" s="161"/>
      <c r="O162" s="161"/>
      <c r="P162" s="162">
        <f>SUM(P163:P167)</f>
        <v>0</v>
      </c>
      <c r="Q162" s="161"/>
      <c r="R162" s="162">
        <f>SUM(R163:R167)</f>
        <v>0</v>
      </c>
      <c r="S162" s="161"/>
      <c r="T162" s="163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6" t="s">
        <v>85</v>
      </c>
      <c r="AT162" s="164" t="s">
        <v>76</v>
      </c>
      <c r="AU162" s="164" t="s">
        <v>85</v>
      </c>
      <c r="AY162" s="156" t="s">
        <v>176</v>
      </c>
      <c r="BK162" s="165">
        <f>SUM(BK163:BK167)</f>
        <v>0</v>
      </c>
    </row>
    <row r="163" s="2" customFormat="1" ht="24.15" customHeight="1">
      <c r="A163" s="34"/>
      <c r="B163" s="168"/>
      <c r="C163" s="169" t="s">
        <v>334</v>
      </c>
      <c r="D163" s="169" t="s">
        <v>178</v>
      </c>
      <c r="E163" s="170" t="s">
        <v>784</v>
      </c>
      <c r="F163" s="171" t="s">
        <v>785</v>
      </c>
      <c r="G163" s="172" t="s">
        <v>240</v>
      </c>
      <c r="H163" s="173">
        <v>8.0999999999999996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182</v>
      </c>
      <c r="AT163" s="181" t="s">
        <v>178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389</v>
      </c>
    </row>
    <row r="164" s="2" customFormat="1" ht="24.15" customHeight="1">
      <c r="A164" s="34"/>
      <c r="B164" s="168"/>
      <c r="C164" s="183" t="s">
        <v>390</v>
      </c>
      <c r="D164" s="183" t="s">
        <v>227</v>
      </c>
      <c r="E164" s="184" t="s">
        <v>786</v>
      </c>
      <c r="F164" s="185" t="s">
        <v>787</v>
      </c>
      <c r="G164" s="186" t="s">
        <v>240</v>
      </c>
      <c r="H164" s="187">
        <v>8.0999999999999996</v>
      </c>
      <c r="I164" s="188"/>
      <c r="J164" s="189">
        <f>ROUND(I164*H164,2)</f>
        <v>0</v>
      </c>
      <c r="K164" s="190"/>
      <c r="L164" s="191"/>
      <c r="M164" s="192" t="s">
        <v>1</v>
      </c>
      <c r="N164" s="193" t="s">
        <v>42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211</v>
      </c>
      <c r="AT164" s="181" t="s">
        <v>227</v>
      </c>
      <c r="AU164" s="181" t="s">
        <v>87</v>
      </c>
      <c r="AY164" s="15" t="s">
        <v>176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85</v>
      </c>
      <c r="BK164" s="182">
        <f>ROUND(I164*H164,2)</f>
        <v>0</v>
      </c>
      <c r="BL164" s="15" t="s">
        <v>182</v>
      </c>
      <c r="BM164" s="181" t="s">
        <v>393</v>
      </c>
    </row>
    <row r="165" s="2" customFormat="1" ht="16.5" customHeight="1">
      <c r="A165" s="34"/>
      <c r="B165" s="168"/>
      <c r="C165" s="183" t="s">
        <v>337</v>
      </c>
      <c r="D165" s="183" t="s">
        <v>227</v>
      </c>
      <c r="E165" s="184" t="s">
        <v>788</v>
      </c>
      <c r="F165" s="185" t="s">
        <v>789</v>
      </c>
      <c r="G165" s="186" t="s">
        <v>240</v>
      </c>
      <c r="H165" s="187">
        <v>8.0999999999999996</v>
      </c>
      <c r="I165" s="188"/>
      <c r="J165" s="189">
        <f>ROUND(I165*H165,2)</f>
        <v>0</v>
      </c>
      <c r="K165" s="190"/>
      <c r="L165" s="191"/>
      <c r="M165" s="192" t="s">
        <v>1</v>
      </c>
      <c r="N165" s="193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211</v>
      </c>
      <c r="AT165" s="181" t="s">
        <v>227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396</v>
      </c>
    </row>
    <row r="166" s="2" customFormat="1" ht="24.15" customHeight="1">
      <c r="A166" s="34"/>
      <c r="B166" s="168"/>
      <c r="C166" s="183" t="s">
        <v>397</v>
      </c>
      <c r="D166" s="183" t="s">
        <v>227</v>
      </c>
      <c r="E166" s="184" t="s">
        <v>790</v>
      </c>
      <c r="F166" s="185" t="s">
        <v>791</v>
      </c>
      <c r="G166" s="186" t="s">
        <v>254</v>
      </c>
      <c r="H166" s="187">
        <v>3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211</v>
      </c>
      <c r="AT166" s="181" t="s">
        <v>227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182</v>
      </c>
      <c r="BM166" s="181" t="s">
        <v>400</v>
      </c>
    </row>
    <row r="167" s="2" customFormat="1" ht="24.15" customHeight="1">
      <c r="A167" s="34"/>
      <c r="B167" s="168"/>
      <c r="C167" s="183" t="s">
        <v>342</v>
      </c>
      <c r="D167" s="183" t="s">
        <v>227</v>
      </c>
      <c r="E167" s="184" t="s">
        <v>792</v>
      </c>
      <c r="F167" s="185" t="s">
        <v>793</v>
      </c>
      <c r="G167" s="186" t="s">
        <v>254</v>
      </c>
      <c r="H167" s="187">
        <v>3</v>
      </c>
      <c r="I167" s="188"/>
      <c r="J167" s="189">
        <f>ROUND(I167*H167,2)</f>
        <v>0</v>
      </c>
      <c r="K167" s="190"/>
      <c r="L167" s="191"/>
      <c r="M167" s="192" t="s">
        <v>1</v>
      </c>
      <c r="N167" s="193" t="s">
        <v>42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211</v>
      </c>
      <c r="AT167" s="181" t="s">
        <v>227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182</v>
      </c>
      <c r="BM167" s="181" t="s">
        <v>403</v>
      </c>
    </row>
    <row r="168" s="12" customFormat="1" ht="22.8" customHeight="1">
      <c r="A168" s="12"/>
      <c r="B168" s="155"/>
      <c r="C168" s="12"/>
      <c r="D168" s="156" t="s">
        <v>76</v>
      </c>
      <c r="E168" s="166" t="s">
        <v>470</v>
      </c>
      <c r="F168" s="166" t="s">
        <v>471</v>
      </c>
      <c r="G168" s="12"/>
      <c r="H168" s="12"/>
      <c r="I168" s="158"/>
      <c r="J168" s="167">
        <f>BK168</f>
        <v>0</v>
      </c>
      <c r="K168" s="12"/>
      <c r="L168" s="155"/>
      <c r="M168" s="160"/>
      <c r="N168" s="161"/>
      <c r="O168" s="161"/>
      <c r="P168" s="162">
        <f>SUM(P169:P170)</f>
        <v>0</v>
      </c>
      <c r="Q168" s="161"/>
      <c r="R168" s="162">
        <f>SUM(R169:R170)</f>
        <v>0</v>
      </c>
      <c r="S168" s="161"/>
      <c r="T168" s="163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6" t="s">
        <v>85</v>
      </c>
      <c r="AT168" s="164" t="s">
        <v>76</v>
      </c>
      <c r="AU168" s="164" t="s">
        <v>85</v>
      </c>
      <c r="AY168" s="156" t="s">
        <v>176</v>
      </c>
      <c r="BK168" s="165">
        <f>SUM(BK169:BK170)</f>
        <v>0</v>
      </c>
    </row>
    <row r="169" s="2" customFormat="1" ht="49.05" customHeight="1">
      <c r="A169" s="34"/>
      <c r="B169" s="168"/>
      <c r="C169" s="169" t="s">
        <v>404</v>
      </c>
      <c r="D169" s="169" t="s">
        <v>178</v>
      </c>
      <c r="E169" s="170" t="s">
        <v>794</v>
      </c>
      <c r="F169" s="171" t="s">
        <v>795</v>
      </c>
      <c r="G169" s="172" t="s">
        <v>207</v>
      </c>
      <c r="H169" s="173">
        <v>40.808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182</v>
      </c>
      <c r="AT169" s="181" t="s">
        <v>178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182</v>
      </c>
      <c r="BM169" s="181" t="s">
        <v>407</v>
      </c>
    </row>
    <row r="170" s="2" customFormat="1" ht="49.05" customHeight="1">
      <c r="A170" s="34"/>
      <c r="B170" s="168"/>
      <c r="C170" s="169" t="s">
        <v>345</v>
      </c>
      <c r="D170" s="169" t="s">
        <v>178</v>
      </c>
      <c r="E170" s="170" t="s">
        <v>796</v>
      </c>
      <c r="F170" s="171" t="s">
        <v>797</v>
      </c>
      <c r="G170" s="172" t="s">
        <v>207</v>
      </c>
      <c r="H170" s="173">
        <v>40.808</v>
      </c>
      <c r="I170" s="174"/>
      <c r="J170" s="175">
        <f>ROUND(I170*H170,2)</f>
        <v>0</v>
      </c>
      <c r="K170" s="176"/>
      <c r="L170" s="35"/>
      <c r="M170" s="194" t="s">
        <v>1</v>
      </c>
      <c r="N170" s="195" t="s">
        <v>42</v>
      </c>
      <c r="O170" s="19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182</v>
      </c>
      <c r="AT170" s="181" t="s">
        <v>178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182</v>
      </c>
      <c r="BM170" s="181" t="s">
        <v>410</v>
      </c>
    </row>
    <row r="171" s="2" customFormat="1" ht="6.96" customHeight="1">
      <c r="A171" s="34"/>
      <c r="B171" s="56"/>
      <c r="C171" s="57"/>
      <c r="D171" s="57"/>
      <c r="E171" s="57"/>
      <c r="F171" s="57"/>
      <c r="G171" s="57"/>
      <c r="H171" s="57"/>
      <c r="I171" s="57"/>
      <c r="J171" s="57"/>
      <c r="K171" s="57"/>
      <c r="L171" s="35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111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798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ROUND((SUM(BE126:BE214)),  2)</f>
        <v>0</v>
      </c>
      <c r="G33" s="34"/>
      <c r="H33" s="34"/>
      <c r="I33" s="124">
        <v>0.20999999999999999</v>
      </c>
      <c r="J33" s="123">
        <f>ROUND(((SUM(BE126:BE214))*I33),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ROUND((SUM(BF126:BF214)),  2)</f>
        <v>0</v>
      </c>
      <c r="G34" s="34"/>
      <c r="H34" s="34"/>
      <c r="I34" s="124">
        <v>0.12</v>
      </c>
      <c r="J34" s="123">
        <f>ROUND(((SUM(BF126:BF214))*I34),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ROUND((SUM(BG126:BG214)),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ROUND((SUM(BH126:BH214)),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ROUND((SUM(BI126:BI214)),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302 - Jednotná kanalizace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J126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J127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J128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714</v>
      </c>
      <c r="E99" s="142"/>
      <c r="F99" s="142"/>
      <c r="G99" s="142"/>
      <c r="H99" s="142"/>
      <c r="I99" s="142"/>
      <c r="J99" s="143">
        <f>J142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799</v>
      </c>
      <c r="E100" s="142"/>
      <c r="F100" s="142"/>
      <c r="G100" s="142"/>
      <c r="H100" s="142"/>
      <c r="I100" s="142"/>
      <c r="J100" s="143">
        <f>J149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286</v>
      </c>
      <c r="E101" s="142"/>
      <c r="F101" s="142"/>
      <c r="G101" s="142"/>
      <c r="H101" s="142"/>
      <c r="I101" s="142"/>
      <c r="J101" s="143">
        <f>J193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287</v>
      </c>
      <c r="E102" s="142"/>
      <c r="F102" s="142"/>
      <c r="G102" s="142"/>
      <c r="H102" s="142"/>
      <c r="I102" s="142"/>
      <c r="J102" s="143">
        <f>J198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36"/>
      <c r="C103" s="9"/>
      <c r="D103" s="137" t="s">
        <v>533</v>
      </c>
      <c r="E103" s="138"/>
      <c r="F103" s="138"/>
      <c r="G103" s="138"/>
      <c r="H103" s="138"/>
      <c r="I103" s="138"/>
      <c r="J103" s="139">
        <f>J201</f>
        <v>0</v>
      </c>
      <c r="K103" s="9"/>
      <c r="L103" s="13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40"/>
      <c r="C104" s="10"/>
      <c r="D104" s="141" t="s">
        <v>800</v>
      </c>
      <c r="E104" s="142"/>
      <c r="F104" s="142"/>
      <c r="G104" s="142"/>
      <c r="H104" s="142"/>
      <c r="I104" s="142"/>
      <c r="J104" s="143">
        <f>J202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36"/>
      <c r="C105" s="9"/>
      <c r="D105" s="137" t="s">
        <v>801</v>
      </c>
      <c r="E105" s="138"/>
      <c r="F105" s="138"/>
      <c r="G105" s="138"/>
      <c r="H105" s="138"/>
      <c r="I105" s="138"/>
      <c r="J105" s="139">
        <f>J206</f>
        <v>0</v>
      </c>
      <c r="K105" s="9"/>
      <c r="L105" s="13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40"/>
      <c r="C106" s="10"/>
      <c r="D106" s="141" t="s">
        <v>802</v>
      </c>
      <c r="E106" s="142"/>
      <c r="F106" s="142"/>
      <c r="G106" s="142"/>
      <c r="H106" s="142"/>
      <c r="I106" s="142"/>
      <c r="J106" s="143">
        <f>J207</f>
        <v>0</v>
      </c>
      <c r="K106" s="10"/>
      <c r="L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/>
    <row r="110" hidden="1"/>
    <row r="111" hidden="1"/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162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17" t="str">
        <f>E7</f>
        <v>Revitalizace sídliště Blatenská v HD - 2.etapa</v>
      </c>
      <c r="F116" s="28"/>
      <c r="G116" s="28"/>
      <c r="H116" s="28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146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3" t="str">
        <f>E9</f>
        <v>SO 302 - Jednotná kanalizace</v>
      </c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20</v>
      </c>
      <c r="D120" s="34"/>
      <c r="E120" s="34"/>
      <c r="F120" s="23" t="str">
        <f>F12</f>
        <v xml:space="preserve"> </v>
      </c>
      <c r="G120" s="34"/>
      <c r="H120" s="34"/>
      <c r="I120" s="28" t="s">
        <v>22</v>
      </c>
      <c r="J120" s="65" t="str">
        <f>IF(J12="","",J12)</f>
        <v>28. 1. 2025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24</v>
      </c>
      <c r="D122" s="34"/>
      <c r="E122" s="34"/>
      <c r="F122" s="23" t="str">
        <f>E15</f>
        <v>město Horažďovice</v>
      </c>
      <c r="G122" s="34"/>
      <c r="H122" s="34"/>
      <c r="I122" s="28" t="s">
        <v>31</v>
      </c>
      <c r="J122" s="32" t="str">
        <f>E21</f>
        <v>Atelier MAAT Tábor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29</v>
      </c>
      <c r="D123" s="34"/>
      <c r="E123" s="34"/>
      <c r="F123" s="23" t="str">
        <f>IF(E18="","",E18)</f>
        <v>Vyplň údaj</v>
      </c>
      <c r="G123" s="34"/>
      <c r="H123" s="34"/>
      <c r="I123" s="28" t="s">
        <v>34</v>
      </c>
      <c r="J123" s="32" t="str">
        <f>E24</f>
        <v>Pavel Matoušek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44"/>
      <c r="B125" s="145"/>
      <c r="C125" s="146" t="s">
        <v>163</v>
      </c>
      <c r="D125" s="147" t="s">
        <v>62</v>
      </c>
      <c r="E125" s="147" t="s">
        <v>58</v>
      </c>
      <c r="F125" s="147" t="s">
        <v>59</v>
      </c>
      <c r="G125" s="147" t="s">
        <v>164</v>
      </c>
      <c r="H125" s="147" t="s">
        <v>165</v>
      </c>
      <c r="I125" s="147" t="s">
        <v>166</v>
      </c>
      <c r="J125" s="148" t="s">
        <v>151</v>
      </c>
      <c r="K125" s="149" t="s">
        <v>167</v>
      </c>
      <c r="L125" s="150"/>
      <c r="M125" s="82" t="s">
        <v>1</v>
      </c>
      <c r="N125" s="83" t="s">
        <v>41</v>
      </c>
      <c r="O125" s="83" t="s">
        <v>168</v>
      </c>
      <c r="P125" s="83" t="s">
        <v>169</v>
      </c>
      <c r="Q125" s="83" t="s">
        <v>170</v>
      </c>
      <c r="R125" s="83" t="s">
        <v>171</v>
      </c>
      <c r="S125" s="83" t="s">
        <v>172</v>
      </c>
      <c r="T125" s="84" t="s">
        <v>173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</row>
    <row r="126" s="2" customFormat="1" ht="22.8" customHeight="1">
      <c r="A126" s="34"/>
      <c r="B126" s="35"/>
      <c r="C126" s="89" t="s">
        <v>174</v>
      </c>
      <c r="D126" s="34"/>
      <c r="E126" s="34"/>
      <c r="F126" s="34"/>
      <c r="G126" s="34"/>
      <c r="H126" s="34"/>
      <c r="I126" s="34"/>
      <c r="J126" s="151">
        <f>BK126</f>
        <v>0</v>
      </c>
      <c r="K126" s="34"/>
      <c r="L126" s="35"/>
      <c r="M126" s="85"/>
      <c r="N126" s="69"/>
      <c r="O126" s="86"/>
      <c r="P126" s="152">
        <f>P127+P201+P206</f>
        <v>0</v>
      </c>
      <c r="Q126" s="86"/>
      <c r="R126" s="152">
        <f>R127+R201+R206</f>
        <v>0</v>
      </c>
      <c r="S126" s="86"/>
      <c r="T126" s="153">
        <f>T127+T201+T206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76</v>
      </c>
      <c r="AU126" s="15" t="s">
        <v>153</v>
      </c>
      <c r="BK126" s="154">
        <f>BK127+BK201+BK206</f>
        <v>0</v>
      </c>
    </row>
    <row r="127" s="12" customFormat="1" ht="25.92" customHeight="1">
      <c r="A127" s="12"/>
      <c r="B127" s="155"/>
      <c r="C127" s="12"/>
      <c r="D127" s="156" t="s">
        <v>76</v>
      </c>
      <c r="E127" s="157" t="s">
        <v>288</v>
      </c>
      <c r="F127" s="157" t="s">
        <v>289</v>
      </c>
      <c r="G127" s="12"/>
      <c r="H127" s="12"/>
      <c r="I127" s="158"/>
      <c r="J127" s="159">
        <f>BK127</f>
        <v>0</v>
      </c>
      <c r="K127" s="12"/>
      <c r="L127" s="155"/>
      <c r="M127" s="160"/>
      <c r="N127" s="161"/>
      <c r="O127" s="161"/>
      <c r="P127" s="162">
        <f>P128+P142+P149+P193+P198</f>
        <v>0</v>
      </c>
      <c r="Q127" s="161"/>
      <c r="R127" s="162">
        <f>R128+R142+R149+R193+R198</f>
        <v>0</v>
      </c>
      <c r="S127" s="161"/>
      <c r="T127" s="163">
        <f>T128+T142+T149+T193+T198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85</v>
      </c>
      <c r="AT127" s="164" t="s">
        <v>76</v>
      </c>
      <c r="AU127" s="164" t="s">
        <v>77</v>
      </c>
      <c r="AY127" s="156" t="s">
        <v>176</v>
      </c>
      <c r="BK127" s="165">
        <f>BK128+BK142+BK149+BK193+BK198</f>
        <v>0</v>
      </c>
    </row>
    <row r="128" s="12" customFormat="1" ht="22.8" customHeight="1">
      <c r="A128" s="12"/>
      <c r="B128" s="155"/>
      <c r="C128" s="12"/>
      <c r="D128" s="156" t="s">
        <v>76</v>
      </c>
      <c r="E128" s="166" t="s">
        <v>85</v>
      </c>
      <c r="F128" s="166" t="s">
        <v>290</v>
      </c>
      <c r="G128" s="12"/>
      <c r="H128" s="12"/>
      <c r="I128" s="158"/>
      <c r="J128" s="167">
        <f>BK128</f>
        <v>0</v>
      </c>
      <c r="K128" s="12"/>
      <c r="L128" s="155"/>
      <c r="M128" s="160"/>
      <c r="N128" s="161"/>
      <c r="O128" s="161"/>
      <c r="P128" s="162">
        <f>SUM(P129:P141)</f>
        <v>0</v>
      </c>
      <c r="Q128" s="161"/>
      <c r="R128" s="162">
        <f>SUM(R129:R141)</f>
        <v>0</v>
      </c>
      <c r="S128" s="161"/>
      <c r="T128" s="163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6" t="s">
        <v>85</v>
      </c>
      <c r="AT128" s="164" t="s">
        <v>76</v>
      </c>
      <c r="AU128" s="164" t="s">
        <v>85</v>
      </c>
      <c r="AY128" s="156" t="s">
        <v>176</v>
      </c>
      <c r="BK128" s="165">
        <f>SUM(BK129:BK141)</f>
        <v>0</v>
      </c>
    </row>
    <row r="129" s="2" customFormat="1" ht="24.15" customHeight="1">
      <c r="A129" s="34"/>
      <c r="B129" s="168"/>
      <c r="C129" s="169" t="s">
        <v>85</v>
      </c>
      <c r="D129" s="169" t="s">
        <v>178</v>
      </c>
      <c r="E129" s="170" t="s">
        <v>716</v>
      </c>
      <c r="F129" s="171" t="s">
        <v>717</v>
      </c>
      <c r="G129" s="172" t="s">
        <v>718</v>
      </c>
      <c r="H129" s="173">
        <v>40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87</v>
      </c>
    </row>
    <row r="130" s="2" customFormat="1" ht="37.8" customHeight="1">
      <c r="A130" s="34"/>
      <c r="B130" s="168"/>
      <c r="C130" s="169" t="s">
        <v>87</v>
      </c>
      <c r="D130" s="169" t="s">
        <v>178</v>
      </c>
      <c r="E130" s="170" t="s">
        <v>719</v>
      </c>
      <c r="F130" s="171" t="s">
        <v>720</v>
      </c>
      <c r="G130" s="172" t="s">
        <v>721</v>
      </c>
      <c r="H130" s="173">
        <v>20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182</v>
      </c>
    </row>
    <row r="131" s="2" customFormat="1" ht="90" customHeight="1">
      <c r="A131" s="34"/>
      <c r="B131" s="168"/>
      <c r="C131" s="169" t="s">
        <v>189</v>
      </c>
      <c r="D131" s="169" t="s">
        <v>178</v>
      </c>
      <c r="E131" s="170" t="s">
        <v>722</v>
      </c>
      <c r="F131" s="171" t="s">
        <v>723</v>
      </c>
      <c r="G131" s="172" t="s">
        <v>240</v>
      </c>
      <c r="H131" s="173">
        <v>10.800000000000001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200</v>
      </c>
    </row>
    <row r="132" s="2" customFormat="1" ht="100.5" customHeight="1">
      <c r="A132" s="34"/>
      <c r="B132" s="168"/>
      <c r="C132" s="169" t="s">
        <v>182</v>
      </c>
      <c r="D132" s="169" t="s">
        <v>178</v>
      </c>
      <c r="E132" s="170" t="s">
        <v>724</v>
      </c>
      <c r="F132" s="171" t="s">
        <v>725</v>
      </c>
      <c r="G132" s="172" t="s">
        <v>240</v>
      </c>
      <c r="H132" s="173">
        <v>67.400000000000006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211</v>
      </c>
    </row>
    <row r="133" s="2" customFormat="1" ht="49.05" customHeight="1">
      <c r="A133" s="34"/>
      <c r="B133" s="168"/>
      <c r="C133" s="169" t="s">
        <v>196</v>
      </c>
      <c r="D133" s="169" t="s">
        <v>178</v>
      </c>
      <c r="E133" s="170" t="s">
        <v>803</v>
      </c>
      <c r="F133" s="171" t="s">
        <v>804</v>
      </c>
      <c r="G133" s="172" t="s">
        <v>181</v>
      </c>
      <c r="H133" s="173">
        <v>580.79999999999995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222</v>
      </c>
    </row>
    <row r="134" s="2" customFormat="1">
      <c r="A134" s="34"/>
      <c r="B134" s="35"/>
      <c r="C134" s="34"/>
      <c r="D134" s="199" t="s">
        <v>323</v>
      </c>
      <c r="E134" s="34"/>
      <c r="F134" s="200" t="s">
        <v>728</v>
      </c>
      <c r="G134" s="34"/>
      <c r="H134" s="34"/>
      <c r="I134" s="201"/>
      <c r="J134" s="34"/>
      <c r="K134" s="34"/>
      <c r="L134" s="35"/>
      <c r="M134" s="202"/>
      <c r="N134" s="203"/>
      <c r="O134" s="73"/>
      <c r="P134" s="73"/>
      <c r="Q134" s="73"/>
      <c r="R134" s="73"/>
      <c r="S134" s="73"/>
      <c r="T134" s="7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323</v>
      </c>
      <c r="AU134" s="15" t="s">
        <v>87</v>
      </c>
    </row>
    <row r="135" s="2" customFormat="1" ht="37.8" customHeight="1">
      <c r="A135" s="34"/>
      <c r="B135" s="168"/>
      <c r="C135" s="169" t="s">
        <v>200</v>
      </c>
      <c r="D135" s="169" t="s">
        <v>178</v>
      </c>
      <c r="E135" s="170" t="s">
        <v>729</v>
      </c>
      <c r="F135" s="171" t="s">
        <v>730</v>
      </c>
      <c r="G135" s="172" t="s">
        <v>181</v>
      </c>
      <c r="H135" s="173">
        <v>80.924999999999997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8</v>
      </c>
    </row>
    <row r="136" s="2" customFormat="1" ht="37.8" customHeight="1">
      <c r="A136" s="34"/>
      <c r="B136" s="168"/>
      <c r="C136" s="169" t="s">
        <v>204</v>
      </c>
      <c r="D136" s="169" t="s">
        <v>178</v>
      </c>
      <c r="E136" s="170" t="s">
        <v>805</v>
      </c>
      <c r="F136" s="171" t="s">
        <v>806</v>
      </c>
      <c r="G136" s="172" t="s">
        <v>214</v>
      </c>
      <c r="H136" s="173">
        <v>736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308</v>
      </c>
    </row>
    <row r="137" s="2" customFormat="1" ht="44.25" customHeight="1">
      <c r="A137" s="34"/>
      <c r="B137" s="168"/>
      <c r="C137" s="169" t="s">
        <v>211</v>
      </c>
      <c r="D137" s="169" t="s">
        <v>178</v>
      </c>
      <c r="E137" s="170" t="s">
        <v>807</v>
      </c>
      <c r="F137" s="171" t="s">
        <v>808</v>
      </c>
      <c r="G137" s="172" t="s">
        <v>214</v>
      </c>
      <c r="H137" s="173">
        <v>736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182</v>
      </c>
      <c r="AT137" s="181" t="s">
        <v>178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187</v>
      </c>
    </row>
    <row r="138" s="2" customFormat="1" ht="62.7" customHeight="1">
      <c r="A138" s="34"/>
      <c r="B138" s="168"/>
      <c r="C138" s="169" t="s">
        <v>809</v>
      </c>
      <c r="D138" s="169" t="s">
        <v>178</v>
      </c>
      <c r="E138" s="170" t="s">
        <v>731</v>
      </c>
      <c r="F138" s="171" t="s">
        <v>732</v>
      </c>
      <c r="G138" s="172" t="s">
        <v>181</v>
      </c>
      <c r="H138" s="173">
        <v>225.917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810</v>
      </c>
    </row>
    <row r="139" s="2" customFormat="1" ht="44.25" customHeight="1">
      <c r="A139" s="34"/>
      <c r="B139" s="168"/>
      <c r="C139" s="169" t="s">
        <v>8</v>
      </c>
      <c r="D139" s="169" t="s">
        <v>178</v>
      </c>
      <c r="E139" s="170" t="s">
        <v>657</v>
      </c>
      <c r="F139" s="171" t="s">
        <v>658</v>
      </c>
      <c r="G139" s="172" t="s">
        <v>181</v>
      </c>
      <c r="H139" s="173">
        <v>354.88299999999998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267</v>
      </c>
    </row>
    <row r="140" s="2" customFormat="1" ht="66.75" customHeight="1">
      <c r="A140" s="34"/>
      <c r="B140" s="168"/>
      <c r="C140" s="169" t="s">
        <v>317</v>
      </c>
      <c r="D140" s="169" t="s">
        <v>178</v>
      </c>
      <c r="E140" s="170" t="s">
        <v>734</v>
      </c>
      <c r="F140" s="171" t="s">
        <v>735</v>
      </c>
      <c r="G140" s="172" t="s">
        <v>181</v>
      </c>
      <c r="H140" s="173">
        <v>139.86000000000001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182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320</v>
      </c>
    </row>
    <row r="141" s="2" customFormat="1" ht="16.5" customHeight="1">
      <c r="A141" s="34"/>
      <c r="B141" s="168"/>
      <c r="C141" s="183" t="s">
        <v>308</v>
      </c>
      <c r="D141" s="183" t="s">
        <v>227</v>
      </c>
      <c r="E141" s="184" t="s">
        <v>736</v>
      </c>
      <c r="F141" s="185" t="s">
        <v>737</v>
      </c>
      <c r="G141" s="186" t="s">
        <v>207</v>
      </c>
      <c r="H141" s="187">
        <v>279.72000000000003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211</v>
      </c>
      <c r="AT141" s="181" t="s">
        <v>227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231</v>
      </c>
    </row>
    <row r="142" s="12" customFormat="1" ht="22.8" customHeight="1">
      <c r="A142" s="12"/>
      <c r="B142" s="155"/>
      <c r="C142" s="12"/>
      <c r="D142" s="156" t="s">
        <v>76</v>
      </c>
      <c r="E142" s="166" t="s">
        <v>182</v>
      </c>
      <c r="F142" s="166" t="s">
        <v>739</v>
      </c>
      <c r="G142" s="12"/>
      <c r="H142" s="12"/>
      <c r="I142" s="158"/>
      <c r="J142" s="167">
        <f>BK142</f>
        <v>0</v>
      </c>
      <c r="K142" s="12"/>
      <c r="L142" s="155"/>
      <c r="M142" s="160"/>
      <c r="N142" s="161"/>
      <c r="O142" s="161"/>
      <c r="P142" s="162">
        <f>SUM(P143:P148)</f>
        <v>0</v>
      </c>
      <c r="Q142" s="161"/>
      <c r="R142" s="162">
        <f>SUM(R143:R148)</f>
        <v>0</v>
      </c>
      <c r="S142" s="161"/>
      <c r="T142" s="16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6" t="s">
        <v>85</v>
      </c>
      <c r="AT142" s="164" t="s">
        <v>76</v>
      </c>
      <c r="AU142" s="164" t="s">
        <v>85</v>
      </c>
      <c r="AY142" s="156" t="s">
        <v>176</v>
      </c>
      <c r="BK142" s="165">
        <f>SUM(BK143:BK148)</f>
        <v>0</v>
      </c>
    </row>
    <row r="143" s="2" customFormat="1" ht="33" customHeight="1">
      <c r="A143" s="34"/>
      <c r="B143" s="168"/>
      <c r="C143" s="169" t="s">
        <v>325</v>
      </c>
      <c r="D143" s="169" t="s">
        <v>178</v>
      </c>
      <c r="E143" s="170" t="s">
        <v>740</v>
      </c>
      <c r="F143" s="171" t="s">
        <v>741</v>
      </c>
      <c r="G143" s="172" t="s">
        <v>181</v>
      </c>
      <c r="H143" s="173">
        <v>48.594999999999999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328</v>
      </c>
    </row>
    <row r="144" s="2" customFormat="1" ht="24.15" customHeight="1">
      <c r="A144" s="34"/>
      <c r="B144" s="168"/>
      <c r="C144" s="169" t="s">
        <v>187</v>
      </c>
      <c r="D144" s="169" t="s">
        <v>178</v>
      </c>
      <c r="E144" s="170" t="s">
        <v>742</v>
      </c>
      <c r="F144" s="171" t="s">
        <v>743</v>
      </c>
      <c r="G144" s="172" t="s">
        <v>254</v>
      </c>
      <c r="H144" s="173">
        <v>12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182</v>
      </c>
      <c r="AT144" s="181" t="s">
        <v>178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331</v>
      </c>
    </row>
    <row r="145" s="2" customFormat="1" ht="24.15" customHeight="1">
      <c r="A145" s="34"/>
      <c r="B145" s="168"/>
      <c r="C145" s="183" t="s">
        <v>237</v>
      </c>
      <c r="D145" s="183" t="s">
        <v>227</v>
      </c>
      <c r="E145" s="184" t="s">
        <v>811</v>
      </c>
      <c r="F145" s="185" t="s">
        <v>812</v>
      </c>
      <c r="G145" s="186" t="s">
        <v>254</v>
      </c>
      <c r="H145" s="187">
        <v>7</v>
      </c>
      <c r="I145" s="188"/>
      <c r="J145" s="189">
        <f>ROUND(I145*H145,2)</f>
        <v>0</v>
      </c>
      <c r="K145" s="190"/>
      <c r="L145" s="191"/>
      <c r="M145" s="192" t="s">
        <v>1</v>
      </c>
      <c r="N145" s="193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211</v>
      </c>
      <c r="AT145" s="181" t="s">
        <v>227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334</v>
      </c>
    </row>
    <row r="146" s="2" customFormat="1" ht="24.15" customHeight="1">
      <c r="A146" s="34"/>
      <c r="B146" s="168"/>
      <c r="C146" s="183" t="s">
        <v>242</v>
      </c>
      <c r="D146" s="183" t="s">
        <v>227</v>
      </c>
      <c r="E146" s="184" t="s">
        <v>813</v>
      </c>
      <c r="F146" s="185" t="s">
        <v>814</v>
      </c>
      <c r="G146" s="186" t="s">
        <v>254</v>
      </c>
      <c r="H146" s="187">
        <v>1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211</v>
      </c>
      <c r="AT146" s="181" t="s">
        <v>227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337</v>
      </c>
    </row>
    <row r="147" s="2" customFormat="1" ht="24.15" customHeight="1">
      <c r="A147" s="34"/>
      <c r="B147" s="168"/>
      <c r="C147" s="183" t="s">
        <v>246</v>
      </c>
      <c r="D147" s="183" t="s">
        <v>227</v>
      </c>
      <c r="E147" s="184" t="s">
        <v>815</v>
      </c>
      <c r="F147" s="185" t="s">
        <v>816</v>
      </c>
      <c r="G147" s="186" t="s">
        <v>254</v>
      </c>
      <c r="H147" s="187">
        <v>4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211</v>
      </c>
      <c r="AT147" s="181" t="s">
        <v>227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342</v>
      </c>
    </row>
    <row r="148" s="2" customFormat="1" ht="49.05" customHeight="1">
      <c r="A148" s="34"/>
      <c r="B148" s="168"/>
      <c r="C148" s="169" t="s">
        <v>251</v>
      </c>
      <c r="D148" s="169" t="s">
        <v>178</v>
      </c>
      <c r="E148" s="170" t="s">
        <v>746</v>
      </c>
      <c r="F148" s="171" t="s">
        <v>747</v>
      </c>
      <c r="G148" s="172" t="s">
        <v>181</v>
      </c>
      <c r="H148" s="173">
        <v>2.1200000000000001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182</v>
      </c>
      <c r="AT148" s="181" t="s">
        <v>178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345</v>
      </c>
    </row>
    <row r="149" s="12" customFormat="1" ht="22.8" customHeight="1">
      <c r="A149" s="12"/>
      <c r="B149" s="155"/>
      <c r="C149" s="12"/>
      <c r="D149" s="156" t="s">
        <v>76</v>
      </c>
      <c r="E149" s="166" t="s">
        <v>211</v>
      </c>
      <c r="F149" s="166" t="s">
        <v>817</v>
      </c>
      <c r="G149" s="12"/>
      <c r="H149" s="12"/>
      <c r="I149" s="158"/>
      <c r="J149" s="167">
        <f>BK149</f>
        <v>0</v>
      </c>
      <c r="K149" s="12"/>
      <c r="L149" s="155"/>
      <c r="M149" s="160"/>
      <c r="N149" s="161"/>
      <c r="O149" s="161"/>
      <c r="P149" s="162">
        <f>SUM(P150:P192)</f>
        <v>0</v>
      </c>
      <c r="Q149" s="161"/>
      <c r="R149" s="162">
        <f>SUM(R150:R192)</f>
        <v>0</v>
      </c>
      <c r="S149" s="161"/>
      <c r="T149" s="163">
        <f>SUM(T150:T192)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6" t="s">
        <v>85</v>
      </c>
      <c r="AT149" s="164" t="s">
        <v>76</v>
      </c>
      <c r="AU149" s="164" t="s">
        <v>85</v>
      </c>
      <c r="AY149" s="156" t="s">
        <v>176</v>
      </c>
      <c r="BK149" s="165">
        <f>SUM(BK150:BK192)</f>
        <v>0</v>
      </c>
    </row>
    <row r="150" s="2" customFormat="1" ht="24.15" customHeight="1">
      <c r="A150" s="34"/>
      <c r="B150" s="168"/>
      <c r="C150" s="169" t="s">
        <v>7</v>
      </c>
      <c r="D150" s="169" t="s">
        <v>178</v>
      </c>
      <c r="E150" s="170" t="s">
        <v>818</v>
      </c>
      <c r="F150" s="171" t="s">
        <v>819</v>
      </c>
      <c r="G150" s="172" t="s">
        <v>240</v>
      </c>
      <c r="H150" s="173">
        <v>140.5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182</v>
      </c>
      <c r="AT150" s="181" t="s">
        <v>178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348</v>
      </c>
    </row>
    <row r="151" s="2" customFormat="1" ht="24.15" customHeight="1">
      <c r="A151" s="34"/>
      <c r="B151" s="168"/>
      <c r="C151" s="169" t="s">
        <v>259</v>
      </c>
      <c r="D151" s="169" t="s">
        <v>178</v>
      </c>
      <c r="E151" s="170" t="s">
        <v>820</v>
      </c>
      <c r="F151" s="171" t="s">
        <v>821</v>
      </c>
      <c r="G151" s="172" t="s">
        <v>240</v>
      </c>
      <c r="H151" s="173">
        <v>199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182</v>
      </c>
      <c r="AT151" s="181" t="s">
        <v>178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352</v>
      </c>
    </row>
    <row r="152" s="2" customFormat="1">
      <c r="A152" s="34"/>
      <c r="B152" s="35"/>
      <c r="C152" s="34"/>
      <c r="D152" s="199" t="s">
        <v>323</v>
      </c>
      <c r="E152" s="34"/>
      <c r="F152" s="200" t="s">
        <v>822</v>
      </c>
      <c r="G152" s="34"/>
      <c r="H152" s="34"/>
      <c r="I152" s="201"/>
      <c r="J152" s="34"/>
      <c r="K152" s="34"/>
      <c r="L152" s="35"/>
      <c r="M152" s="202"/>
      <c r="N152" s="203"/>
      <c r="O152" s="73"/>
      <c r="P152" s="73"/>
      <c r="Q152" s="73"/>
      <c r="R152" s="73"/>
      <c r="S152" s="73"/>
      <c r="T152" s="7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5" t="s">
        <v>323</v>
      </c>
      <c r="AU152" s="15" t="s">
        <v>87</v>
      </c>
    </row>
    <row r="153" s="2" customFormat="1" ht="44.25" customHeight="1">
      <c r="A153" s="34"/>
      <c r="B153" s="168"/>
      <c r="C153" s="169" t="s">
        <v>263</v>
      </c>
      <c r="D153" s="169" t="s">
        <v>178</v>
      </c>
      <c r="E153" s="170" t="s">
        <v>823</v>
      </c>
      <c r="F153" s="171" t="s">
        <v>824</v>
      </c>
      <c r="G153" s="172" t="s">
        <v>240</v>
      </c>
      <c r="H153" s="173">
        <v>3.5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42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182</v>
      </c>
      <c r="AT153" s="181" t="s">
        <v>178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182</v>
      </c>
      <c r="BM153" s="181" t="s">
        <v>356</v>
      </c>
    </row>
    <row r="154" s="2" customFormat="1" ht="24.15" customHeight="1">
      <c r="A154" s="34"/>
      <c r="B154" s="168"/>
      <c r="C154" s="183" t="s">
        <v>267</v>
      </c>
      <c r="D154" s="183" t="s">
        <v>227</v>
      </c>
      <c r="E154" s="184" t="s">
        <v>825</v>
      </c>
      <c r="F154" s="185" t="s">
        <v>826</v>
      </c>
      <c r="G154" s="186" t="s">
        <v>240</v>
      </c>
      <c r="H154" s="187">
        <v>3.5529999999999999</v>
      </c>
      <c r="I154" s="188"/>
      <c r="J154" s="189">
        <f>ROUND(I154*H154,2)</f>
        <v>0</v>
      </c>
      <c r="K154" s="190"/>
      <c r="L154" s="191"/>
      <c r="M154" s="192" t="s">
        <v>1</v>
      </c>
      <c r="N154" s="193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211</v>
      </c>
      <c r="AT154" s="181" t="s">
        <v>227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359</v>
      </c>
    </row>
    <row r="155" s="2" customFormat="1" ht="33" customHeight="1">
      <c r="A155" s="34"/>
      <c r="B155" s="168"/>
      <c r="C155" s="169" t="s">
        <v>271</v>
      </c>
      <c r="D155" s="169" t="s">
        <v>178</v>
      </c>
      <c r="E155" s="170" t="s">
        <v>827</v>
      </c>
      <c r="F155" s="171" t="s">
        <v>828</v>
      </c>
      <c r="G155" s="172" t="s">
        <v>240</v>
      </c>
      <c r="H155" s="173">
        <v>144.80000000000001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42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182</v>
      </c>
      <c r="AT155" s="181" t="s">
        <v>178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363</v>
      </c>
    </row>
    <row r="156" s="2" customFormat="1">
      <c r="A156" s="34"/>
      <c r="B156" s="35"/>
      <c r="C156" s="34"/>
      <c r="D156" s="199" t="s">
        <v>323</v>
      </c>
      <c r="E156" s="34"/>
      <c r="F156" s="200" t="s">
        <v>829</v>
      </c>
      <c r="G156" s="34"/>
      <c r="H156" s="34"/>
      <c r="I156" s="201"/>
      <c r="J156" s="34"/>
      <c r="K156" s="34"/>
      <c r="L156" s="35"/>
      <c r="M156" s="202"/>
      <c r="N156" s="203"/>
      <c r="O156" s="73"/>
      <c r="P156" s="73"/>
      <c r="Q156" s="73"/>
      <c r="R156" s="73"/>
      <c r="S156" s="73"/>
      <c r="T156" s="7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5" t="s">
        <v>323</v>
      </c>
      <c r="AU156" s="15" t="s">
        <v>87</v>
      </c>
    </row>
    <row r="157" s="2" customFormat="1" ht="21.75" customHeight="1">
      <c r="A157" s="34"/>
      <c r="B157" s="168"/>
      <c r="C157" s="183" t="s">
        <v>320</v>
      </c>
      <c r="D157" s="183" t="s">
        <v>227</v>
      </c>
      <c r="E157" s="184" t="s">
        <v>830</v>
      </c>
      <c r="F157" s="185" t="s">
        <v>831</v>
      </c>
      <c r="G157" s="186" t="s">
        <v>240</v>
      </c>
      <c r="H157" s="187">
        <v>152.03999999999999</v>
      </c>
      <c r="I157" s="188"/>
      <c r="J157" s="189">
        <f>ROUND(I157*H157,2)</f>
        <v>0</v>
      </c>
      <c r="K157" s="190"/>
      <c r="L157" s="191"/>
      <c r="M157" s="192" t="s">
        <v>1</v>
      </c>
      <c r="N157" s="193" t="s">
        <v>42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211</v>
      </c>
      <c r="AT157" s="181" t="s">
        <v>227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367</v>
      </c>
    </row>
    <row r="158" s="2" customFormat="1" ht="16.5" customHeight="1">
      <c r="A158" s="34"/>
      <c r="B158" s="168"/>
      <c r="C158" s="183" t="s">
        <v>368</v>
      </c>
      <c r="D158" s="183" t="s">
        <v>227</v>
      </c>
      <c r="E158" s="184" t="s">
        <v>832</v>
      </c>
      <c r="F158" s="185" t="s">
        <v>833</v>
      </c>
      <c r="G158" s="186" t="s">
        <v>254</v>
      </c>
      <c r="H158" s="187">
        <v>77</v>
      </c>
      <c r="I158" s="188"/>
      <c r="J158" s="189">
        <f>ROUND(I158*H158,2)</f>
        <v>0</v>
      </c>
      <c r="K158" s="190"/>
      <c r="L158" s="191"/>
      <c r="M158" s="192" t="s">
        <v>1</v>
      </c>
      <c r="N158" s="193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211</v>
      </c>
      <c r="AT158" s="181" t="s">
        <v>227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371</v>
      </c>
    </row>
    <row r="159" s="2" customFormat="1">
      <c r="A159" s="34"/>
      <c r="B159" s="35"/>
      <c r="C159" s="34"/>
      <c r="D159" s="199" t="s">
        <v>323</v>
      </c>
      <c r="E159" s="34"/>
      <c r="F159" s="200" t="s">
        <v>754</v>
      </c>
      <c r="G159" s="34"/>
      <c r="H159" s="34"/>
      <c r="I159" s="201"/>
      <c r="J159" s="34"/>
      <c r="K159" s="34"/>
      <c r="L159" s="35"/>
      <c r="M159" s="202"/>
      <c r="N159" s="203"/>
      <c r="O159" s="73"/>
      <c r="P159" s="73"/>
      <c r="Q159" s="73"/>
      <c r="R159" s="73"/>
      <c r="S159" s="73"/>
      <c r="T159" s="7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5" t="s">
        <v>323</v>
      </c>
      <c r="AU159" s="15" t="s">
        <v>87</v>
      </c>
    </row>
    <row r="160" s="2" customFormat="1" ht="33" customHeight="1">
      <c r="A160" s="34"/>
      <c r="B160" s="168"/>
      <c r="C160" s="169" t="s">
        <v>231</v>
      </c>
      <c r="D160" s="169" t="s">
        <v>178</v>
      </c>
      <c r="E160" s="170" t="s">
        <v>834</v>
      </c>
      <c r="F160" s="171" t="s">
        <v>835</v>
      </c>
      <c r="G160" s="172" t="s">
        <v>240</v>
      </c>
      <c r="H160" s="173">
        <v>41.5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182</v>
      </c>
      <c r="AT160" s="181" t="s">
        <v>178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209</v>
      </c>
    </row>
    <row r="161" s="2" customFormat="1" ht="21.75" customHeight="1">
      <c r="A161" s="34"/>
      <c r="B161" s="168"/>
      <c r="C161" s="183" t="s">
        <v>226</v>
      </c>
      <c r="D161" s="183" t="s">
        <v>227</v>
      </c>
      <c r="E161" s="184" t="s">
        <v>836</v>
      </c>
      <c r="F161" s="185" t="s">
        <v>837</v>
      </c>
      <c r="G161" s="186" t="s">
        <v>240</v>
      </c>
      <c r="H161" s="187">
        <v>43.575000000000003</v>
      </c>
      <c r="I161" s="188"/>
      <c r="J161" s="189">
        <f>ROUND(I161*H161,2)</f>
        <v>0</v>
      </c>
      <c r="K161" s="190"/>
      <c r="L161" s="191"/>
      <c r="M161" s="192" t="s">
        <v>1</v>
      </c>
      <c r="N161" s="193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211</v>
      </c>
      <c r="AT161" s="181" t="s">
        <v>227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376</v>
      </c>
    </row>
    <row r="162" s="2" customFormat="1" ht="16.5" customHeight="1">
      <c r="A162" s="34"/>
      <c r="B162" s="168"/>
      <c r="C162" s="183" t="s">
        <v>328</v>
      </c>
      <c r="D162" s="183" t="s">
        <v>227</v>
      </c>
      <c r="E162" s="184" t="s">
        <v>838</v>
      </c>
      <c r="F162" s="185" t="s">
        <v>839</v>
      </c>
      <c r="G162" s="186" t="s">
        <v>254</v>
      </c>
      <c r="H162" s="187">
        <v>22</v>
      </c>
      <c r="I162" s="188"/>
      <c r="J162" s="189">
        <f>ROUND(I162*H162,2)</f>
        <v>0</v>
      </c>
      <c r="K162" s="190"/>
      <c r="L162" s="191"/>
      <c r="M162" s="192" t="s">
        <v>1</v>
      </c>
      <c r="N162" s="193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211</v>
      </c>
      <c r="AT162" s="181" t="s">
        <v>227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182</v>
      </c>
      <c r="BM162" s="181" t="s">
        <v>379</v>
      </c>
    </row>
    <row r="163" s="2" customFormat="1">
      <c r="A163" s="34"/>
      <c r="B163" s="35"/>
      <c r="C163" s="34"/>
      <c r="D163" s="199" t="s">
        <v>323</v>
      </c>
      <c r="E163" s="34"/>
      <c r="F163" s="200" t="s">
        <v>754</v>
      </c>
      <c r="G163" s="34"/>
      <c r="H163" s="34"/>
      <c r="I163" s="201"/>
      <c r="J163" s="34"/>
      <c r="K163" s="34"/>
      <c r="L163" s="35"/>
      <c r="M163" s="202"/>
      <c r="N163" s="203"/>
      <c r="O163" s="73"/>
      <c r="P163" s="73"/>
      <c r="Q163" s="73"/>
      <c r="R163" s="73"/>
      <c r="S163" s="73"/>
      <c r="T163" s="7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323</v>
      </c>
      <c r="AU163" s="15" t="s">
        <v>87</v>
      </c>
    </row>
    <row r="164" s="2" customFormat="1" ht="33" customHeight="1">
      <c r="A164" s="34"/>
      <c r="B164" s="168"/>
      <c r="C164" s="169" t="s">
        <v>380</v>
      </c>
      <c r="D164" s="169" t="s">
        <v>178</v>
      </c>
      <c r="E164" s="170" t="s">
        <v>840</v>
      </c>
      <c r="F164" s="171" t="s">
        <v>841</v>
      </c>
      <c r="G164" s="172" t="s">
        <v>240</v>
      </c>
      <c r="H164" s="173">
        <v>74.900000000000006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42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182</v>
      </c>
      <c r="AT164" s="181" t="s">
        <v>178</v>
      </c>
      <c r="AU164" s="181" t="s">
        <v>87</v>
      </c>
      <c r="AY164" s="15" t="s">
        <v>176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85</v>
      </c>
      <c r="BK164" s="182">
        <f>ROUND(I164*H164,2)</f>
        <v>0</v>
      </c>
      <c r="BL164" s="15" t="s">
        <v>182</v>
      </c>
      <c r="BM164" s="181" t="s">
        <v>383</v>
      </c>
    </row>
    <row r="165" s="2" customFormat="1" ht="21.75" customHeight="1">
      <c r="A165" s="34"/>
      <c r="B165" s="168"/>
      <c r="C165" s="183" t="s">
        <v>331</v>
      </c>
      <c r="D165" s="183" t="s">
        <v>227</v>
      </c>
      <c r="E165" s="184" t="s">
        <v>842</v>
      </c>
      <c r="F165" s="185" t="s">
        <v>843</v>
      </c>
      <c r="G165" s="186" t="s">
        <v>240</v>
      </c>
      <c r="H165" s="187">
        <v>78.644999999999996</v>
      </c>
      <c r="I165" s="188"/>
      <c r="J165" s="189">
        <f>ROUND(I165*H165,2)</f>
        <v>0</v>
      </c>
      <c r="K165" s="190"/>
      <c r="L165" s="191"/>
      <c r="M165" s="192" t="s">
        <v>1</v>
      </c>
      <c r="N165" s="193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211</v>
      </c>
      <c r="AT165" s="181" t="s">
        <v>227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384</v>
      </c>
    </row>
    <row r="166" s="2" customFormat="1" ht="16.5" customHeight="1">
      <c r="A166" s="34"/>
      <c r="B166" s="168"/>
      <c r="C166" s="183" t="s">
        <v>385</v>
      </c>
      <c r="D166" s="183" t="s">
        <v>227</v>
      </c>
      <c r="E166" s="184" t="s">
        <v>844</v>
      </c>
      <c r="F166" s="185" t="s">
        <v>845</v>
      </c>
      <c r="G166" s="186" t="s">
        <v>254</v>
      </c>
      <c r="H166" s="187">
        <v>40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211</v>
      </c>
      <c r="AT166" s="181" t="s">
        <v>227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182</v>
      </c>
      <c r="BM166" s="181" t="s">
        <v>386</v>
      </c>
    </row>
    <row r="167" s="2" customFormat="1">
      <c r="A167" s="34"/>
      <c r="B167" s="35"/>
      <c r="C167" s="34"/>
      <c r="D167" s="199" t="s">
        <v>323</v>
      </c>
      <c r="E167" s="34"/>
      <c r="F167" s="200" t="s">
        <v>754</v>
      </c>
      <c r="G167" s="34"/>
      <c r="H167" s="34"/>
      <c r="I167" s="201"/>
      <c r="J167" s="34"/>
      <c r="K167" s="34"/>
      <c r="L167" s="35"/>
      <c r="M167" s="202"/>
      <c r="N167" s="203"/>
      <c r="O167" s="73"/>
      <c r="P167" s="73"/>
      <c r="Q167" s="73"/>
      <c r="R167" s="73"/>
      <c r="S167" s="73"/>
      <c r="T167" s="7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5" t="s">
        <v>323</v>
      </c>
      <c r="AU167" s="15" t="s">
        <v>87</v>
      </c>
    </row>
    <row r="168" s="2" customFormat="1" ht="37.8" customHeight="1">
      <c r="A168" s="34"/>
      <c r="B168" s="168"/>
      <c r="C168" s="169" t="s">
        <v>334</v>
      </c>
      <c r="D168" s="169" t="s">
        <v>178</v>
      </c>
      <c r="E168" s="170" t="s">
        <v>846</v>
      </c>
      <c r="F168" s="171" t="s">
        <v>847</v>
      </c>
      <c r="G168" s="172" t="s">
        <v>254</v>
      </c>
      <c r="H168" s="173">
        <v>1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182</v>
      </c>
      <c r="AT168" s="181" t="s">
        <v>178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182</v>
      </c>
      <c r="BM168" s="181" t="s">
        <v>389</v>
      </c>
    </row>
    <row r="169" s="2" customFormat="1">
      <c r="A169" s="34"/>
      <c r="B169" s="35"/>
      <c r="C169" s="34"/>
      <c r="D169" s="199" t="s">
        <v>323</v>
      </c>
      <c r="E169" s="34"/>
      <c r="F169" s="200" t="s">
        <v>848</v>
      </c>
      <c r="G169" s="34"/>
      <c r="H169" s="34"/>
      <c r="I169" s="201"/>
      <c r="J169" s="34"/>
      <c r="K169" s="34"/>
      <c r="L169" s="35"/>
      <c r="M169" s="202"/>
      <c r="N169" s="203"/>
      <c r="O169" s="73"/>
      <c r="P169" s="73"/>
      <c r="Q169" s="73"/>
      <c r="R169" s="73"/>
      <c r="S169" s="73"/>
      <c r="T169" s="7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323</v>
      </c>
      <c r="AU169" s="15" t="s">
        <v>87</v>
      </c>
    </row>
    <row r="170" s="2" customFormat="1" ht="16.5" customHeight="1">
      <c r="A170" s="34"/>
      <c r="B170" s="168"/>
      <c r="C170" s="183" t="s">
        <v>390</v>
      </c>
      <c r="D170" s="183" t="s">
        <v>227</v>
      </c>
      <c r="E170" s="184" t="s">
        <v>849</v>
      </c>
      <c r="F170" s="185" t="s">
        <v>850</v>
      </c>
      <c r="G170" s="186" t="s">
        <v>254</v>
      </c>
      <c r="H170" s="187">
        <v>1</v>
      </c>
      <c r="I170" s="188"/>
      <c r="J170" s="189">
        <f>ROUND(I170*H170,2)</f>
        <v>0</v>
      </c>
      <c r="K170" s="190"/>
      <c r="L170" s="191"/>
      <c r="M170" s="192" t="s">
        <v>1</v>
      </c>
      <c r="N170" s="193" t="s">
        <v>42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211</v>
      </c>
      <c r="AT170" s="181" t="s">
        <v>227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182</v>
      </c>
      <c r="BM170" s="181" t="s">
        <v>393</v>
      </c>
    </row>
    <row r="171" s="2" customFormat="1" ht="33" customHeight="1">
      <c r="A171" s="34"/>
      <c r="B171" s="168"/>
      <c r="C171" s="169" t="s">
        <v>337</v>
      </c>
      <c r="D171" s="169" t="s">
        <v>178</v>
      </c>
      <c r="E171" s="170" t="s">
        <v>851</v>
      </c>
      <c r="F171" s="171" t="s">
        <v>852</v>
      </c>
      <c r="G171" s="172" t="s">
        <v>181</v>
      </c>
      <c r="H171" s="173">
        <v>39.564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42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182</v>
      </c>
      <c r="AT171" s="181" t="s">
        <v>178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182</v>
      </c>
      <c r="BM171" s="181" t="s">
        <v>396</v>
      </c>
    </row>
    <row r="172" s="2" customFormat="1" ht="24.15" customHeight="1">
      <c r="A172" s="34"/>
      <c r="B172" s="168"/>
      <c r="C172" s="169" t="s">
        <v>397</v>
      </c>
      <c r="D172" s="169" t="s">
        <v>178</v>
      </c>
      <c r="E172" s="170" t="s">
        <v>853</v>
      </c>
      <c r="F172" s="171" t="s">
        <v>854</v>
      </c>
      <c r="G172" s="172" t="s">
        <v>254</v>
      </c>
      <c r="H172" s="173">
        <v>5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42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182</v>
      </c>
      <c r="AT172" s="181" t="s">
        <v>178</v>
      </c>
      <c r="AU172" s="181" t="s">
        <v>87</v>
      </c>
      <c r="AY172" s="15" t="s">
        <v>176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85</v>
      </c>
      <c r="BK172" s="182">
        <f>ROUND(I172*H172,2)</f>
        <v>0</v>
      </c>
      <c r="BL172" s="15" t="s">
        <v>182</v>
      </c>
      <c r="BM172" s="181" t="s">
        <v>400</v>
      </c>
    </row>
    <row r="173" s="2" customFormat="1" ht="24.15" customHeight="1">
      <c r="A173" s="34"/>
      <c r="B173" s="168"/>
      <c r="C173" s="183" t="s">
        <v>342</v>
      </c>
      <c r="D173" s="183" t="s">
        <v>227</v>
      </c>
      <c r="E173" s="184" t="s">
        <v>855</v>
      </c>
      <c r="F173" s="185" t="s">
        <v>856</v>
      </c>
      <c r="G173" s="186" t="s">
        <v>254</v>
      </c>
      <c r="H173" s="187">
        <v>5</v>
      </c>
      <c r="I173" s="188"/>
      <c r="J173" s="189">
        <f>ROUND(I173*H173,2)</f>
        <v>0</v>
      </c>
      <c r="K173" s="190"/>
      <c r="L173" s="191"/>
      <c r="M173" s="192" t="s">
        <v>1</v>
      </c>
      <c r="N173" s="193" t="s">
        <v>42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211</v>
      </c>
      <c r="AT173" s="181" t="s">
        <v>227</v>
      </c>
      <c r="AU173" s="181" t="s">
        <v>87</v>
      </c>
      <c r="AY173" s="15" t="s">
        <v>176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85</v>
      </c>
      <c r="BK173" s="182">
        <f>ROUND(I173*H173,2)</f>
        <v>0</v>
      </c>
      <c r="BL173" s="15" t="s">
        <v>182</v>
      </c>
      <c r="BM173" s="181" t="s">
        <v>403</v>
      </c>
    </row>
    <row r="174" s="2" customFormat="1">
      <c r="A174" s="34"/>
      <c r="B174" s="35"/>
      <c r="C174" s="34"/>
      <c r="D174" s="199" t="s">
        <v>323</v>
      </c>
      <c r="E174" s="34"/>
      <c r="F174" s="200" t="s">
        <v>857</v>
      </c>
      <c r="G174" s="34"/>
      <c r="H174" s="34"/>
      <c r="I174" s="201"/>
      <c r="J174" s="34"/>
      <c r="K174" s="34"/>
      <c r="L174" s="35"/>
      <c r="M174" s="202"/>
      <c r="N174" s="203"/>
      <c r="O174" s="73"/>
      <c r="P174" s="73"/>
      <c r="Q174" s="73"/>
      <c r="R174" s="73"/>
      <c r="S174" s="73"/>
      <c r="T174" s="7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5" t="s">
        <v>323</v>
      </c>
      <c r="AU174" s="15" t="s">
        <v>87</v>
      </c>
    </row>
    <row r="175" s="2" customFormat="1" ht="24.15" customHeight="1">
      <c r="A175" s="34"/>
      <c r="B175" s="168"/>
      <c r="C175" s="169" t="s">
        <v>404</v>
      </c>
      <c r="D175" s="169" t="s">
        <v>178</v>
      </c>
      <c r="E175" s="170" t="s">
        <v>858</v>
      </c>
      <c r="F175" s="171" t="s">
        <v>859</v>
      </c>
      <c r="G175" s="172" t="s">
        <v>254</v>
      </c>
      <c r="H175" s="173">
        <v>1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42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182</v>
      </c>
      <c r="AT175" s="181" t="s">
        <v>178</v>
      </c>
      <c r="AU175" s="181" t="s">
        <v>87</v>
      </c>
      <c r="AY175" s="15" t="s">
        <v>176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85</v>
      </c>
      <c r="BK175" s="182">
        <f>ROUND(I175*H175,2)</f>
        <v>0</v>
      </c>
      <c r="BL175" s="15" t="s">
        <v>182</v>
      </c>
      <c r="BM175" s="181" t="s">
        <v>407</v>
      </c>
    </row>
    <row r="176" s="2" customFormat="1" ht="24.15" customHeight="1">
      <c r="A176" s="34"/>
      <c r="B176" s="168"/>
      <c r="C176" s="183" t="s">
        <v>345</v>
      </c>
      <c r="D176" s="183" t="s">
        <v>227</v>
      </c>
      <c r="E176" s="184" t="s">
        <v>860</v>
      </c>
      <c r="F176" s="185" t="s">
        <v>861</v>
      </c>
      <c r="G176" s="186" t="s">
        <v>254</v>
      </c>
      <c r="H176" s="187">
        <v>1</v>
      </c>
      <c r="I176" s="188"/>
      <c r="J176" s="189">
        <f>ROUND(I176*H176,2)</f>
        <v>0</v>
      </c>
      <c r="K176" s="190"/>
      <c r="L176" s="191"/>
      <c r="M176" s="192" t="s">
        <v>1</v>
      </c>
      <c r="N176" s="193" t="s">
        <v>42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211</v>
      </c>
      <c r="AT176" s="181" t="s">
        <v>227</v>
      </c>
      <c r="AU176" s="181" t="s">
        <v>87</v>
      </c>
      <c r="AY176" s="15" t="s">
        <v>176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85</v>
      </c>
      <c r="BK176" s="182">
        <f>ROUND(I176*H176,2)</f>
        <v>0</v>
      </c>
      <c r="BL176" s="15" t="s">
        <v>182</v>
      </c>
      <c r="BM176" s="181" t="s">
        <v>410</v>
      </c>
    </row>
    <row r="177" s="2" customFormat="1">
      <c r="A177" s="34"/>
      <c r="B177" s="35"/>
      <c r="C177" s="34"/>
      <c r="D177" s="199" t="s">
        <v>323</v>
      </c>
      <c r="E177" s="34"/>
      <c r="F177" s="200" t="s">
        <v>862</v>
      </c>
      <c r="G177" s="34"/>
      <c r="H177" s="34"/>
      <c r="I177" s="201"/>
      <c r="J177" s="34"/>
      <c r="K177" s="34"/>
      <c r="L177" s="35"/>
      <c r="M177" s="202"/>
      <c r="N177" s="203"/>
      <c r="O177" s="73"/>
      <c r="P177" s="73"/>
      <c r="Q177" s="73"/>
      <c r="R177" s="73"/>
      <c r="S177" s="73"/>
      <c r="T177" s="7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5" t="s">
        <v>323</v>
      </c>
      <c r="AU177" s="15" t="s">
        <v>87</v>
      </c>
    </row>
    <row r="178" s="2" customFormat="1" ht="24.15" customHeight="1">
      <c r="A178" s="34"/>
      <c r="B178" s="168"/>
      <c r="C178" s="169" t="s">
        <v>411</v>
      </c>
      <c r="D178" s="169" t="s">
        <v>178</v>
      </c>
      <c r="E178" s="170" t="s">
        <v>863</v>
      </c>
      <c r="F178" s="171" t="s">
        <v>864</v>
      </c>
      <c r="G178" s="172" t="s">
        <v>254</v>
      </c>
      <c r="H178" s="173">
        <v>2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42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182</v>
      </c>
      <c r="AT178" s="181" t="s">
        <v>178</v>
      </c>
      <c r="AU178" s="181" t="s">
        <v>87</v>
      </c>
      <c r="AY178" s="15" t="s">
        <v>176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85</v>
      </c>
      <c r="BK178" s="182">
        <f>ROUND(I178*H178,2)</f>
        <v>0</v>
      </c>
      <c r="BL178" s="15" t="s">
        <v>182</v>
      </c>
      <c r="BM178" s="181" t="s">
        <v>412</v>
      </c>
    </row>
    <row r="179" s="2" customFormat="1" ht="21.75" customHeight="1">
      <c r="A179" s="34"/>
      <c r="B179" s="168"/>
      <c r="C179" s="183" t="s">
        <v>348</v>
      </c>
      <c r="D179" s="183" t="s">
        <v>227</v>
      </c>
      <c r="E179" s="184" t="s">
        <v>865</v>
      </c>
      <c r="F179" s="185" t="s">
        <v>866</v>
      </c>
      <c r="G179" s="186" t="s">
        <v>254</v>
      </c>
      <c r="H179" s="187">
        <v>2</v>
      </c>
      <c r="I179" s="188"/>
      <c r="J179" s="189">
        <f>ROUND(I179*H179,2)</f>
        <v>0</v>
      </c>
      <c r="K179" s="190"/>
      <c r="L179" s="191"/>
      <c r="M179" s="192" t="s">
        <v>1</v>
      </c>
      <c r="N179" s="193" t="s">
        <v>42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211</v>
      </c>
      <c r="AT179" s="181" t="s">
        <v>227</v>
      </c>
      <c r="AU179" s="181" t="s">
        <v>87</v>
      </c>
      <c r="AY179" s="15" t="s">
        <v>176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85</v>
      </c>
      <c r="BK179" s="182">
        <f>ROUND(I179*H179,2)</f>
        <v>0</v>
      </c>
      <c r="BL179" s="15" t="s">
        <v>182</v>
      </c>
      <c r="BM179" s="181" t="s">
        <v>413</v>
      </c>
    </row>
    <row r="180" s="2" customFormat="1">
      <c r="A180" s="34"/>
      <c r="B180" s="35"/>
      <c r="C180" s="34"/>
      <c r="D180" s="199" t="s">
        <v>323</v>
      </c>
      <c r="E180" s="34"/>
      <c r="F180" s="200" t="s">
        <v>867</v>
      </c>
      <c r="G180" s="34"/>
      <c r="H180" s="34"/>
      <c r="I180" s="201"/>
      <c r="J180" s="34"/>
      <c r="K180" s="34"/>
      <c r="L180" s="35"/>
      <c r="M180" s="202"/>
      <c r="N180" s="203"/>
      <c r="O180" s="73"/>
      <c r="P180" s="73"/>
      <c r="Q180" s="73"/>
      <c r="R180" s="73"/>
      <c r="S180" s="73"/>
      <c r="T180" s="7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5" t="s">
        <v>323</v>
      </c>
      <c r="AU180" s="15" t="s">
        <v>87</v>
      </c>
    </row>
    <row r="181" s="2" customFormat="1" ht="24.15" customHeight="1">
      <c r="A181" s="34"/>
      <c r="B181" s="168"/>
      <c r="C181" s="169" t="s">
        <v>414</v>
      </c>
      <c r="D181" s="169" t="s">
        <v>178</v>
      </c>
      <c r="E181" s="170" t="s">
        <v>868</v>
      </c>
      <c r="F181" s="171" t="s">
        <v>869</v>
      </c>
      <c r="G181" s="172" t="s">
        <v>254</v>
      </c>
      <c r="H181" s="173">
        <v>1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42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182</v>
      </c>
      <c r="AT181" s="181" t="s">
        <v>178</v>
      </c>
      <c r="AU181" s="181" t="s">
        <v>87</v>
      </c>
      <c r="AY181" s="15" t="s">
        <v>176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85</v>
      </c>
      <c r="BK181" s="182">
        <f>ROUND(I181*H181,2)</f>
        <v>0</v>
      </c>
      <c r="BL181" s="15" t="s">
        <v>182</v>
      </c>
      <c r="BM181" s="181" t="s">
        <v>417</v>
      </c>
    </row>
    <row r="182" s="2" customFormat="1" ht="33" customHeight="1">
      <c r="A182" s="34"/>
      <c r="B182" s="168"/>
      <c r="C182" s="183" t="s">
        <v>352</v>
      </c>
      <c r="D182" s="183" t="s">
        <v>227</v>
      </c>
      <c r="E182" s="184" t="s">
        <v>870</v>
      </c>
      <c r="F182" s="185" t="s">
        <v>871</v>
      </c>
      <c r="G182" s="186" t="s">
        <v>254</v>
      </c>
      <c r="H182" s="187">
        <v>1</v>
      </c>
      <c r="I182" s="188"/>
      <c r="J182" s="189">
        <f>ROUND(I182*H182,2)</f>
        <v>0</v>
      </c>
      <c r="K182" s="190"/>
      <c r="L182" s="191"/>
      <c r="M182" s="192" t="s">
        <v>1</v>
      </c>
      <c r="N182" s="193" t="s">
        <v>42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211</v>
      </c>
      <c r="AT182" s="181" t="s">
        <v>227</v>
      </c>
      <c r="AU182" s="181" t="s">
        <v>87</v>
      </c>
      <c r="AY182" s="15" t="s">
        <v>176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85</v>
      </c>
      <c r="BK182" s="182">
        <f>ROUND(I182*H182,2)</f>
        <v>0</v>
      </c>
      <c r="BL182" s="15" t="s">
        <v>182</v>
      </c>
      <c r="BM182" s="181" t="s">
        <v>420</v>
      </c>
    </row>
    <row r="183" s="2" customFormat="1" ht="24.15" customHeight="1">
      <c r="A183" s="34"/>
      <c r="B183" s="168"/>
      <c r="C183" s="169" t="s">
        <v>421</v>
      </c>
      <c r="D183" s="169" t="s">
        <v>178</v>
      </c>
      <c r="E183" s="170" t="s">
        <v>872</v>
      </c>
      <c r="F183" s="171" t="s">
        <v>873</v>
      </c>
      <c r="G183" s="172" t="s">
        <v>254</v>
      </c>
      <c r="H183" s="173">
        <v>8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42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182</v>
      </c>
      <c r="AT183" s="181" t="s">
        <v>178</v>
      </c>
      <c r="AU183" s="181" t="s">
        <v>87</v>
      </c>
      <c r="AY183" s="15" t="s">
        <v>176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85</v>
      </c>
      <c r="BK183" s="182">
        <f>ROUND(I183*H183,2)</f>
        <v>0</v>
      </c>
      <c r="BL183" s="15" t="s">
        <v>182</v>
      </c>
      <c r="BM183" s="181" t="s">
        <v>424</v>
      </c>
    </row>
    <row r="184" s="2" customFormat="1" ht="33" customHeight="1">
      <c r="A184" s="34"/>
      <c r="B184" s="168"/>
      <c r="C184" s="183" t="s">
        <v>356</v>
      </c>
      <c r="D184" s="183" t="s">
        <v>227</v>
      </c>
      <c r="E184" s="184" t="s">
        <v>874</v>
      </c>
      <c r="F184" s="185" t="s">
        <v>875</v>
      </c>
      <c r="G184" s="186" t="s">
        <v>254</v>
      </c>
      <c r="H184" s="187">
        <v>8</v>
      </c>
      <c r="I184" s="188"/>
      <c r="J184" s="189">
        <f>ROUND(I184*H184,2)</f>
        <v>0</v>
      </c>
      <c r="K184" s="190"/>
      <c r="L184" s="191"/>
      <c r="M184" s="192" t="s">
        <v>1</v>
      </c>
      <c r="N184" s="193" t="s">
        <v>42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211</v>
      </c>
      <c r="AT184" s="181" t="s">
        <v>227</v>
      </c>
      <c r="AU184" s="181" t="s">
        <v>87</v>
      </c>
      <c r="AY184" s="15" t="s">
        <v>176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85</v>
      </c>
      <c r="BK184" s="182">
        <f>ROUND(I184*H184,2)</f>
        <v>0</v>
      </c>
      <c r="BL184" s="15" t="s">
        <v>182</v>
      </c>
      <c r="BM184" s="181" t="s">
        <v>427</v>
      </c>
    </row>
    <row r="185" s="2" customFormat="1" ht="24.15" customHeight="1">
      <c r="A185" s="34"/>
      <c r="B185" s="168"/>
      <c r="C185" s="169" t="s">
        <v>428</v>
      </c>
      <c r="D185" s="169" t="s">
        <v>178</v>
      </c>
      <c r="E185" s="170" t="s">
        <v>876</v>
      </c>
      <c r="F185" s="171" t="s">
        <v>877</v>
      </c>
      <c r="G185" s="172" t="s">
        <v>254</v>
      </c>
      <c r="H185" s="173">
        <v>8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42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182</v>
      </c>
      <c r="AT185" s="181" t="s">
        <v>178</v>
      </c>
      <c r="AU185" s="181" t="s">
        <v>87</v>
      </c>
      <c r="AY185" s="15" t="s">
        <v>176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85</v>
      </c>
      <c r="BK185" s="182">
        <f>ROUND(I185*H185,2)</f>
        <v>0</v>
      </c>
      <c r="BL185" s="15" t="s">
        <v>182</v>
      </c>
      <c r="BM185" s="181" t="s">
        <v>431</v>
      </c>
    </row>
    <row r="186" s="2" customFormat="1" ht="24.15" customHeight="1">
      <c r="A186" s="34"/>
      <c r="B186" s="168"/>
      <c r="C186" s="183" t="s">
        <v>359</v>
      </c>
      <c r="D186" s="183" t="s">
        <v>227</v>
      </c>
      <c r="E186" s="184" t="s">
        <v>878</v>
      </c>
      <c r="F186" s="185" t="s">
        <v>879</v>
      </c>
      <c r="G186" s="186" t="s">
        <v>254</v>
      </c>
      <c r="H186" s="187">
        <v>8</v>
      </c>
      <c r="I186" s="188"/>
      <c r="J186" s="189">
        <f>ROUND(I186*H186,2)</f>
        <v>0</v>
      </c>
      <c r="K186" s="190"/>
      <c r="L186" s="191"/>
      <c r="M186" s="192" t="s">
        <v>1</v>
      </c>
      <c r="N186" s="193" t="s">
        <v>42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211</v>
      </c>
      <c r="AT186" s="181" t="s">
        <v>227</v>
      </c>
      <c r="AU186" s="181" t="s">
        <v>87</v>
      </c>
      <c r="AY186" s="15" t="s">
        <v>176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85</v>
      </c>
      <c r="BK186" s="182">
        <f>ROUND(I186*H186,2)</f>
        <v>0</v>
      </c>
      <c r="BL186" s="15" t="s">
        <v>182</v>
      </c>
      <c r="BM186" s="181" t="s">
        <v>434</v>
      </c>
    </row>
    <row r="187" s="2" customFormat="1" ht="37.8" customHeight="1">
      <c r="A187" s="34"/>
      <c r="B187" s="168"/>
      <c r="C187" s="169" t="s">
        <v>435</v>
      </c>
      <c r="D187" s="169" t="s">
        <v>178</v>
      </c>
      <c r="E187" s="170" t="s">
        <v>880</v>
      </c>
      <c r="F187" s="171" t="s">
        <v>881</v>
      </c>
      <c r="G187" s="172" t="s">
        <v>254</v>
      </c>
      <c r="H187" s="173">
        <v>2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42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182</v>
      </c>
      <c r="AT187" s="181" t="s">
        <v>178</v>
      </c>
      <c r="AU187" s="181" t="s">
        <v>87</v>
      </c>
      <c r="AY187" s="15" t="s">
        <v>176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85</v>
      </c>
      <c r="BK187" s="182">
        <f>ROUND(I187*H187,2)</f>
        <v>0</v>
      </c>
      <c r="BL187" s="15" t="s">
        <v>182</v>
      </c>
      <c r="BM187" s="181" t="s">
        <v>438</v>
      </c>
    </row>
    <row r="188" s="2" customFormat="1" ht="21.75" customHeight="1">
      <c r="A188" s="34"/>
      <c r="B188" s="168"/>
      <c r="C188" s="183" t="s">
        <v>363</v>
      </c>
      <c r="D188" s="183" t="s">
        <v>227</v>
      </c>
      <c r="E188" s="184" t="s">
        <v>882</v>
      </c>
      <c r="F188" s="185" t="s">
        <v>883</v>
      </c>
      <c r="G188" s="186" t="s">
        <v>254</v>
      </c>
      <c r="H188" s="187">
        <v>2</v>
      </c>
      <c r="I188" s="188"/>
      <c r="J188" s="189">
        <f>ROUND(I188*H188,2)</f>
        <v>0</v>
      </c>
      <c r="K188" s="190"/>
      <c r="L188" s="191"/>
      <c r="M188" s="192" t="s">
        <v>1</v>
      </c>
      <c r="N188" s="193" t="s">
        <v>42</v>
      </c>
      <c r="O188" s="73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211</v>
      </c>
      <c r="AT188" s="181" t="s">
        <v>227</v>
      </c>
      <c r="AU188" s="181" t="s">
        <v>87</v>
      </c>
      <c r="AY188" s="15" t="s">
        <v>176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85</v>
      </c>
      <c r="BK188" s="182">
        <f>ROUND(I188*H188,2)</f>
        <v>0</v>
      </c>
      <c r="BL188" s="15" t="s">
        <v>182</v>
      </c>
      <c r="BM188" s="181" t="s">
        <v>441</v>
      </c>
    </row>
    <row r="189" s="2" customFormat="1">
      <c r="A189" s="34"/>
      <c r="B189" s="35"/>
      <c r="C189" s="34"/>
      <c r="D189" s="199" t="s">
        <v>323</v>
      </c>
      <c r="E189" s="34"/>
      <c r="F189" s="200" t="s">
        <v>884</v>
      </c>
      <c r="G189" s="34"/>
      <c r="H189" s="34"/>
      <c r="I189" s="201"/>
      <c r="J189" s="34"/>
      <c r="K189" s="34"/>
      <c r="L189" s="35"/>
      <c r="M189" s="202"/>
      <c r="N189" s="203"/>
      <c r="O189" s="73"/>
      <c r="P189" s="73"/>
      <c r="Q189" s="73"/>
      <c r="R189" s="73"/>
      <c r="S189" s="73"/>
      <c r="T189" s="7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5" t="s">
        <v>323</v>
      </c>
      <c r="AU189" s="15" t="s">
        <v>87</v>
      </c>
    </row>
    <row r="190" s="2" customFormat="1" ht="37.8" customHeight="1">
      <c r="A190" s="34"/>
      <c r="B190" s="168"/>
      <c r="C190" s="169" t="s">
        <v>442</v>
      </c>
      <c r="D190" s="169" t="s">
        <v>178</v>
      </c>
      <c r="E190" s="170" t="s">
        <v>885</v>
      </c>
      <c r="F190" s="171" t="s">
        <v>886</v>
      </c>
      <c r="G190" s="172" t="s">
        <v>254</v>
      </c>
      <c r="H190" s="173">
        <v>6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42</v>
      </c>
      <c r="O190" s="73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182</v>
      </c>
      <c r="AT190" s="181" t="s">
        <v>178</v>
      </c>
      <c r="AU190" s="181" t="s">
        <v>87</v>
      </c>
      <c r="AY190" s="15" t="s">
        <v>176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85</v>
      </c>
      <c r="BK190" s="182">
        <f>ROUND(I190*H190,2)</f>
        <v>0</v>
      </c>
      <c r="BL190" s="15" t="s">
        <v>182</v>
      </c>
      <c r="BM190" s="181" t="s">
        <v>445</v>
      </c>
    </row>
    <row r="191" s="2" customFormat="1" ht="21.75" customHeight="1">
      <c r="A191" s="34"/>
      <c r="B191" s="168"/>
      <c r="C191" s="183" t="s">
        <v>367</v>
      </c>
      <c r="D191" s="183" t="s">
        <v>227</v>
      </c>
      <c r="E191" s="184" t="s">
        <v>887</v>
      </c>
      <c r="F191" s="185" t="s">
        <v>888</v>
      </c>
      <c r="G191" s="186" t="s">
        <v>254</v>
      </c>
      <c r="H191" s="187">
        <v>6</v>
      </c>
      <c r="I191" s="188"/>
      <c r="J191" s="189">
        <f>ROUND(I191*H191,2)</f>
        <v>0</v>
      </c>
      <c r="K191" s="190"/>
      <c r="L191" s="191"/>
      <c r="M191" s="192" t="s">
        <v>1</v>
      </c>
      <c r="N191" s="193" t="s">
        <v>42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211</v>
      </c>
      <c r="AT191" s="181" t="s">
        <v>227</v>
      </c>
      <c r="AU191" s="181" t="s">
        <v>87</v>
      </c>
      <c r="AY191" s="15" t="s">
        <v>176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85</v>
      </c>
      <c r="BK191" s="182">
        <f>ROUND(I191*H191,2)</f>
        <v>0</v>
      </c>
      <c r="BL191" s="15" t="s">
        <v>182</v>
      </c>
      <c r="BM191" s="181" t="s">
        <v>450</v>
      </c>
    </row>
    <row r="192" s="2" customFormat="1">
      <c r="A192" s="34"/>
      <c r="B192" s="35"/>
      <c r="C192" s="34"/>
      <c r="D192" s="199" t="s">
        <v>323</v>
      </c>
      <c r="E192" s="34"/>
      <c r="F192" s="200" t="s">
        <v>884</v>
      </c>
      <c r="G192" s="34"/>
      <c r="H192" s="34"/>
      <c r="I192" s="201"/>
      <c r="J192" s="34"/>
      <c r="K192" s="34"/>
      <c r="L192" s="35"/>
      <c r="M192" s="202"/>
      <c r="N192" s="203"/>
      <c r="O192" s="73"/>
      <c r="P192" s="73"/>
      <c r="Q192" s="73"/>
      <c r="R192" s="73"/>
      <c r="S192" s="73"/>
      <c r="T192" s="7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5" t="s">
        <v>323</v>
      </c>
      <c r="AU192" s="15" t="s">
        <v>87</v>
      </c>
    </row>
    <row r="193" s="12" customFormat="1" ht="22.8" customHeight="1">
      <c r="A193" s="12"/>
      <c r="B193" s="155"/>
      <c r="C193" s="12"/>
      <c r="D193" s="156" t="s">
        <v>76</v>
      </c>
      <c r="E193" s="166" t="s">
        <v>446</v>
      </c>
      <c r="F193" s="166" t="s">
        <v>447</v>
      </c>
      <c r="G193" s="12"/>
      <c r="H193" s="12"/>
      <c r="I193" s="158"/>
      <c r="J193" s="167">
        <f>BK193</f>
        <v>0</v>
      </c>
      <c r="K193" s="12"/>
      <c r="L193" s="155"/>
      <c r="M193" s="160"/>
      <c r="N193" s="161"/>
      <c r="O193" s="161"/>
      <c r="P193" s="162">
        <f>SUM(P194:P197)</f>
        <v>0</v>
      </c>
      <c r="Q193" s="161"/>
      <c r="R193" s="162">
        <f>SUM(R194:R197)</f>
        <v>0</v>
      </c>
      <c r="S193" s="161"/>
      <c r="T193" s="163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6" t="s">
        <v>85</v>
      </c>
      <c r="AT193" s="164" t="s">
        <v>76</v>
      </c>
      <c r="AU193" s="164" t="s">
        <v>85</v>
      </c>
      <c r="AY193" s="156" t="s">
        <v>176</v>
      </c>
      <c r="BK193" s="165">
        <f>SUM(BK194:BK197)</f>
        <v>0</v>
      </c>
    </row>
    <row r="194" s="2" customFormat="1" ht="37.8" customHeight="1">
      <c r="A194" s="34"/>
      <c r="B194" s="168"/>
      <c r="C194" s="169" t="s">
        <v>451</v>
      </c>
      <c r="D194" s="169" t="s">
        <v>178</v>
      </c>
      <c r="E194" s="170" t="s">
        <v>455</v>
      </c>
      <c r="F194" s="171" t="s">
        <v>456</v>
      </c>
      <c r="G194" s="172" t="s">
        <v>207</v>
      </c>
      <c r="H194" s="173">
        <v>152.93299999999999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42</v>
      </c>
      <c r="O194" s="73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182</v>
      </c>
      <c r="AT194" s="181" t="s">
        <v>178</v>
      </c>
      <c r="AU194" s="181" t="s">
        <v>87</v>
      </c>
      <c r="AY194" s="15" t="s">
        <v>176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85</v>
      </c>
      <c r="BK194" s="182">
        <f>ROUND(I194*H194,2)</f>
        <v>0</v>
      </c>
      <c r="BL194" s="15" t="s">
        <v>182</v>
      </c>
      <c r="BM194" s="181" t="s">
        <v>454</v>
      </c>
    </row>
    <row r="195" s="2" customFormat="1" ht="37.8" customHeight="1">
      <c r="A195" s="34"/>
      <c r="B195" s="168"/>
      <c r="C195" s="169" t="s">
        <v>371</v>
      </c>
      <c r="D195" s="169" t="s">
        <v>178</v>
      </c>
      <c r="E195" s="170" t="s">
        <v>459</v>
      </c>
      <c r="F195" s="171" t="s">
        <v>453</v>
      </c>
      <c r="G195" s="172" t="s">
        <v>207</v>
      </c>
      <c r="H195" s="173">
        <v>2446.9279999999999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42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182</v>
      </c>
      <c r="AT195" s="181" t="s">
        <v>178</v>
      </c>
      <c r="AU195" s="181" t="s">
        <v>87</v>
      </c>
      <c r="AY195" s="15" t="s">
        <v>176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85</v>
      </c>
      <c r="BK195" s="182">
        <f>ROUND(I195*H195,2)</f>
        <v>0</v>
      </c>
      <c r="BL195" s="15" t="s">
        <v>182</v>
      </c>
      <c r="BM195" s="181" t="s">
        <v>457</v>
      </c>
    </row>
    <row r="196" s="2" customFormat="1">
      <c r="A196" s="34"/>
      <c r="B196" s="35"/>
      <c r="C196" s="34"/>
      <c r="D196" s="199" t="s">
        <v>323</v>
      </c>
      <c r="E196" s="34"/>
      <c r="F196" s="200" t="s">
        <v>324</v>
      </c>
      <c r="G196" s="34"/>
      <c r="H196" s="34"/>
      <c r="I196" s="201"/>
      <c r="J196" s="34"/>
      <c r="K196" s="34"/>
      <c r="L196" s="35"/>
      <c r="M196" s="202"/>
      <c r="N196" s="203"/>
      <c r="O196" s="73"/>
      <c r="P196" s="73"/>
      <c r="Q196" s="73"/>
      <c r="R196" s="73"/>
      <c r="S196" s="73"/>
      <c r="T196" s="7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323</v>
      </c>
      <c r="AU196" s="15" t="s">
        <v>87</v>
      </c>
    </row>
    <row r="197" s="2" customFormat="1" ht="44.25" customHeight="1">
      <c r="A197" s="34"/>
      <c r="B197" s="168"/>
      <c r="C197" s="169" t="s">
        <v>458</v>
      </c>
      <c r="D197" s="169" t="s">
        <v>178</v>
      </c>
      <c r="E197" s="170" t="s">
        <v>461</v>
      </c>
      <c r="F197" s="171" t="s">
        <v>462</v>
      </c>
      <c r="G197" s="172" t="s">
        <v>207</v>
      </c>
      <c r="H197" s="173">
        <v>152.93299999999999</v>
      </c>
      <c r="I197" s="174"/>
      <c r="J197" s="175">
        <f>ROUND(I197*H197,2)</f>
        <v>0</v>
      </c>
      <c r="K197" s="176"/>
      <c r="L197" s="35"/>
      <c r="M197" s="177" t="s">
        <v>1</v>
      </c>
      <c r="N197" s="178" t="s">
        <v>42</v>
      </c>
      <c r="O197" s="73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182</v>
      </c>
      <c r="AT197" s="181" t="s">
        <v>178</v>
      </c>
      <c r="AU197" s="181" t="s">
        <v>87</v>
      </c>
      <c r="AY197" s="15" t="s">
        <v>176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85</v>
      </c>
      <c r="BK197" s="182">
        <f>ROUND(I197*H197,2)</f>
        <v>0</v>
      </c>
      <c r="BL197" s="15" t="s">
        <v>182</v>
      </c>
      <c r="BM197" s="181" t="s">
        <v>460</v>
      </c>
    </row>
    <row r="198" s="12" customFormat="1" ht="22.8" customHeight="1">
      <c r="A198" s="12"/>
      <c r="B198" s="155"/>
      <c r="C198" s="12"/>
      <c r="D198" s="156" t="s">
        <v>76</v>
      </c>
      <c r="E198" s="166" t="s">
        <v>470</v>
      </c>
      <c r="F198" s="166" t="s">
        <v>471</v>
      </c>
      <c r="G198" s="12"/>
      <c r="H198" s="12"/>
      <c r="I198" s="158"/>
      <c r="J198" s="167">
        <f>BK198</f>
        <v>0</v>
      </c>
      <c r="K198" s="12"/>
      <c r="L198" s="155"/>
      <c r="M198" s="160"/>
      <c r="N198" s="161"/>
      <c r="O198" s="161"/>
      <c r="P198" s="162">
        <f>SUM(P199:P200)</f>
        <v>0</v>
      </c>
      <c r="Q198" s="161"/>
      <c r="R198" s="162">
        <f>SUM(R199:R200)</f>
        <v>0</v>
      </c>
      <c r="S198" s="161"/>
      <c r="T198" s="16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6" t="s">
        <v>85</v>
      </c>
      <c r="AT198" s="164" t="s">
        <v>76</v>
      </c>
      <c r="AU198" s="164" t="s">
        <v>85</v>
      </c>
      <c r="AY198" s="156" t="s">
        <v>176</v>
      </c>
      <c r="BK198" s="165">
        <f>SUM(BK199:BK200)</f>
        <v>0</v>
      </c>
    </row>
    <row r="199" s="2" customFormat="1" ht="49.05" customHeight="1">
      <c r="A199" s="34"/>
      <c r="B199" s="168"/>
      <c r="C199" s="169" t="s">
        <v>209</v>
      </c>
      <c r="D199" s="169" t="s">
        <v>178</v>
      </c>
      <c r="E199" s="170" t="s">
        <v>794</v>
      </c>
      <c r="F199" s="171" t="s">
        <v>795</v>
      </c>
      <c r="G199" s="172" t="s">
        <v>207</v>
      </c>
      <c r="H199" s="173">
        <v>134.16399999999999</v>
      </c>
      <c r="I199" s="174"/>
      <c r="J199" s="175">
        <f>ROUND(I199*H199,2)</f>
        <v>0</v>
      </c>
      <c r="K199" s="176"/>
      <c r="L199" s="35"/>
      <c r="M199" s="177" t="s">
        <v>1</v>
      </c>
      <c r="N199" s="178" t="s">
        <v>42</v>
      </c>
      <c r="O199" s="73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1" t="s">
        <v>182</v>
      </c>
      <c r="AT199" s="181" t="s">
        <v>178</v>
      </c>
      <c r="AU199" s="181" t="s">
        <v>87</v>
      </c>
      <c r="AY199" s="15" t="s">
        <v>176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5" t="s">
        <v>85</v>
      </c>
      <c r="BK199" s="182">
        <f>ROUND(I199*H199,2)</f>
        <v>0</v>
      </c>
      <c r="BL199" s="15" t="s">
        <v>182</v>
      </c>
      <c r="BM199" s="181" t="s">
        <v>463</v>
      </c>
    </row>
    <row r="200" s="2" customFormat="1" ht="49.05" customHeight="1">
      <c r="A200" s="34"/>
      <c r="B200" s="168"/>
      <c r="C200" s="169" t="s">
        <v>464</v>
      </c>
      <c r="D200" s="169" t="s">
        <v>178</v>
      </c>
      <c r="E200" s="170" t="s">
        <v>796</v>
      </c>
      <c r="F200" s="171" t="s">
        <v>797</v>
      </c>
      <c r="G200" s="172" t="s">
        <v>207</v>
      </c>
      <c r="H200" s="173">
        <v>134.16399999999999</v>
      </c>
      <c r="I200" s="174"/>
      <c r="J200" s="175">
        <f>ROUND(I200*H200,2)</f>
        <v>0</v>
      </c>
      <c r="K200" s="176"/>
      <c r="L200" s="35"/>
      <c r="M200" s="177" t="s">
        <v>1</v>
      </c>
      <c r="N200" s="178" t="s">
        <v>42</v>
      </c>
      <c r="O200" s="73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182</v>
      </c>
      <c r="AT200" s="181" t="s">
        <v>178</v>
      </c>
      <c r="AU200" s="181" t="s">
        <v>87</v>
      </c>
      <c r="AY200" s="15" t="s">
        <v>176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5" t="s">
        <v>85</v>
      </c>
      <c r="BK200" s="182">
        <f>ROUND(I200*H200,2)</f>
        <v>0</v>
      </c>
      <c r="BL200" s="15" t="s">
        <v>182</v>
      </c>
      <c r="BM200" s="181" t="s">
        <v>466</v>
      </c>
    </row>
    <row r="201" s="12" customFormat="1" ht="25.92" customHeight="1">
      <c r="A201" s="12"/>
      <c r="B201" s="155"/>
      <c r="C201" s="12"/>
      <c r="D201" s="156" t="s">
        <v>76</v>
      </c>
      <c r="E201" s="157" t="s">
        <v>613</v>
      </c>
      <c r="F201" s="157" t="s">
        <v>614</v>
      </c>
      <c r="G201" s="12"/>
      <c r="H201" s="12"/>
      <c r="I201" s="158"/>
      <c r="J201" s="159">
        <f>BK201</f>
        <v>0</v>
      </c>
      <c r="K201" s="12"/>
      <c r="L201" s="155"/>
      <c r="M201" s="160"/>
      <c r="N201" s="161"/>
      <c r="O201" s="161"/>
      <c r="P201" s="162">
        <f>P202</f>
        <v>0</v>
      </c>
      <c r="Q201" s="161"/>
      <c r="R201" s="162">
        <f>R202</f>
        <v>0</v>
      </c>
      <c r="S201" s="161"/>
      <c r="T201" s="163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6" t="s">
        <v>87</v>
      </c>
      <c r="AT201" s="164" t="s">
        <v>76</v>
      </c>
      <c r="AU201" s="164" t="s">
        <v>77</v>
      </c>
      <c r="AY201" s="156" t="s">
        <v>176</v>
      </c>
      <c r="BK201" s="165">
        <f>BK202</f>
        <v>0</v>
      </c>
    </row>
    <row r="202" s="12" customFormat="1" ht="22.8" customHeight="1">
      <c r="A202" s="12"/>
      <c r="B202" s="155"/>
      <c r="C202" s="12"/>
      <c r="D202" s="156" t="s">
        <v>76</v>
      </c>
      <c r="E202" s="166" t="s">
        <v>889</v>
      </c>
      <c r="F202" s="166" t="s">
        <v>890</v>
      </c>
      <c r="G202" s="12"/>
      <c r="H202" s="12"/>
      <c r="I202" s="158"/>
      <c r="J202" s="167">
        <f>BK202</f>
        <v>0</v>
      </c>
      <c r="K202" s="12"/>
      <c r="L202" s="155"/>
      <c r="M202" s="160"/>
      <c r="N202" s="161"/>
      <c r="O202" s="161"/>
      <c r="P202" s="162">
        <f>SUM(P203:P205)</f>
        <v>0</v>
      </c>
      <c r="Q202" s="161"/>
      <c r="R202" s="162">
        <f>SUM(R203:R205)</f>
        <v>0</v>
      </c>
      <c r="S202" s="161"/>
      <c r="T202" s="16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6" t="s">
        <v>87</v>
      </c>
      <c r="AT202" s="164" t="s">
        <v>76</v>
      </c>
      <c r="AU202" s="164" t="s">
        <v>85</v>
      </c>
      <c r="AY202" s="156" t="s">
        <v>176</v>
      </c>
      <c r="BK202" s="165">
        <f>SUM(BK203:BK205)</f>
        <v>0</v>
      </c>
    </row>
    <row r="203" s="2" customFormat="1" ht="37.8" customHeight="1">
      <c r="A203" s="34"/>
      <c r="B203" s="168"/>
      <c r="C203" s="169" t="s">
        <v>376</v>
      </c>
      <c r="D203" s="169" t="s">
        <v>178</v>
      </c>
      <c r="E203" s="170" t="s">
        <v>891</v>
      </c>
      <c r="F203" s="171" t="s">
        <v>892</v>
      </c>
      <c r="G203" s="172" t="s">
        <v>214</v>
      </c>
      <c r="H203" s="173">
        <v>8</v>
      </c>
      <c r="I203" s="174"/>
      <c r="J203" s="175">
        <f>ROUND(I203*H203,2)</f>
        <v>0</v>
      </c>
      <c r="K203" s="176"/>
      <c r="L203" s="35"/>
      <c r="M203" s="177" t="s">
        <v>1</v>
      </c>
      <c r="N203" s="178" t="s">
        <v>42</v>
      </c>
      <c r="O203" s="73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187</v>
      </c>
      <c r="AT203" s="181" t="s">
        <v>178</v>
      </c>
      <c r="AU203" s="181" t="s">
        <v>87</v>
      </c>
      <c r="AY203" s="15" t="s">
        <v>176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85</v>
      </c>
      <c r="BK203" s="182">
        <f>ROUND(I203*H203,2)</f>
        <v>0</v>
      </c>
      <c r="BL203" s="15" t="s">
        <v>187</v>
      </c>
      <c r="BM203" s="181" t="s">
        <v>469</v>
      </c>
    </row>
    <row r="204" s="2" customFormat="1" ht="24.15" customHeight="1">
      <c r="A204" s="34"/>
      <c r="B204" s="168"/>
      <c r="C204" s="183" t="s">
        <v>220</v>
      </c>
      <c r="D204" s="183" t="s">
        <v>227</v>
      </c>
      <c r="E204" s="184" t="s">
        <v>893</v>
      </c>
      <c r="F204" s="185" t="s">
        <v>894</v>
      </c>
      <c r="G204" s="186" t="s">
        <v>214</v>
      </c>
      <c r="H204" s="187">
        <v>8.6400000000000006</v>
      </c>
      <c r="I204" s="188"/>
      <c r="J204" s="189">
        <f>ROUND(I204*H204,2)</f>
        <v>0</v>
      </c>
      <c r="K204" s="190"/>
      <c r="L204" s="191"/>
      <c r="M204" s="192" t="s">
        <v>1</v>
      </c>
      <c r="N204" s="193" t="s">
        <v>42</v>
      </c>
      <c r="O204" s="73"/>
      <c r="P204" s="179">
        <f>O204*H204</f>
        <v>0</v>
      </c>
      <c r="Q204" s="179">
        <v>0</v>
      </c>
      <c r="R204" s="179">
        <f>Q204*H204</f>
        <v>0</v>
      </c>
      <c r="S204" s="179">
        <v>0</v>
      </c>
      <c r="T204" s="18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1" t="s">
        <v>331</v>
      </c>
      <c r="AT204" s="181" t="s">
        <v>227</v>
      </c>
      <c r="AU204" s="181" t="s">
        <v>87</v>
      </c>
      <c r="AY204" s="15" t="s">
        <v>176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5" t="s">
        <v>85</v>
      </c>
      <c r="BK204" s="182">
        <f>ROUND(I204*H204,2)</f>
        <v>0</v>
      </c>
      <c r="BL204" s="15" t="s">
        <v>187</v>
      </c>
      <c r="BM204" s="181" t="s">
        <v>474</v>
      </c>
    </row>
    <row r="205" s="2" customFormat="1" ht="49.05" customHeight="1">
      <c r="A205" s="34"/>
      <c r="B205" s="168"/>
      <c r="C205" s="169" t="s">
        <v>379</v>
      </c>
      <c r="D205" s="169" t="s">
        <v>178</v>
      </c>
      <c r="E205" s="170" t="s">
        <v>895</v>
      </c>
      <c r="F205" s="171" t="s">
        <v>896</v>
      </c>
      <c r="G205" s="172" t="s">
        <v>207</v>
      </c>
      <c r="H205" s="173">
        <v>0.56399999999999995</v>
      </c>
      <c r="I205" s="174"/>
      <c r="J205" s="175">
        <f>ROUND(I205*H205,2)</f>
        <v>0</v>
      </c>
      <c r="K205" s="176"/>
      <c r="L205" s="35"/>
      <c r="M205" s="177" t="s">
        <v>1</v>
      </c>
      <c r="N205" s="178" t="s">
        <v>42</v>
      </c>
      <c r="O205" s="73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187</v>
      </c>
      <c r="AT205" s="181" t="s">
        <v>178</v>
      </c>
      <c r="AU205" s="181" t="s">
        <v>87</v>
      </c>
      <c r="AY205" s="15" t="s">
        <v>176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5" t="s">
        <v>85</v>
      </c>
      <c r="BK205" s="182">
        <f>ROUND(I205*H205,2)</f>
        <v>0</v>
      </c>
      <c r="BL205" s="15" t="s">
        <v>187</v>
      </c>
      <c r="BM205" s="181" t="s">
        <v>897</v>
      </c>
    </row>
    <row r="206" s="12" customFormat="1" ht="25.92" customHeight="1">
      <c r="A206" s="12"/>
      <c r="B206" s="155"/>
      <c r="C206" s="12"/>
      <c r="D206" s="156" t="s">
        <v>76</v>
      </c>
      <c r="E206" s="157" t="s">
        <v>227</v>
      </c>
      <c r="F206" s="157" t="s">
        <v>898</v>
      </c>
      <c r="G206" s="12"/>
      <c r="H206" s="12"/>
      <c r="I206" s="158"/>
      <c r="J206" s="159">
        <f>BK206</f>
        <v>0</v>
      </c>
      <c r="K206" s="12"/>
      <c r="L206" s="155"/>
      <c r="M206" s="160"/>
      <c r="N206" s="161"/>
      <c r="O206" s="161"/>
      <c r="P206" s="162">
        <f>P207</f>
        <v>0</v>
      </c>
      <c r="Q206" s="161"/>
      <c r="R206" s="162">
        <f>R207</f>
        <v>0</v>
      </c>
      <c r="S206" s="161"/>
      <c r="T206" s="163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6" t="s">
        <v>189</v>
      </c>
      <c r="AT206" s="164" t="s">
        <v>76</v>
      </c>
      <c r="AU206" s="164" t="s">
        <v>77</v>
      </c>
      <c r="AY206" s="156" t="s">
        <v>176</v>
      </c>
      <c r="BK206" s="165">
        <f>BK207</f>
        <v>0</v>
      </c>
    </row>
    <row r="207" s="12" customFormat="1" ht="22.8" customHeight="1">
      <c r="A207" s="12"/>
      <c r="B207" s="155"/>
      <c r="C207" s="12"/>
      <c r="D207" s="156" t="s">
        <v>76</v>
      </c>
      <c r="E207" s="166" t="s">
        <v>899</v>
      </c>
      <c r="F207" s="166" t="s">
        <v>900</v>
      </c>
      <c r="G207" s="12"/>
      <c r="H207" s="12"/>
      <c r="I207" s="158"/>
      <c r="J207" s="167">
        <f>BK207</f>
        <v>0</v>
      </c>
      <c r="K207" s="12"/>
      <c r="L207" s="155"/>
      <c r="M207" s="160"/>
      <c r="N207" s="161"/>
      <c r="O207" s="161"/>
      <c r="P207" s="162">
        <f>SUM(P208:P214)</f>
        <v>0</v>
      </c>
      <c r="Q207" s="161"/>
      <c r="R207" s="162">
        <f>SUM(R208:R214)</f>
        <v>0</v>
      </c>
      <c r="S207" s="161"/>
      <c r="T207" s="163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6" t="s">
        <v>189</v>
      </c>
      <c r="AT207" s="164" t="s">
        <v>76</v>
      </c>
      <c r="AU207" s="164" t="s">
        <v>85</v>
      </c>
      <c r="AY207" s="156" t="s">
        <v>176</v>
      </c>
      <c r="BK207" s="165">
        <f>SUM(BK208:BK214)</f>
        <v>0</v>
      </c>
    </row>
    <row r="208" s="2" customFormat="1" ht="24.15" customHeight="1">
      <c r="A208" s="34"/>
      <c r="B208" s="168"/>
      <c r="C208" s="169" t="s">
        <v>901</v>
      </c>
      <c r="D208" s="169" t="s">
        <v>178</v>
      </c>
      <c r="E208" s="170" t="s">
        <v>902</v>
      </c>
      <c r="F208" s="171" t="s">
        <v>903</v>
      </c>
      <c r="G208" s="172" t="s">
        <v>904</v>
      </c>
      <c r="H208" s="173">
        <v>5</v>
      </c>
      <c r="I208" s="174"/>
      <c r="J208" s="175">
        <f>ROUND(I208*H208,2)</f>
        <v>0</v>
      </c>
      <c r="K208" s="176"/>
      <c r="L208" s="35"/>
      <c r="M208" s="177" t="s">
        <v>1</v>
      </c>
      <c r="N208" s="178" t="s">
        <v>42</v>
      </c>
      <c r="O208" s="73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384</v>
      </c>
      <c r="AT208" s="181" t="s">
        <v>178</v>
      </c>
      <c r="AU208" s="181" t="s">
        <v>87</v>
      </c>
      <c r="AY208" s="15" t="s">
        <v>176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5" t="s">
        <v>85</v>
      </c>
      <c r="BK208" s="182">
        <f>ROUND(I208*H208,2)</f>
        <v>0</v>
      </c>
      <c r="BL208" s="15" t="s">
        <v>384</v>
      </c>
      <c r="BM208" s="181" t="s">
        <v>905</v>
      </c>
    </row>
    <row r="209" s="2" customFormat="1">
      <c r="A209" s="34"/>
      <c r="B209" s="35"/>
      <c r="C209" s="34"/>
      <c r="D209" s="199" t="s">
        <v>323</v>
      </c>
      <c r="E209" s="34"/>
      <c r="F209" s="200" t="s">
        <v>906</v>
      </c>
      <c r="G209" s="34"/>
      <c r="H209" s="34"/>
      <c r="I209" s="201"/>
      <c r="J209" s="34"/>
      <c r="K209" s="34"/>
      <c r="L209" s="35"/>
      <c r="M209" s="202"/>
      <c r="N209" s="203"/>
      <c r="O209" s="73"/>
      <c r="P209" s="73"/>
      <c r="Q209" s="73"/>
      <c r="R209" s="73"/>
      <c r="S209" s="73"/>
      <c r="T209" s="7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5" t="s">
        <v>323</v>
      </c>
      <c r="AU209" s="15" t="s">
        <v>87</v>
      </c>
    </row>
    <row r="210" s="2" customFormat="1" ht="24.15" customHeight="1">
      <c r="A210" s="34"/>
      <c r="B210" s="168"/>
      <c r="C210" s="169" t="s">
        <v>383</v>
      </c>
      <c r="D210" s="169" t="s">
        <v>178</v>
      </c>
      <c r="E210" s="170" t="s">
        <v>907</v>
      </c>
      <c r="F210" s="171" t="s">
        <v>908</v>
      </c>
      <c r="G210" s="172" t="s">
        <v>904</v>
      </c>
      <c r="H210" s="173">
        <v>5</v>
      </c>
      <c r="I210" s="174"/>
      <c r="J210" s="175">
        <f>ROUND(I210*H210,2)</f>
        <v>0</v>
      </c>
      <c r="K210" s="176"/>
      <c r="L210" s="35"/>
      <c r="M210" s="177" t="s">
        <v>1</v>
      </c>
      <c r="N210" s="178" t="s">
        <v>42</v>
      </c>
      <c r="O210" s="73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1" t="s">
        <v>384</v>
      </c>
      <c r="AT210" s="181" t="s">
        <v>178</v>
      </c>
      <c r="AU210" s="181" t="s">
        <v>87</v>
      </c>
      <c r="AY210" s="15" t="s">
        <v>176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5" t="s">
        <v>85</v>
      </c>
      <c r="BK210" s="182">
        <f>ROUND(I210*H210,2)</f>
        <v>0</v>
      </c>
      <c r="BL210" s="15" t="s">
        <v>384</v>
      </c>
      <c r="BM210" s="181" t="s">
        <v>909</v>
      </c>
    </row>
    <row r="211" s="2" customFormat="1">
      <c r="A211" s="34"/>
      <c r="B211" s="35"/>
      <c r="C211" s="34"/>
      <c r="D211" s="199" t="s">
        <v>323</v>
      </c>
      <c r="E211" s="34"/>
      <c r="F211" s="200" t="s">
        <v>906</v>
      </c>
      <c r="G211" s="34"/>
      <c r="H211" s="34"/>
      <c r="I211" s="201"/>
      <c r="J211" s="34"/>
      <c r="K211" s="34"/>
      <c r="L211" s="35"/>
      <c r="M211" s="202"/>
      <c r="N211" s="203"/>
      <c r="O211" s="73"/>
      <c r="P211" s="73"/>
      <c r="Q211" s="73"/>
      <c r="R211" s="73"/>
      <c r="S211" s="73"/>
      <c r="T211" s="7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5" t="s">
        <v>323</v>
      </c>
      <c r="AU211" s="15" t="s">
        <v>87</v>
      </c>
    </row>
    <row r="212" s="2" customFormat="1" ht="16.5" customHeight="1">
      <c r="A212" s="34"/>
      <c r="B212" s="168"/>
      <c r="C212" s="169" t="s">
        <v>910</v>
      </c>
      <c r="D212" s="169" t="s">
        <v>178</v>
      </c>
      <c r="E212" s="170" t="s">
        <v>911</v>
      </c>
      <c r="F212" s="171" t="s">
        <v>912</v>
      </c>
      <c r="G212" s="172" t="s">
        <v>240</v>
      </c>
      <c r="H212" s="173">
        <v>184</v>
      </c>
      <c r="I212" s="174"/>
      <c r="J212" s="175">
        <f>ROUND(I212*H212,2)</f>
        <v>0</v>
      </c>
      <c r="K212" s="176"/>
      <c r="L212" s="35"/>
      <c r="M212" s="177" t="s">
        <v>1</v>
      </c>
      <c r="N212" s="178" t="s">
        <v>42</v>
      </c>
      <c r="O212" s="73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1" t="s">
        <v>384</v>
      </c>
      <c r="AT212" s="181" t="s">
        <v>178</v>
      </c>
      <c r="AU212" s="181" t="s">
        <v>87</v>
      </c>
      <c r="AY212" s="15" t="s">
        <v>176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5" t="s">
        <v>85</v>
      </c>
      <c r="BK212" s="182">
        <f>ROUND(I212*H212,2)</f>
        <v>0</v>
      </c>
      <c r="BL212" s="15" t="s">
        <v>384</v>
      </c>
      <c r="BM212" s="181" t="s">
        <v>913</v>
      </c>
    </row>
    <row r="213" s="2" customFormat="1" ht="16.5" customHeight="1">
      <c r="A213" s="34"/>
      <c r="B213" s="168"/>
      <c r="C213" s="169" t="s">
        <v>384</v>
      </c>
      <c r="D213" s="169" t="s">
        <v>178</v>
      </c>
      <c r="E213" s="170" t="s">
        <v>914</v>
      </c>
      <c r="F213" s="171" t="s">
        <v>915</v>
      </c>
      <c r="G213" s="172" t="s">
        <v>240</v>
      </c>
      <c r="H213" s="173">
        <v>75</v>
      </c>
      <c r="I213" s="174"/>
      <c r="J213" s="175">
        <f>ROUND(I213*H213,2)</f>
        <v>0</v>
      </c>
      <c r="K213" s="176"/>
      <c r="L213" s="35"/>
      <c r="M213" s="177" t="s">
        <v>1</v>
      </c>
      <c r="N213" s="178" t="s">
        <v>42</v>
      </c>
      <c r="O213" s="73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1" t="s">
        <v>384</v>
      </c>
      <c r="AT213" s="181" t="s">
        <v>178</v>
      </c>
      <c r="AU213" s="181" t="s">
        <v>87</v>
      </c>
      <c r="AY213" s="15" t="s">
        <v>176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5" t="s">
        <v>85</v>
      </c>
      <c r="BK213" s="182">
        <f>ROUND(I213*H213,2)</f>
        <v>0</v>
      </c>
      <c r="BL213" s="15" t="s">
        <v>384</v>
      </c>
      <c r="BM213" s="181" t="s">
        <v>916</v>
      </c>
    </row>
    <row r="214" s="2" customFormat="1">
      <c r="A214" s="34"/>
      <c r="B214" s="35"/>
      <c r="C214" s="34"/>
      <c r="D214" s="199" t="s">
        <v>323</v>
      </c>
      <c r="E214" s="34"/>
      <c r="F214" s="200" t="s">
        <v>917</v>
      </c>
      <c r="G214" s="34"/>
      <c r="H214" s="34"/>
      <c r="I214" s="201"/>
      <c r="J214" s="34"/>
      <c r="K214" s="34"/>
      <c r="L214" s="35"/>
      <c r="M214" s="204"/>
      <c r="N214" s="205"/>
      <c r="O214" s="196"/>
      <c r="P214" s="196"/>
      <c r="Q214" s="196"/>
      <c r="R214" s="196"/>
      <c r="S214" s="196"/>
      <c r="T214" s="20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5" t="s">
        <v>323</v>
      </c>
      <c r="AU214" s="15" t="s">
        <v>87</v>
      </c>
    </row>
    <row r="215" s="2" customFormat="1" ht="6.96" customHeight="1">
      <c r="A215" s="34"/>
      <c r="B215" s="56"/>
      <c r="C215" s="57"/>
      <c r="D215" s="57"/>
      <c r="E215" s="57"/>
      <c r="F215" s="57"/>
      <c r="G215" s="57"/>
      <c r="H215" s="57"/>
      <c r="I215" s="57"/>
      <c r="J215" s="57"/>
      <c r="K215" s="57"/>
      <c r="L215" s="35"/>
      <c r="M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</row>
  </sheetData>
  <autoFilter ref="C125:K21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114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918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ROUND((SUM(BE124:BE170)),  2)</f>
        <v>0</v>
      </c>
      <c r="G33" s="34"/>
      <c r="H33" s="34"/>
      <c r="I33" s="124">
        <v>0.20999999999999999</v>
      </c>
      <c r="J33" s="123">
        <f>ROUND(((SUM(BE124:BE170))*I33),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ROUND((SUM(BF124:BF170)),  2)</f>
        <v>0</v>
      </c>
      <c r="G34" s="34"/>
      <c r="H34" s="34"/>
      <c r="I34" s="124">
        <v>0.12</v>
      </c>
      <c r="J34" s="123">
        <f>ROUND(((SUM(BF124:BF170))*I34),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ROUND((SUM(BG124:BG170)),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ROUND((SUM(BH124:BH170)),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ROUND((SUM(BI124:BI170)),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303 - Přípojky splaškové kanalizace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J125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J126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714</v>
      </c>
      <c r="E99" s="142"/>
      <c r="F99" s="142"/>
      <c r="G99" s="142"/>
      <c r="H99" s="142"/>
      <c r="I99" s="142"/>
      <c r="J99" s="143">
        <f>J139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799</v>
      </c>
      <c r="E100" s="142"/>
      <c r="F100" s="142"/>
      <c r="G100" s="142"/>
      <c r="H100" s="142"/>
      <c r="I100" s="142"/>
      <c r="J100" s="143">
        <f>J142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286</v>
      </c>
      <c r="E101" s="142"/>
      <c r="F101" s="142"/>
      <c r="G101" s="142"/>
      <c r="H101" s="142"/>
      <c r="I101" s="142"/>
      <c r="J101" s="143">
        <f>J159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287</v>
      </c>
      <c r="E102" s="142"/>
      <c r="F102" s="142"/>
      <c r="G102" s="142"/>
      <c r="H102" s="142"/>
      <c r="I102" s="142"/>
      <c r="J102" s="143">
        <f>J164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36"/>
      <c r="C103" s="9"/>
      <c r="D103" s="137" t="s">
        <v>801</v>
      </c>
      <c r="E103" s="138"/>
      <c r="F103" s="138"/>
      <c r="G103" s="138"/>
      <c r="H103" s="138"/>
      <c r="I103" s="138"/>
      <c r="J103" s="139">
        <f>J167</f>
        <v>0</v>
      </c>
      <c r="K103" s="9"/>
      <c r="L103" s="13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40"/>
      <c r="C104" s="10"/>
      <c r="D104" s="141" t="s">
        <v>802</v>
      </c>
      <c r="E104" s="142"/>
      <c r="F104" s="142"/>
      <c r="G104" s="142"/>
      <c r="H104" s="142"/>
      <c r="I104" s="142"/>
      <c r="J104" s="143">
        <f>J168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/>
    <row r="108" hidden="1"/>
    <row r="109" hidden="1"/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162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17" t="str">
        <f>E7</f>
        <v>Revitalizace sídliště Blatenská v HD - 2.etapa</v>
      </c>
      <c r="F114" s="28"/>
      <c r="G114" s="28"/>
      <c r="H114" s="28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146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E9</f>
        <v>SO 303 - Přípojky splaškové kanalizace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F12</f>
        <v xml:space="preserve"> </v>
      </c>
      <c r="G118" s="34"/>
      <c r="H118" s="34"/>
      <c r="I118" s="28" t="s">
        <v>22</v>
      </c>
      <c r="J118" s="65" t="str">
        <f>IF(J12="","",J12)</f>
        <v>28. 1. 2025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E15</f>
        <v>město Horažďovice</v>
      </c>
      <c r="G120" s="34"/>
      <c r="H120" s="34"/>
      <c r="I120" s="28" t="s">
        <v>31</v>
      </c>
      <c r="J120" s="32" t="str">
        <f>E21</f>
        <v>Atelier MAAT Tábor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29</v>
      </c>
      <c r="D121" s="34"/>
      <c r="E121" s="34"/>
      <c r="F121" s="23" t="str">
        <f>IF(E18="","",E18)</f>
        <v>Vyplň údaj</v>
      </c>
      <c r="G121" s="34"/>
      <c r="H121" s="34"/>
      <c r="I121" s="28" t="s">
        <v>34</v>
      </c>
      <c r="J121" s="32" t="str">
        <f>E24</f>
        <v>Pavel Matoušek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44"/>
      <c r="B123" s="145"/>
      <c r="C123" s="146" t="s">
        <v>163</v>
      </c>
      <c r="D123" s="147" t="s">
        <v>62</v>
      </c>
      <c r="E123" s="147" t="s">
        <v>58</v>
      </c>
      <c r="F123" s="147" t="s">
        <v>59</v>
      </c>
      <c r="G123" s="147" t="s">
        <v>164</v>
      </c>
      <c r="H123" s="147" t="s">
        <v>165</v>
      </c>
      <c r="I123" s="147" t="s">
        <v>166</v>
      </c>
      <c r="J123" s="148" t="s">
        <v>151</v>
      </c>
      <c r="K123" s="149" t="s">
        <v>167</v>
      </c>
      <c r="L123" s="150"/>
      <c r="M123" s="82" t="s">
        <v>1</v>
      </c>
      <c r="N123" s="83" t="s">
        <v>41</v>
      </c>
      <c r="O123" s="83" t="s">
        <v>168</v>
      </c>
      <c r="P123" s="83" t="s">
        <v>169</v>
      </c>
      <c r="Q123" s="83" t="s">
        <v>170</v>
      </c>
      <c r="R123" s="83" t="s">
        <v>171</v>
      </c>
      <c r="S123" s="83" t="s">
        <v>172</v>
      </c>
      <c r="T123" s="84" t="s">
        <v>173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</row>
    <row r="124" s="2" customFormat="1" ht="22.8" customHeight="1">
      <c r="A124" s="34"/>
      <c r="B124" s="35"/>
      <c r="C124" s="89" t="s">
        <v>174</v>
      </c>
      <c r="D124" s="34"/>
      <c r="E124" s="34"/>
      <c r="F124" s="34"/>
      <c r="G124" s="34"/>
      <c r="H124" s="34"/>
      <c r="I124" s="34"/>
      <c r="J124" s="151">
        <f>BK124</f>
        <v>0</v>
      </c>
      <c r="K124" s="34"/>
      <c r="L124" s="35"/>
      <c r="M124" s="85"/>
      <c r="N124" s="69"/>
      <c r="O124" s="86"/>
      <c r="P124" s="152">
        <f>P125+P167</f>
        <v>0</v>
      </c>
      <c r="Q124" s="86"/>
      <c r="R124" s="152">
        <f>R125+R167</f>
        <v>0</v>
      </c>
      <c r="S124" s="86"/>
      <c r="T124" s="153">
        <f>T125+T167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76</v>
      </c>
      <c r="AU124" s="15" t="s">
        <v>153</v>
      </c>
      <c r="BK124" s="154">
        <f>BK125+BK167</f>
        <v>0</v>
      </c>
    </row>
    <row r="125" s="12" customFormat="1" ht="25.92" customHeight="1">
      <c r="A125" s="12"/>
      <c r="B125" s="155"/>
      <c r="C125" s="12"/>
      <c r="D125" s="156" t="s">
        <v>76</v>
      </c>
      <c r="E125" s="157" t="s">
        <v>288</v>
      </c>
      <c r="F125" s="157" t="s">
        <v>289</v>
      </c>
      <c r="G125" s="12"/>
      <c r="H125" s="12"/>
      <c r="I125" s="158"/>
      <c r="J125" s="159">
        <f>BK125</f>
        <v>0</v>
      </c>
      <c r="K125" s="12"/>
      <c r="L125" s="155"/>
      <c r="M125" s="160"/>
      <c r="N125" s="161"/>
      <c r="O125" s="161"/>
      <c r="P125" s="162">
        <f>P126+P139+P142+P159+P164</f>
        <v>0</v>
      </c>
      <c r="Q125" s="161"/>
      <c r="R125" s="162">
        <f>R126+R139+R142+R159+R164</f>
        <v>0</v>
      </c>
      <c r="S125" s="161"/>
      <c r="T125" s="163">
        <f>T126+T139+T142+T159+T164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85</v>
      </c>
      <c r="AT125" s="164" t="s">
        <v>76</v>
      </c>
      <c r="AU125" s="164" t="s">
        <v>77</v>
      </c>
      <c r="AY125" s="156" t="s">
        <v>176</v>
      </c>
      <c r="BK125" s="165">
        <f>BK126+BK139+BK142+BK159+BK164</f>
        <v>0</v>
      </c>
    </row>
    <row r="126" s="12" customFormat="1" ht="22.8" customHeight="1">
      <c r="A126" s="12"/>
      <c r="B126" s="155"/>
      <c r="C126" s="12"/>
      <c r="D126" s="156" t="s">
        <v>76</v>
      </c>
      <c r="E126" s="166" t="s">
        <v>85</v>
      </c>
      <c r="F126" s="166" t="s">
        <v>290</v>
      </c>
      <c r="G126" s="12"/>
      <c r="H126" s="12"/>
      <c r="I126" s="158"/>
      <c r="J126" s="167">
        <f>BK126</f>
        <v>0</v>
      </c>
      <c r="K126" s="12"/>
      <c r="L126" s="155"/>
      <c r="M126" s="160"/>
      <c r="N126" s="161"/>
      <c r="O126" s="161"/>
      <c r="P126" s="162">
        <f>SUM(P127:P138)</f>
        <v>0</v>
      </c>
      <c r="Q126" s="161"/>
      <c r="R126" s="162">
        <f>SUM(R127:R138)</f>
        <v>0</v>
      </c>
      <c r="S126" s="161"/>
      <c r="T126" s="163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85</v>
      </c>
      <c r="AT126" s="164" t="s">
        <v>76</v>
      </c>
      <c r="AU126" s="164" t="s">
        <v>85</v>
      </c>
      <c r="AY126" s="156" t="s">
        <v>176</v>
      </c>
      <c r="BK126" s="165">
        <f>SUM(BK127:BK138)</f>
        <v>0</v>
      </c>
    </row>
    <row r="127" s="2" customFormat="1" ht="24.15" customHeight="1">
      <c r="A127" s="34"/>
      <c r="B127" s="168"/>
      <c r="C127" s="169" t="s">
        <v>85</v>
      </c>
      <c r="D127" s="169" t="s">
        <v>178</v>
      </c>
      <c r="E127" s="170" t="s">
        <v>716</v>
      </c>
      <c r="F127" s="171" t="s">
        <v>717</v>
      </c>
      <c r="G127" s="172" t="s">
        <v>718</v>
      </c>
      <c r="H127" s="173">
        <v>30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87</v>
      </c>
    </row>
    <row r="128" s="2" customFormat="1" ht="37.8" customHeight="1">
      <c r="A128" s="34"/>
      <c r="B128" s="168"/>
      <c r="C128" s="169" t="s">
        <v>87</v>
      </c>
      <c r="D128" s="169" t="s">
        <v>178</v>
      </c>
      <c r="E128" s="170" t="s">
        <v>719</v>
      </c>
      <c r="F128" s="171" t="s">
        <v>720</v>
      </c>
      <c r="G128" s="172" t="s">
        <v>721</v>
      </c>
      <c r="H128" s="173">
        <v>15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182</v>
      </c>
    </row>
    <row r="129" s="2" customFormat="1" ht="90" customHeight="1">
      <c r="A129" s="34"/>
      <c r="B129" s="168"/>
      <c r="C129" s="169" t="s">
        <v>189</v>
      </c>
      <c r="D129" s="169" t="s">
        <v>178</v>
      </c>
      <c r="E129" s="170" t="s">
        <v>722</v>
      </c>
      <c r="F129" s="171" t="s">
        <v>723</v>
      </c>
      <c r="G129" s="172" t="s">
        <v>240</v>
      </c>
      <c r="H129" s="173">
        <v>8.0999999999999996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200</v>
      </c>
    </row>
    <row r="130" s="2" customFormat="1" ht="100.5" customHeight="1">
      <c r="A130" s="34"/>
      <c r="B130" s="168"/>
      <c r="C130" s="169" t="s">
        <v>182</v>
      </c>
      <c r="D130" s="169" t="s">
        <v>178</v>
      </c>
      <c r="E130" s="170" t="s">
        <v>724</v>
      </c>
      <c r="F130" s="171" t="s">
        <v>725</v>
      </c>
      <c r="G130" s="172" t="s">
        <v>240</v>
      </c>
      <c r="H130" s="173">
        <v>17.699999999999999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211</v>
      </c>
    </row>
    <row r="131" s="2" customFormat="1" ht="49.05" customHeight="1">
      <c r="A131" s="34"/>
      <c r="B131" s="168"/>
      <c r="C131" s="169" t="s">
        <v>196</v>
      </c>
      <c r="D131" s="169" t="s">
        <v>178</v>
      </c>
      <c r="E131" s="170" t="s">
        <v>919</v>
      </c>
      <c r="F131" s="171" t="s">
        <v>920</v>
      </c>
      <c r="G131" s="172" t="s">
        <v>181</v>
      </c>
      <c r="H131" s="173">
        <v>227.33099999999999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222</v>
      </c>
    </row>
    <row r="132" s="2" customFormat="1">
      <c r="A132" s="34"/>
      <c r="B132" s="35"/>
      <c r="C132" s="34"/>
      <c r="D132" s="199" t="s">
        <v>323</v>
      </c>
      <c r="E132" s="34"/>
      <c r="F132" s="200" t="s">
        <v>728</v>
      </c>
      <c r="G132" s="34"/>
      <c r="H132" s="34"/>
      <c r="I132" s="201"/>
      <c r="J132" s="34"/>
      <c r="K132" s="34"/>
      <c r="L132" s="35"/>
      <c r="M132" s="202"/>
      <c r="N132" s="203"/>
      <c r="O132" s="73"/>
      <c r="P132" s="73"/>
      <c r="Q132" s="73"/>
      <c r="R132" s="73"/>
      <c r="S132" s="73"/>
      <c r="T132" s="7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323</v>
      </c>
      <c r="AU132" s="15" t="s">
        <v>87</v>
      </c>
    </row>
    <row r="133" s="2" customFormat="1" ht="37.8" customHeight="1">
      <c r="A133" s="34"/>
      <c r="B133" s="168"/>
      <c r="C133" s="169" t="s">
        <v>200</v>
      </c>
      <c r="D133" s="169" t="s">
        <v>178</v>
      </c>
      <c r="E133" s="170" t="s">
        <v>729</v>
      </c>
      <c r="F133" s="171" t="s">
        <v>730</v>
      </c>
      <c r="G133" s="172" t="s">
        <v>181</v>
      </c>
      <c r="H133" s="173">
        <v>34.200000000000003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8</v>
      </c>
    </row>
    <row r="134" s="2" customFormat="1" ht="62.7" customHeight="1">
      <c r="A134" s="34"/>
      <c r="B134" s="168"/>
      <c r="C134" s="169" t="s">
        <v>337</v>
      </c>
      <c r="D134" s="169" t="s">
        <v>178</v>
      </c>
      <c r="E134" s="170" t="s">
        <v>731</v>
      </c>
      <c r="F134" s="171" t="s">
        <v>732</v>
      </c>
      <c r="G134" s="172" t="s">
        <v>181</v>
      </c>
      <c r="H134" s="173">
        <v>110.28100000000001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921</v>
      </c>
    </row>
    <row r="135" s="2" customFormat="1" ht="44.25" customHeight="1">
      <c r="A135" s="34"/>
      <c r="B135" s="168"/>
      <c r="C135" s="169" t="s">
        <v>222</v>
      </c>
      <c r="D135" s="169" t="s">
        <v>178</v>
      </c>
      <c r="E135" s="170" t="s">
        <v>657</v>
      </c>
      <c r="F135" s="171" t="s">
        <v>658</v>
      </c>
      <c r="G135" s="172" t="s">
        <v>181</v>
      </c>
      <c r="H135" s="173">
        <v>117.05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251</v>
      </c>
    </row>
    <row r="136" s="2" customFormat="1" ht="66.75" customHeight="1">
      <c r="A136" s="34"/>
      <c r="B136" s="168"/>
      <c r="C136" s="169" t="s">
        <v>301</v>
      </c>
      <c r="D136" s="169" t="s">
        <v>178</v>
      </c>
      <c r="E136" s="170" t="s">
        <v>734</v>
      </c>
      <c r="F136" s="171" t="s">
        <v>735</v>
      </c>
      <c r="G136" s="172" t="s">
        <v>181</v>
      </c>
      <c r="H136" s="173">
        <v>75.087000000000003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259</v>
      </c>
    </row>
    <row r="137" s="2" customFormat="1" ht="16.5" customHeight="1">
      <c r="A137" s="34"/>
      <c r="B137" s="168"/>
      <c r="C137" s="183" t="s">
        <v>8</v>
      </c>
      <c r="D137" s="183" t="s">
        <v>227</v>
      </c>
      <c r="E137" s="184" t="s">
        <v>736</v>
      </c>
      <c r="F137" s="185" t="s">
        <v>737</v>
      </c>
      <c r="G137" s="186" t="s">
        <v>207</v>
      </c>
      <c r="H137" s="187">
        <v>150.17400000000001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211</v>
      </c>
      <c r="AT137" s="181" t="s">
        <v>227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267</v>
      </c>
    </row>
    <row r="138" s="2" customFormat="1">
      <c r="A138" s="34"/>
      <c r="B138" s="35"/>
      <c r="C138" s="34"/>
      <c r="D138" s="199" t="s">
        <v>323</v>
      </c>
      <c r="E138" s="34"/>
      <c r="F138" s="200" t="s">
        <v>738</v>
      </c>
      <c r="G138" s="34"/>
      <c r="H138" s="34"/>
      <c r="I138" s="201"/>
      <c r="J138" s="34"/>
      <c r="K138" s="34"/>
      <c r="L138" s="35"/>
      <c r="M138" s="202"/>
      <c r="N138" s="203"/>
      <c r="O138" s="73"/>
      <c r="P138" s="73"/>
      <c r="Q138" s="73"/>
      <c r="R138" s="73"/>
      <c r="S138" s="73"/>
      <c r="T138" s="7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323</v>
      </c>
      <c r="AU138" s="15" t="s">
        <v>87</v>
      </c>
    </row>
    <row r="139" s="12" customFormat="1" ht="22.8" customHeight="1">
      <c r="A139" s="12"/>
      <c r="B139" s="155"/>
      <c r="C139" s="12"/>
      <c r="D139" s="156" t="s">
        <v>76</v>
      </c>
      <c r="E139" s="166" t="s">
        <v>182</v>
      </c>
      <c r="F139" s="166" t="s">
        <v>739</v>
      </c>
      <c r="G139" s="12"/>
      <c r="H139" s="12"/>
      <c r="I139" s="158"/>
      <c r="J139" s="167">
        <f>BK139</f>
        <v>0</v>
      </c>
      <c r="K139" s="12"/>
      <c r="L139" s="155"/>
      <c r="M139" s="160"/>
      <c r="N139" s="161"/>
      <c r="O139" s="161"/>
      <c r="P139" s="162">
        <f>SUM(P140:P141)</f>
        <v>0</v>
      </c>
      <c r="Q139" s="161"/>
      <c r="R139" s="162">
        <f>SUM(R140:R141)</f>
        <v>0</v>
      </c>
      <c r="S139" s="161"/>
      <c r="T139" s="163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85</v>
      </c>
      <c r="AT139" s="164" t="s">
        <v>76</v>
      </c>
      <c r="AU139" s="164" t="s">
        <v>85</v>
      </c>
      <c r="AY139" s="156" t="s">
        <v>176</v>
      </c>
      <c r="BK139" s="165">
        <f>SUM(BK140:BK141)</f>
        <v>0</v>
      </c>
    </row>
    <row r="140" s="2" customFormat="1" ht="33" customHeight="1">
      <c r="A140" s="34"/>
      <c r="B140" s="168"/>
      <c r="C140" s="169" t="s">
        <v>317</v>
      </c>
      <c r="D140" s="169" t="s">
        <v>178</v>
      </c>
      <c r="E140" s="170" t="s">
        <v>740</v>
      </c>
      <c r="F140" s="171" t="s">
        <v>741</v>
      </c>
      <c r="G140" s="172" t="s">
        <v>181</v>
      </c>
      <c r="H140" s="173">
        <v>25.532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182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320</v>
      </c>
    </row>
    <row r="141" s="2" customFormat="1" ht="49.05" customHeight="1">
      <c r="A141" s="34"/>
      <c r="B141" s="168"/>
      <c r="C141" s="169" t="s">
        <v>308</v>
      </c>
      <c r="D141" s="169" t="s">
        <v>178</v>
      </c>
      <c r="E141" s="170" t="s">
        <v>746</v>
      </c>
      <c r="F141" s="171" t="s">
        <v>747</v>
      </c>
      <c r="G141" s="172" t="s">
        <v>181</v>
      </c>
      <c r="H141" s="173">
        <v>0.67800000000000005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182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231</v>
      </c>
    </row>
    <row r="142" s="12" customFormat="1" ht="22.8" customHeight="1">
      <c r="A142" s="12"/>
      <c r="B142" s="155"/>
      <c r="C142" s="12"/>
      <c r="D142" s="156" t="s">
        <v>76</v>
      </c>
      <c r="E142" s="166" t="s">
        <v>211</v>
      </c>
      <c r="F142" s="166" t="s">
        <v>817</v>
      </c>
      <c r="G142" s="12"/>
      <c r="H142" s="12"/>
      <c r="I142" s="158"/>
      <c r="J142" s="167">
        <f>BK142</f>
        <v>0</v>
      </c>
      <c r="K142" s="12"/>
      <c r="L142" s="155"/>
      <c r="M142" s="160"/>
      <c r="N142" s="161"/>
      <c r="O142" s="161"/>
      <c r="P142" s="162">
        <f>SUM(P143:P158)</f>
        <v>0</v>
      </c>
      <c r="Q142" s="161"/>
      <c r="R142" s="162">
        <f>SUM(R143:R158)</f>
        <v>0</v>
      </c>
      <c r="S142" s="161"/>
      <c r="T142" s="163">
        <f>SUM(T143:T158)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6" t="s">
        <v>85</v>
      </c>
      <c r="AT142" s="164" t="s">
        <v>76</v>
      </c>
      <c r="AU142" s="164" t="s">
        <v>85</v>
      </c>
      <c r="AY142" s="156" t="s">
        <v>176</v>
      </c>
      <c r="BK142" s="165">
        <f>SUM(BK143:BK158)</f>
        <v>0</v>
      </c>
    </row>
    <row r="143" s="2" customFormat="1" ht="24.15" customHeight="1">
      <c r="A143" s="34"/>
      <c r="B143" s="168"/>
      <c r="C143" s="169" t="s">
        <v>325</v>
      </c>
      <c r="D143" s="169" t="s">
        <v>178</v>
      </c>
      <c r="E143" s="170" t="s">
        <v>922</v>
      </c>
      <c r="F143" s="171" t="s">
        <v>923</v>
      </c>
      <c r="G143" s="172" t="s">
        <v>240</v>
      </c>
      <c r="H143" s="173">
        <v>194.30000000000001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328</v>
      </c>
    </row>
    <row r="144" s="2" customFormat="1">
      <c r="A144" s="34"/>
      <c r="B144" s="35"/>
      <c r="C144" s="34"/>
      <c r="D144" s="199" t="s">
        <v>323</v>
      </c>
      <c r="E144" s="34"/>
      <c r="F144" s="200" t="s">
        <v>924</v>
      </c>
      <c r="G144" s="34"/>
      <c r="H144" s="34"/>
      <c r="I144" s="201"/>
      <c r="J144" s="34"/>
      <c r="K144" s="34"/>
      <c r="L144" s="35"/>
      <c r="M144" s="202"/>
      <c r="N144" s="203"/>
      <c r="O144" s="73"/>
      <c r="P144" s="73"/>
      <c r="Q144" s="73"/>
      <c r="R144" s="73"/>
      <c r="S144" s="73"/>
      <c r="T144" s="7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323</v>
      </c>
      <c r="AU144" s="15" t="s">
        <v>87</v>
      </c>
    </row>
    <row r="145" s="2" customFormat="1" ht="33" customHeight="1">
      <c r="A145" s="34"/>
      <c r="B145" s="168"/>
      <c r="C145" s="169" t="s">
        <v>187</v>
      </c>
      <c r="D145" s="169" t="s">
        <v>178</v>
      </c>
      <c r="E145" s="170" t="s">
        <v>925</v>
      </c>
      <c r="F145" s="171" t="s">
        <v>926</v>
      </c>
      <c r="G145" s="172" t="s">
        <v>240</v>
      </c>
      <c r="H145" s="173">
        <v>182.69999999999999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182</v>
      </c>
      <c r="AT145" s="181" t="s">
        <v>178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331</v>
      </c>
    </row>
    <row r="146" s="2" customFormat="1" ht="21.75" customHeight="1">
      <c r="A146" s="34"/>
      <c r="B146" s="168"/>
      <c r="C146" s="183" t="s">
        <v>237</v>
      </c>
      <c r="D146" s="183" t="s">
        <v>227</v>
      </c>
      <c r="E146" s="184" t="s">
        <v>927</v>
      </c>
      <c r="F146" s="185" t="s">
        <v>928</v>
      </c>
      <c r="G146" s="186" t="s">
        <v>240</v>
      </c>
      <c r="H146" s="187">
        <v>191.83500000000001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211</v>
      </c>
      <c r="AT146" s="181" t="s">
        <v>227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334</v>
      </c>
    </row>
    <row r="147" s="2" customFormat="1" ht="16.5" customHeight="1">
      <c r="A147" s="34"/>
      <c r="B147" s="168"/>
      <c r="C147" s="183" t="s">
        <v>242</v>
      </c>
      <c r="D147" s="183" t="s">
        <v>227</v>
      </c>
      <c r="E147" s="184" t="s">
        <v>929</v>
      </c>
      <c r="F147" s="185" t="s">
        <v>930</v>
      </c>
      <c r="G147" s="186" t="s">
        <v>254</v>
      </c>
      <c r="H147" s="187">
        <v>96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211</v>
      </c>
      <c r="AT147" s="181" t="s">
        <v>227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337</v>
      </c>
    </row>
    <row r="148" s="2" customFormat="1">
      <c r="A148" s="34"/>
      <c r="B148" s="35"/>
      <c r="C148" s="34"/>
      <c r="D148" s="199" t="s">
        <v>323</v>
      </c>
      <c r="E148" s="34"/>
      <c r="F148" s="200" t="s">
        <v>754</v>
      </c>
      <c r="G148" s="34"/>
      <c r="H148" s="34"/>
      <c r="I148" s="201"/>
      <c r="J148" s="34"/>
      <c r="K148" s="34"/>
      <c r="L148" s="35"/>
      <c r="M148" s="202"/>
      <c r="N148" s="203"/>
      <c r="O148" s="73"/>
      <c r="P148" s="73"/>
      <c r="Q148" s="73"/>
      <c r="R148" s="73"/>
      <c r="S148" s="73"/>
      <c r="T148" s="7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5" t="s">
        <v>323</v>
      </c>
      <c r="AU148" s="15" t="s">
        <v>87</v>
      </c>
    </row>
    <row r="149" s="2" customFormat="1" ht="33" customHeight="1">
      <c r="A149" s="34"/>
      <c r="B149" s="168"/>
      <c r="C149" s="169" t="s">
        <v>246</v>
      </c>
      <c r="D149" s="169" t="s">
        <v>178</v>
      </c>
      <c r="E149" s="170" t="s">
        <v>748</v>
      </c>
      <c r="F149" s="171" t="s">
        <v>749</v>
      </c>
      <c r="G149" s="172" t="s">
        <v>240</v>
      </c>
      <c r="H149" s="173">
        <v>11.6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182</v>
      </c>
      <c r="AT149" s="181" t="s">
        <v>178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342</v>
      </c>
    </row>
    <row r="150" s="2" customFormat="1" ht="24.15" customHeight="1">
      <c r="A150" s="34"/>
      <c r="B150" s="168"/>
      <c r="C150" s="183" t="s">
        <v>251</v>
      </c>
      <c r="D150" s="183" t="s">
        <v>227</v>
      </c>
      <c r="E150" s="184" t="s">
        <v>750</v>
      </c>
      <c r="F150" s="185" t="s">
        <v>751</v>
      </c>
      <c r="G150" s="186" t="s">
        <v>254</v>
      </c>
      <c r="H150" s="187">
        <v>2</v>
      </c>
      <c r="I150" s="188"/>
      <c r="J150" s="189">
        <f>ROUND(I150*H150,2)</f>
        <v>0</v>
      </c>
      <c r="K150" s="190"/>
      <c r="L150" s="191"/>
      <c r="M150" s="192" t="s">
        <v>1</v>
      </c>
      <c r="N150" s="193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211</v>
      </c>
      <c r="AT150" s="181" t="s">
        <v>227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345</v>
      </c>
    </row>
    <row r="151" s="2" customFormat="1" ht="16.5" customHeight="1">
      <c r="A151" s="34"/>
      <c r="B151" s="168"/>
      <c r="C151" s="183" t="s">
        <v>7</v>
      </c>
      <c r="D151" s="183" t="s">
        <v>227</v>
      </c>
      <c r="E151" s="184" t="s">
        <v>752</v>
      </c>
      <c r="F151" s="185" t="s">
        <v>753</v>
      </c>
      <c r="G151" s="186" t="s">
        <v>254</v>
      </c>
      <c r="H151" s="187">
        <v>3</v>
      </c>
      <c r="I151" s="188"/>
      <c r="J151" s="189">
        <f>ROUND(I151*H151,2)</f>
        <v>0</v>
      </c>
      <c r="K151" s="190"/>
      <c r="L151" s="191"/>
      <c r="M151" s="192" t="s">
        <v>1</v>
      </c>
      <c r="N151" s="193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211</v>
      </c>
      <c r="AT151" s="181" t="s">
        <v>227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348</v>
      </c>
    </row>
    <row r="152" s="2" customFormat="1">
      <c r="A152" s="34"/>
      <c r="B152" s="35"/>
      <c r="C152" s="34"/>
      <c r="D152" s="199" t="s">
        <v>323</v>
      </c>
      <c r="E152" s="34"/>
      <c r="F152" s="200" t="s">
        <v>754</v>
      </c>
      <c r="G152" s="34"/>
      <c r="H152" s="34"/>
      <c r="I152" s="201"/>
      <c r="J152" s="34"/>
      <c r="K152" s="34"/>
      <c r="L152" s="35"/>
      <c r="M152" s="202"/>
      <c r="N152" s="203"/>
      <c r="O152" s="73"/>
      <c r="P152" s="73"/>
      <c r="Q152" s="73"/>
      <c r="R152" s="73"/>
      <c r="S152" s="73"/>
      <c r="T152" s="7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5" t="s">
        <v>323</v>
      </c>
      <c r="AU152" s="15" t="s">
        <v>87</v>
      </c>
    </row>
    <row r="153" s="2" customFormat="1" ht="33" customHeight="1">
      <c r="A153" s="34"/>
      <c r="B153" s="168"/>
      <c r="C153" s="169" t="s">
        <v>259</v>
      </c>
      <c r="D153" s="169" t="s">
        <v>178</v>
      </c>
      <c r="E153" s="170" t="s">
        <v>851</v>
      </c>
      <c r="F153" s="171" t="s">
        <v>852</v>
      </c>
      <c r="G153" s="172" t="s">
        <v>181</v>
      </c>
      <c r="H153" s="173">
        <v>20.347000000000001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42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182</v>
      </c>
      <c r="AT153" s="181" t="s">
        <v>178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182</v>
      </c>
      <c r="BM153" s="181" t="s">
        <v>352</v>
      </c>
    </row>
    <row r="154" s="2" customFormat="1" ht="37.8" customHeight="1">
      <c r="A154" s="34"/>
      <c r="B154" s="168"/>
      <c r="C154" s="169" t="s">
        <v>263</v>
      </c>
      <c r="D154" s="169" t="s">
        <v>178</v>
      </c>
      <c r="E154" s="170" t="s">
        <v>931</v>
      </c>
      <c r="F154" s="171" t="s">
        <v>932</v>
      </c>
      <c r="G154" s="172" t="s">
        <v>254</v>
      </c>
      <c r="H154" s="173">
        <v>2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182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356</v>
      </c>
    </row>
    <row r="155" s="2" customFormat="1" ht="37.8" customHeight="1">
      <c r="A155" s="34"/>
      <c r="B155" s="168"/>
      <c r="C155" s="169" t="s">
        <v>267</v>
      </c>
      <c r="D155" s="169" t="s">
        <v>178</v>
      </c>
      <c r="E155" s="170" t="s">
        <v>933</v>
      </c>
      <c r="F155" s="171" t="s">
        <v>934</v>
      </c>
      <c r="G155" s="172" t="s">
        <v>254</v>
      </c>
      <c r="H155" s="173">
        <v>14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42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182</v>
      </c>
      <c r="AT155" s="181" t="s">
        <v>178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359</v>
      </c>
    </row>
    <row r="156" s="2" customFormat="1" ht="37.8" customHeight="1">
      <c r="A156" s="34"/>
      <c r="B156" s="168"/>
      <c r="C156" s="169" t="s">
        <v>271</v>
      </c>
      <c r="D156" s="169" t="s">
        <v>178</v>
      </c>
      <c r="E156" s="170" t="s">
        <v>935</v>
      </c>
      <c r="F156" s="171" t="s">
        <v>936</v>
      </c>
      <c r="G156" s="172" t="s">
        <v>254</v>
      </c>
      <c r="H156" s="173">
        <v>16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182</v>
      </c>
      <c r="AT156" s="181" t="s">
        <v>178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363</v>
      </c>
    </row>
    <row r="157" s="2" customFormat="1" ht="37.8" customHeight="1">
      <c r="A157" s="34"/>
      <c r="B157" s="168"/>
      <c r="C157" s="169" t="s">
        <v>320</v>
      </c>
      <c r="D157" s="169" t="s">
        <v>178</v>
      </c>
      <c r="E157" s="170" t="s">
        <v>937</v>
      </c>
      <c r="F157" s="171" t="s">
        <v>938</v>
      </c>
      <c r="G157" s="172" t="s">
        <v>254</v>
      </c>
      <c r="H157" s="173">
        <v>14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42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182</v>
      </c>
      <c r="AT157" s="181" t="s">
        <v>178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367</v>
      </c>
    </row>
    <row r="158" s="2" customFormat="1" ht="37.8" customHeight="1">
      <c r="A158" s="34"/>
      <c r="B158" s="168"/>
      <c r="C158" s="169" t="s">
        <v>368</v>
      </c>
      <c r="D158" s="169" t="s">
        <v>178</v>
      </c>
      <c r="E158" s="170" t="s">
        <v>939</v>
      </c>
      <c r="F158" s="171" t="s">
        <v>940</v>
      </c>
      <c r="G158" s="172" t="s">
        <v>254</v>
      </c>
      <c r="H158" s="173">
        <v>2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371</v>
      </c>
    </row>
    <row r="159" s="12" customFormat="1" ht="22.8" customHeight="1">
      <c r="A159" s="12"/>
      <c r="B159" s="155"/>
      <c r="C159" s="12"/>
      <c r="D159" s="156" t="s">
        <v>76</v>
      </c>
      <c r="E159" s="166" t="s">
        <v>446</v>
      </c>
      <c r="F159" s="166" t="s">
        <v>447</v>
      </c>
      <c r="G159" s="12"/>
      <c r="H159" s="12"/>
      <c r="I159" s="158"/>
      <c r="J159" s="167">
        <f>BK159</f>
        <v>0</v>
      </c>
      <c r="K159" s="12"/>
      <c r="L159" s="155"/>
      <c r="M159" s="160"/>
      <c r="N159" s="161"/>
      <c r="O159" s="161"/>
      <c r="P159" s="162">
        <f>SUM(P160:P163)</f>
        <v>0</v>
      </c>
      <c r="Q159" s="161"/>
      <c r="R159" s="162">
        <f>SUM(R160:R163)</f>
        <v>0</v>
      </c>
      <c r="S159" s="161"/>
      <c r="T159" s="163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6" t="s">
        <v>85</v>
      </c>
      <c r="AT159" s="164" t="s">
        <v>76</v>
      </c>
      <c r="AU159" s="164" t="s">
        <v>85</v>
      </c>
      <c r="AY159" s="156" t="s">
        <v>176</v>
      </c>
      <c r="BK159" s="165">
        <f>SUM(BK160:BK163)</f>
        <v>0</v>
      </c>
    </row>
    <row r="160" s="2" customFormat="1" ht="37.8" customHeight="1">
      <c r="A160" s="34"/>
      <c r="B160" s="168"/>
      <c r="C160" s="169" t="s">
        <v>231</v>
      </c>
      <c r="D160" s="169" t="s">
        <v>178</v>
      </c>
      <c r="E160" s="170" t="s">
        <v>455</v>
      </c>
      <c r="F160" s="171" t="s">
        <v>456</v>
      </c>
      <c r="G160" s="172" t="s">
        <v>207</v>
      </c>
      <c r="H160" s="173">
        <v>47.182000000000002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182</v>
      </c>
      <c r="AT160" s="181" t="s">
        <v>178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209</v>
      </c>
    </row>
    <row r="161" s="2" customFormat="1" ht="37.8" customHeight="1">
      <c r="A161" s="34"/>
      <c r="B161" s="168"/>
      <c r="C161" s="169" t="s">
        <v>226</v>
      </c>
      <c r="D161" s="169" t="s">
        <v>178</v>
      </c>
      <c r="E161" s="170" t="s">
        <v>459</v>
      </c>
      <c r="F161" s="171" t="s">
        <v>453</v>
      </c>
      <c r="G161" s="172" t="s">
        <v>207</v>
      </c>
      <c r="H161" s="173">
        <v>754.91200000000003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182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376</v>
      </c>
    </row>
    <row r="162" s="2" customFormat="1">
      <c r="A162" s="34"/>
      <c r="B162" s="35"/>
      <c r="C162" s="34"/>
      <c r="D162" s="199" t="s">
        <v>323</v>
      </c>
      <c r="E162" s="34"/>
      <c r="F162" s="200" t="s">
        <v>324</v>
      </c>
      <c r="G162" s="34"/>
      <c r="H162" s="34"/>
      <c r="I162" s="201"/>
      <c r="J162" s="34"/>
      <c r="K162" s="34"/>
      <c r="L162" s="35"/>
      <c r="M162" s="202"/>
      <c r="N162" s="203"/>
      <c r="O162" s="73"/>
      <c r="P162" s="73"/>
      <c r="Q162" s="73"/>
      <c r="R162" s="73"/>
      <c r="S162" s="73"/>
      <c r="T162" s="7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5" t="s">
        <v>323</v>
      </c>
      <c r="AU162" s="15" t="s">
        <v>87</v>
      </c>
    </row>
    <row r="163" s="2" customFormat="1" ht="44.25" customHeight="1">
      <c r="A163" s="34"/>
      <c r="B163" s="168"/>
      <c r="C163" s="169" t="s">
        <v>328</v>
      </c>
      <c r="D163" s="169" t="s">
        <v>178</v>
      </c>
      <c r="E163" s="170" t="s">
        <v>461</v>
      </c>
      <c r="F163" s="171" t="s">
        <v>462</v>
      </c>
      <c r="G163" s="172" t="s">
        <v>207</v>
      </c>
      <c r="H163" s="173">
        <v>47.182000000000002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182</v>
      </c>
      <c r="AT163" s="181" t="s">
        <v>178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379</v>
      </c>
    </row>
    <row r="164" s="12" customFormat="1" ht="22.8" customHeight="1">
      <c r="A164" s="12"/>
      <c r="B164" s="155"/>
      <c r="C164" s="12"/>
      <c r="D164" s="156" t="s">
        <v>76</v>
      </c>
      <c r="E164" s="166" t="s">
        <v>470</v>
      </c>
      <c r="F164" s="166" t="s">
        <v>471</v>
      </c>
      <c r="G164" s="12"/>
      <c r="H164" s="12"/>
      <c r="I164" s="158"/>
      <c r="J164" s="167">
        <f>BK164</f>
        <v>0</v>
      </c>
      <c r="K164" s="12"/>
      <c r="L164" s="155"/>
      <c r="M164" s="160"/>
      <c r="N164" s="161"/>
      <c r="O164" s="161"/>
      <c r="P164" s="162">
        <f>SUM(P165:P166)</f>
        <v>0</v>
      </c>
      <c r="Q164" s="161"/>
      <c r="R164" s="162">
        <f>SUM(R165:R166)</f>
        <v>0</v>
      </c>
      <c r="S164" s="161"/>
      <c r="T164" s="16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6" t="s">
        <v>85</v>
      </c>
      <c r="AT164" s="164" t="s">
        <v>76</v>
      </c>
      <c r="AU164" s="164" t="s">
        <v>85</v>
      </c>
      <c r="AY164" s="156" t="s">
        <v>176</v>
      </c>
      <c r="BK164" s="165">
        <f>SUM(BK165:BK166)</f>
        <v>0</v>
      </c>
    </row>
    <row r="165" s="2" customFormat="1" ht="49.05" customHeight="1">
      <c r="A165" s="34"/>
      <c r="B165" s="168"/>
      <c r="C165" s="169" t="s">
        <v>380</v>
      </c>
      <c r="D165" s="169" t="s">
        <v>178</v>
      </c>
      <c r="E165" s="170" t="s">
        <v>794</v>
      </c>
      <c r="F165" s="171" t="s">
        <v>795</v>
      </c>
      <c r="G165" s="172" t="s">
        <v>207</v>
      </c>
      <c r="H165" s="173">
        <v>52.990000000000002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182</v>
      </c>
      <c r="AT165" s="181" t="s">
        <v>178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383</v>
      </c>
    </row>
    <row r="166" s="2" customFormat="1" ht="49.05" customHeight="1">
      <c r="A166" s="34"/>
      <c r="B166" s="168"/>
      <c r="C166" s="169" t="s">
        <v>331</v>
      </c>
      <c r="D166" s="169" t="s">
        <v>178</v>
      </c>
      <c r="E166" s="170" t="s">
        <v>796</v>
      </c>
      <c r="F166" s="171" t="s">
        <v>797</v>
      </c>
      <c r="G166" s="172" t="s">
        <v>207</v>
      </c>
      <c r="H166" s="173">
        <v>52.990000000000002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182</v>
      </c>
      <c r="AT166" s="181" t="s">
        <v>178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182</v>
      </c>
      <c r="BM166" s="181" t="s">
        <v>384</v>
      </c>
    </row>
    <row r="167" s="12" customFormat="1" ht="25.92" customHeight="1">
      <c r="A167" s="12"/>
      <c r="B167" s="155"/>
      <c r="C167" s="12"/>
      <c r="D167" s="156" t="s">
        <v>76</v>
      </c>
      <c r="E167" s="157" t="s">
        <v>227</v>
      </c>
      <c r="F167" s="157" t="s">
        <v>898</v>
      </c>
      <c r="G167" s="12"/>
      <c r="H167" s="12"/>
      <c r="I167" s="158"/>
      <c r="J167" s="159">
        <f>BK167</f>
        <v>0</v>
      </c>
      <c r="K167" s="12"/>
      <c r="L167" s="155"/>
      <c r="M167" s="160"/>
      <c r="N167" s="161"/>
      <c r="O167" s="161"/>
      <c r="P167" s="162">
        <f>P168</f>
        <v>0</v>
      </c>
      <c r="Q167" s="161"/>
      <c r="R167" s="162">
        <f>R168</f>
        <v>0</v>
      </c>
      <c r="S167" s="161"/>
      <c r="T167" s="16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6" t="s">
        <v>189</v>
      </c>
      <c r="AT167" s="164" t="s">
        <v>76</v>
      </c>
      <c r="AU167" s="164" t="s">
        <v>77</v>
      </c>
      <c r="AY167" s="156" t="s">
        <v>176</v>
      </c>
      <c r="BK167" s="165">
        <f>BK168</f>
        <v>0</v>
      </c>
    </row>
    <row r="168" s="12" customFormat="1" ht="22.8" customHeight="1">
      <c r="A168" s="12"/>
      <c r="B168" s="155"/>
      <c r="C168" s="12"/>
      <c r="D168" s="156" t="s">
        <v>76</v>
      </c>
      <c r="E168" s="166" t="s">
        <v>899</v>
      </c>
      <c r="F168" s="166" t="s">
        <v>900</v>
      </c>
      <c r="G168" s="12"/>
      <c r="H168" s="12"/>
      <c r="I168" s="158"/>
      <c r="J168" s="167">
        <f>BK168</f>
        <v>0</v>
      </c>
      <c r="K168" s="12"/>
      <c r="L168" s="155"/>
      <c r="M168" s="160"/>
      <c r="N168" s="161"/>
      <c r="O168" s="161"/>
      <c r="P168" s="162">
        <f>SUM(P169:P170)</f>
        <v>0</v>
      </c>
      <c r="Q168" s="161"/>
      <c r="R168" s="162">
        <f>SUM(R169:R170)</f>
        <v>0</v>
      </c>
      <c r="S168" s="161"/>
      <c r="T168" s="163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6" t="s">
        <v>189</v>
      </c>
      <c r="AT168" s="164" t="s">
        <v>76</v>
      </c>
      <c r="AU168" s="164" t="s">
        <v>85</v>
      </c>
      <c r="AY168" s="156" t="s">
        <v>176</v>
      </c>
      <c r="BK168" s="165">
        <f>SUM(BK169:BK170)</f>
        <v>0</v>
      </c>
    </row>
    <row r="169" s="2" customFormat="1" ht="24.15" customHeight="1">
      <c r="A169" s="34"/>
      <c r="B169" s="168"/>
      <c r="C169" s="169" t="s">
        <v>385</v>
      </c>
      <c r="D169" s="169" t="s">
        <v>178</v>
      </c>
      <c r="E169" s="170" t="s">
        <v>941</v>
      </c>
      <c r="F169" s="171" t="s">
        <v>942</v>
      </c>
      <c r="G169" s="172" t="s">
        <v>904</v>
      </c>
      <c r="H169" s="173">
        <v>13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384</v>
      </c>
      <c r="AT169" s="181" t="s">
        <v>178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384</v>
      </c>
      <c r="BM169" s="181" t="s">
        <v>386</v>
      </c>
    </row>
    <row r="170" s="2" customFormat="1" ht="16.5" customHeight="1">
      <c r="A170" s="34"/>
      <c r="B170" s="168"/>
      <c r="C170" s="169" t="s">
        <v>334</v>
      </c>
      <c r="D170" s="169" t="s">
        <v>178</v>
      </c>
      <c r="E170" s="170" t="s">
        <v>943</v>
      </c>
      <c r="F170" s="171" t="s">
        <v>944</v>
      </c>
      <c r="G170" s="172" t="s">
        <v>240</v>
      </c>
      <c r="H170" s="173">
        <v>195</v>
      </c>
      <c r="I170" s="174"/>
      <c r="J170" s="175">
        <f>ROUND(I170*H170,2)</f>
        <v>0</v>
      </c>
      <c r="K170" s="176"/>
      <c r="L170" s="35"/>
      <c r="M170" s="194" t="s">
        <v>1</v>
      </c>
      <c r="N170" s="195" t="s">
        <v>42</v>
      </c>
      <c r="O170" s="19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384</v>
      </c>
      <c r="AT170" s="181" t="s">
        <v>178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384</v>
      </c>
      <c r="BM170" s="181" t="s">
        <v>389</v>
      </c>
    </row>
    <row r="171" s="2" customFormat="1" ht="6.96" customHeight="1">
      <c r="A171" s="34"/>
      <c r="B171" s="56"/>
      <c r="C171" s="57"/>
      <c r="D171" s="57"/>
      <c r="E171" s="57"/>
      <c r="F171" s="57"/>
      <c r="G171" s="57"/>
      <c r="H171" s="57"/>
      <c r="I171" s="57"/>
      <c r="J171" s="57"/>
      <c r="K171" s="57"/>
      <c r="L171" s="35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autoFilter ref="C123:K17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117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945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ROUND((SUM(BE125:BE189)),  2)</f>
        <v>0</v>
      </c>
      <c r="G33" s="34"/>
      <c r="H33" s="34"/>
      <c r="I33" s="124">
        <v>0.20999999999999999</v>
      </c>
      <c r="J33" s="123">
        <f>ROUND(((SUM(BE125:BE189))*I33),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ROUND((SUM(BF125:BF189)),  2)</f>
        <v>0</v>
      </c>
      <c r="G34" s="34"/>
      <c r="H34" s="34"/>
      <c r="I34" s="124">
        <v>0.12</v>
      </c>
      <c r="J34" s="123">
        <f>ROUND(((SUM(BF125:BF189))*I34),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ROUND((SUM(BG125:BG189)),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ROUND((SUM(BH125:BH189)),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ROUND((SUM(BI125:BI189)),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304 - Dešťová kanalizace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J126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J127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714</v>
      </c>
      <c r="E99" s="142"/>
      <c r="F99" s="142"/>
      <c r="G99" s="142"/>
      <c r="H99" s="142"/>
      <c r="I99" s="142"/>
      <c r="J99" s="143">
        <f>J142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799</v>
      </c>
      <c r="E100" s="142"/>
      <c r="F100" s="142"/>
      <c r="G100" s="142"/>
      <c r="H100" s="142"/>
      <c r="I100" s="142"/>
      <c r="J100" s="143">
        <f>J149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287</v>
      </c>
      <c r="E101" s="142"/>
      <c r="F101" s="142"/>
      <c r="G101" s="142"/>
      <c r="H101" s="142"/>
      <c r="I101" s="142"/>
      <c r="J101" s="143">
        <f>J177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36"/>
      <c r="C102" s="9"/>
      <c r="D102" s="137" t="s">
        <v>533</v>
      </c>
      <c r="E102" s="138"/>
      <c r="F102" s="138"/>
      <c r="G102" s="138"/>
      <c r="H102" s="138"/>
      <c r="I102" s="138"/>
      <c r="J102" s="139">
        <f>J180</f>
        <v>0</v>
      </c>
      <c r="K102" s="9"/>
      <c r="L102" s="13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40"/>
      <c r="C103" s="10"/>
      <c r="D103" s="141" t="s">
        <v>800</v>
      </c>
      <c r="E103" s="142"/>
      <c r="F103" s="142"/>
      <c r="G103" s="142"/>
      <c r="H103" s="142"/>
      <c r="I103" s="142"/>
      <c r="J103" s="143">
        <f>J181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6"/>
      <c r="C104" s="9"/>
      <c r="D104" s="137" t="s">
        <v>801</v>
      </c>
      <c r="E104" s="138"/>
      <c r="F104" s="138"/>
      <c r="G104" s="138"/>
      <c r="H104" s="138"/>
      <c r="I104" s="138"/>
      <c r="J104" s="139">
        <f>J185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0"/>
      <c r="C105" s="10"/>
      <c r="D105" s="141" t="s">
        <v>802</v>
      </c>
      <c r="E105" s="142"/>
      <c r="F105" s="142"/>
      <c r="G105" s="142"/>
      <c r="H105" s="142"/>
      <c r="I105" s="142"/>
      <c r="J105" s="143">
        <f>J186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162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7" t="str">
        <f>E7</f>
        <v>Revitalizace sídliště Blatenská v HD - 2.etapa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146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>SO 304 - Dešťová kanalizace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 xml:space="preserve"> </v>
      </c>
      <c r="G119" s="34"/>
      <c r="H119" s="34"/>
      <c r="I119" s="28" t="s">
        <v>22</v>
      </c>
      <c r="J119" s="65" t="str">
        <f>IF(J12="","",J12)</f>
        <v>28. 1. 2025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>město Horažďovice</v>
      </c>
      <c r="G121" s="34"/>
      <c r="H121" s="34"/>
      <c r="I121" s="28" t="s">
        <v>31</v>
      </c>
      <c r="J121" s="32" t="str">
        <f>E21</f>
        <v>Atelier MAAT Tábor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29</v>
      </c>
      <c r="D122" s="34"/>
      <c r="E122" s="34"/>
      <c r="F122" s="23" t="str">
        <f>IF(E18="","",E18)</f>
        <v>Vyplň údaj</v>
      </c>
      <c r="G122" s="34"/>
      <c r="H122" s="34"/>
      <c r="I122" s="28" t="s">
        <v>34</v>
      </c>
      <c r="J122" s="32" t="str">
        <f>E24</f>
        <v>Pavel Matoušek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4"/>
      <c r="B124" s="145"/>
      <c r="C124" s="146" t="s">
        <v>163</v>
      </c>
      <c r="D124" s="147" t="s">
        <v>62</v>
      </c>
      <c r="E124" s="147" t="s">
        <v>58</v>
      </c>
      <c r="F124" s="147" t="s">
        <v>59</v>
      </c>
      <c r="G124" s="147" t="s">
        <v>164</v>
      </c>
      <c r="H124" s="147" t="s">
        <v>165</v>
      </c>
      <c r="I124" s="147" t="s">
        <v>166</v>
      </c>
      <c r="J124" s="148" t="s">
        <v>151</v>
      </c>
      <c r="K124" s="149" t="s">
        <v>167</v>
      </c>
      <c r="L124" s="150"/>
      <c r="M124" s="82" t="s">
        <v>1</v>
      </c>
      <c r="N124" s="83" t="s">
        <v>41</v>
      </c>
      <c r="O124" s="83" t="s">
        <v>168</v>
      </c>
      <c r="P124" s="83" t="s">
        <v>169</v>
      </c>
      <c r="Q124" s="83" t="s">
        <v>170</v>
      </c>
      <c r="R124" s="83" t="s">
        <v>171</v>
      </c>
      <c r="S124" s="83" t="s">
        <v>172</v>
      </c>
      <c r="T124" s="84" t="s">
        <v>173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</row>
    <row r="125" s="2" customFormat="1" ht="22.8" customHeight="1">
      <c r="A125" s="34"/>
      <c r="B125" s="35"/>
      <c r="C125" s="89" t="s">
        <v>174</v>
      </c>
      <c r="D125" s="34"/>
      <c r="E125" s="34"/>
      <c r="F125" s="34"/>
      <c r="G125" s="34"/>
      <c r="H125" s="34"/>
      <c r="I125" s="34"/>
      <c r="J125" s="151">
        <f>BK125</f>
        <v>0</v>
      </c>
      <c r="K125" s="34"/>
      <c r="L125" s="35"/>
      <c r="M125" s="85"/>
      <c r="N125" s="69"/>
      <c r="O125" s="86"/>
      <c r="P125" s="152">
        <f>P126+P180+P185</f>
        <v>0</v>
      </c>
      <c r="Q125" s="86"/>
      <c r="R125" s="152">
        <f>R126+R180+R185</f>
        <v>0</v>
      </c>
      <c r="S125" s="86"/>
      <c r="T125" s="153">
        <f>T126+T180+T185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76</v>
      </c>
      <c r="AU125" s="15" t="s">
        <v>153</v>
      </c>
      <c r="BK125" s="154">
        <f>BK126+BK180+BK185</f>
        <v>0</v>
      </c>
    </row>
    <row r="126" s="12" customFormat="1" ht="25.92" customHeight="1">
      <c r="A126" s="12"/>
      <c r="B126" s="155"/>
      <c r="C126" s="12"/>
      <c r="D126" s="156" t="s">
        <v>76</v>
      </c>
      <c r="E126" s="157" t="s">
        <v>288</v>
      </c>
      <c r="F126" s="157" t="s">
        <v>289</v>
      </c>
      <c r="G126" s="12"/>
      <c r="H126" s="12"/>
      <c r="I126" s="158"/>
      <c r="J126" s="159">
        <f>BK126</f>
        <v>0</v>
      </c>
      <c r="K126" s="12"/>
      <c r="L126" s="155"/>
      <c r="M126" s="160"/>
      <c r="N126" s="161"/>
      <c r="O126" s="161"/>
      <c r="P126" s="162">
        <f>P127+P142+P149+P177</f>
        <v>0</v>
      </c>
      <c r="Q126" s="161"/>
      <c r="R126" s="162">
        <f>R127+R142+R149+R177</f>
        <v>0</v>
      </c>
      <c r="S126" s="161"/>
      <c r="T126" s="163">
        <f>T127+T142+T149+T177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85</v>
      </c>
      <c r="AT126" s="164" t="s">
        <v>76</v>
      </c>
      <c r="AU126" s="164" t="s">
        <v>77</v>
      </c>
      <c r="AY126" s="156" t="s">
        <v>176</v>
      </c>
      <c r="BK126" s="165">
        <f>BK127+BK142+BK149+BK177</f>
        <v>0</v>
      </c>
    </row>
    <row r="127" s="12" customFormat="1" ht="22.8" customHeight="1">
      <c r="A127" s="12"/>
      <c r="B127" s="155"/>
      <c r="C127" s="12"/>
      <c r="D127" s="156" t="s">
        <v>76</v>
      </c>
      <c r="E127" s="166" t="s">
        <v>85</v>
      </c>
      <c r="F127" s="166" t="s">
        <v>290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SUM(P128:P141)</f>
        <v>0</v>
      </c>
      <c r="Q127" s="161"/>
      <c r="R127" s="162">
        <f>SUM(R128:R141)</f>
        <v>0</v>
      </c>
      <c r="S127" s="161"/>
      <c r="T127" s="163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85</v>
      </c>
      <c r="AT127" s="164" t="s">
        <v>76</v>
      </c>
      <c r="AU127" s="164" t="s">
        <v>85</v>
      </c>
      <c r="AY127" s="156" t="s">
        <v>176</v>
      </c>
      <c r="BK127" s="165">
        <f>SUM(BK128:BK141)</f>
        <v>0</v>
      </c>
    </row>
    <row r="128" s="2" customFormat="1" ht="24.15" customHeight="1">
      <c r="A128" s="34"/>
      <c r="B128" s="168"/>
      <c r="C128" s="169" t="s">
        <v>85</v>
      </c>
      <c r="D128" s="169" t="s">
        <v>178</v>
      </c>
      <c r="E128" s="170" t="s">
        <v>716</v>
      </c>
      <c r="F128" s="171" t="s">
        <v>717</v>
      </c>
      <c r="G128" s="172" t="s">
        <v>718</v>
      </c>
      <c r="H128" s="173">
        <v>40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87</v>
      </c>
    </row>
    <row r="129" s="2" customFormat="1" ht="37.8" customHeight="1">
      <c r="A129" s="34"/>
      <c r="B129" s="168"/>
      <c r="C129" s="169" t="s">
        <v>87</v>
      </c>
      <c r="D129" s="169" t="s">
        <v>178</v>
      </c>
      <c r="E129" s="170" t="s">
        <v>719</v>
      </c>
      <c r="F129" s="171" t="s">
        <v>720</v>
      </c>
      <c r="G129" s="172" t="s">
        <v>721</v>
      </c>
      <c r="H129" s="173">
        <v>20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182</v>
      </c>
    </row>
    <row r="130" s="2" customFormat="1" ht="90" customHeight="1">
      <c r="A130" s="34"/>
      <c r="B130" s="168"/>
      <c r="C130" s="169" t="s">
        <v>189</v>
      </c>
      <c r="D130" s="169" t="s">
        <v>178</v>
      </c>
      <c r="E130" s="170" t="s">
        <v>722</v>
      </c>
      <c r="F130" s="171" t="s">
        <v>723</v>
      </c>
      <c r="G130" s="172" t="s">
        <v>240</v>
      </c>
      <c r="H130" s="173">
        <v>20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200</v>
      </c>
    </row>
    <row r="131" s="2" customFormat="1" ht="100.5" customHeight="1">
      <c r="A131" s="34"/>
      <c r="B131" s="168"/>
      <c r="C131" s="169" t="s">
        <v>182</v>
      </c>
      <c r="D131" s="169" t="s">
        <v>178</v>
      </c>
      <c r="E131" s="170" t="s">
        <v>724</v>
      </c>
      <c r="F131" s="171" t="s">
        <v>725</v>
      </c>
      <c r="G131" s="172" t="s">
        <v>240</v>
      </c>
      <c r="H131" s="173">
        <v>9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211</v>
      </c>
    </row>
    <row r="132" s="2" customFormat="1" ht="49.05" customHeight="1">
      <c r="A132" s="34"/>
      <c r="B132" s="168"/>
      <c r="C132" s="169" t="s">
        <v>196</v>
      </c>
      <c r="D132" s="169" t="s">
        <v>178</v>
      </c>
      <c r="E132" s="170" t="s">
        <v>803</v>
      </c>
      <c r="F132" s="171" t="s">
        <v>804</v>
      </c>
      <c r="G132" s="172" t="s">
        <v>181</v>
      </c>
      <c r="H132" s="173">
        <v>541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222</v>
      </c>
    </row>
    <row r="133" s="2" customFormat="1">
      <c r="A133" s="34"/>
      <c r="B133" s="35"/>
      <c r="C133" s="34"/>
      <c r="D133" s="199" t="s">
        <v>323</v>
      </c>
      <c r="E133" s="34"/>
      <c r="F133" s="200" t="s">
        <v>728</v>
      </c>
      <c r="G133" s="34"/>
      <c r="H133" s="34"/>
      <c r="I133" s="201"/>
      <c r="J133" s="34"/>
      <c r="K133" s="34"/>
      <c r="L133" s="35"/>
      <c r="M133" s="202"/>
      <c r="N133" s="203"/>
      <c r="O133" s="73"/>
      <c r="P133" s="73"/>
      <c r="Q133" s="73"/>
      <c r="R133" s="73"/>
      <c r="S133" s="73"/>
      <c r="T133" s="7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323</v>
      </c>
      <c r="AU133" s="15" t="s">
        <v>87</v>
      </c>
    </row>
    <row r="134" s="2" customFormat="1" ht="37.8" customHeight="1">
      <c r="A134" s="34"/>
      <c r="B134" s="168"/>
      <c r="C134" s="169" t="s">
        <v>200</v>
      </c>
      <c r="D134" s="169" t="s">
        <v>178</v>
      </c>
      <c r="E134" s="170" t="s">
        <v>729</v>
      </c>
      <c r="F134" s="171" t="s">
        <v>730</v>
      </c>
      <c r="G134" s="172" t="s">
        <v>181</v>
      </c>
      <c r="H134" s="173">
        <v>43.5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8</v>
      </c>
    </row>
    <row r="135" s="2" customFormat="1" ht="37.8" customHeight="1">
      <c r="A135" s="34"/>
      <c r="B135" s="168"/>
      <c r="C135" s="169" t="s">
        <v>204</v>
      </c>
      <c r="D135" s="169" t="s">
        <v>178</v>
      </c>
      <c r="E135" s="170" t="s">
        <v>805</v>
      </c>
      <c r="F135" s="171" t="s">
        <v>806</v>
      </c>
      <c r="G135" s="172" t="s">
        <v>214</v>
      </c>
      <c r="H135" s="173">
        <v>783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308</v>
      </c>
    </row>
    <row r="136" s="2" customFormat="1">
      <c r="A136" s="34"/>
      <c r="B136" s="35"/>
      <c r="C136" s="34"/>
      <c r="D136" s="199" t="s">
        <v>323</v>
      </c>
      <c r="E136" s="34"/>
      <c r="F136" s="200" t="s">
        <v>946</v>
      </c>
      <c r="G136" s="34"/>
      <c r="H136" s="34"/>
      <c r="I136" s="201"/>
      <c r="J136" s="34"/>
      <c r="K136" s="34"/>
      <c r="L136" s="35"/>
      <c r="M136" s="202"/>
      <c r="N136" s="203"/>
      <c r="O136" s="73"/>
      <c r="P136" s="73"/>
      <c r="Q136" s="73"/>
      <c r="R136" s="73"/>
      <c r="S136" s="73"/>
      <c r="T136" s="7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323</v>
      </c>
      <c r="AU136" s="15" t="s">
        <v>87</v>
      </c>
    </row>
    <row r="137" s="2" customFormat="1" ht="44.25" customHeight="1">
      <c r="A137" s="34"/>
      <c r="B137" s="168"/>
      <c r="C137" s="169" t="s">
        <v>211</v>
      </c>
      <c r="D137" s="169" t="s">
        <v>178</v>
      </c>
      <c r="E137" s="170" t="s">
        <v>807</v>
      </c>
      <c r="F137" s="171" t="s">
        <v>808</v>
      </c>
      <c r="G137" s="172" t="s">
        <v>214</v>
      </c>
      <c r="H137" s="173">
        <v>783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182</v>
      </c>
      <c r="AT137" s="181" t="s">
        <v>178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187</v>
      </c>
    </row>
    <row r="138" s="2" customFormat="1" ht="62.7" customHeight="1">
      <c r="A138" s="34"/>
      <c r="B138" s="168"/>
      <c r="C138" s="169" t="s">
        <v>363</v>
      </c>
      <c r="D138" s="169" t="s">
        <v>178</v>
      </c>
      <c r="E138" s="170" t="s">
        <v>731</v>
      </c>
      <c r="F138" s="171" t="s">
        <v>732</v>
      </c>
      <c r="G138" s="172" t="s">
        <v>181</v>
      </c>
      <c r="H138" s="173">
        <v>201.30199999999999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947</v>
      </c>
    </row>
    <row r="139" s="2" customFormat="1" ht="44.25" customHeight="1">
      <c r="A139" s="34"/>
      <c r="B139" s="168"/>
      <c r="C139" s="169" t="s">
        <v>8</v>
      </c>
      <c r="D139" s="169" t="s">
        <v>178</v>
      </c>
      <c r="E139" s="170" t="s">
        <v>657</v>
      </c>
      <c r="F139" s="171" t="s">
        <v>658</v>
      </c>
      <c r="G139" s="172" t="s">
        <v>181</v>
      </c>
      <c r="H139" s="173">
        <v>339.69799999999998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267</v>
      </c>
    </row>
    <row r="140" s="2" customFormat="1" ht="66.75" customHeight="1">
      <c r="A140" s="34"/>
      <c r="B140" s="168"/>
      <c r="C140" s="169" t="s">
        <v>317</v>
      </c>
      <c r="D140" s="169" t="s">
        <v>178</v>
      </c>
      <c r="E140" s="170" t="s">
        <v>734</v>
      </c>
      <c r="F140" s="171" t="s">
        <v>735</v>
      </c>
      <c r="G140" s="172" t="s">
        <v>181</v>
      </c>
      <c r="H140" s="173">
        <v>118.815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182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320</v>
      </c>
    </row>
    <row r="141" s="2" customFormat="1" ht="16.5" customHeight="1">
      <c r="A141" s="34"/>
      <c r="B141" s="168"/>
      <c r="C141" s="183" t="s">
        <v>308</v>
      </c>
      <c r="D141" s="183" t="s">
        <v>227</v>
      </c>
      <c r="E141" s="184" t="s">
        <v>736</v>
      </c>
      <c r="F141" s="185" t="s">
        <v>737</v>
      </c>
      <c r="G141" s="186" t="s">
        <v>207</v>
      </c>
      <c r="H141" s="187">
        <v>237.63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211</v>
      </c>
      <c r="AT141" s="181" t="s">
        <v>227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231</v>
      </c>
    </row>
    <row r="142" s="12" customFormat="1" ht="22.8" customHeight="1">
      <c r="A142" s="12"/>
      <c r="B142" s="155"/>
      <c r="C142" s="12"/>
      <c r="D142" s="156" t="s">
        <v>76</v>
      </c>
      <c r="E142" s="166" t="s">
        <v>182</v>
      </c>
      <c r="F142" s="166" t="s">
        <v>739</v>
      </c>
      <c r="G142" s="12"/>
      <c r="H142" s="12"/>
      <c r="I142" s="158"/>
      <c r="J142" s="167">
        <f>BK142</f>
        <v>0</v>
      </c>
      <c r="K142" s="12"/>
      <c r="L142" s="155"/>
      <c r="M142" s="160"/>
      <c r="N142" s="161"/>
      <c r="O142" s="161"/>
      <c r="P142" s="162">
        <f>SUM(P143:P148)</f>
        <v>0</v>
      </c>
      <c r="Q142" s="161"/>
      <c r="R142" s="162">
        <f>SUM(R143:R148)</f>
        <v>0</v>
      </c>
      <c r="S142" s="161"/>
      <c r="T142" s="16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6" t="s">
        <v>85</v>
      </c>
      <c r="AT142" s="164" t="s">
        <v>76</v>
      </c>
      <c r="AU142" s="164" t="s">
        <v>85</v>
      </c>
      <c r="AY142" s="156" t="s">
        <v>176</v>
      </c>
      <c r="BK142" s="165">
        <f>SUM(BK143:BK148)</f>
        <v>0</v>
      </c>
    </row>
    <row r="143" s="2" customFormat="1" ht="33" customHeight="1">
      <c r="A143" s="34"/>
      <c r="B143" s="168"/>
      <c r="C143" s="169" t="s">
        <v>325</v>
      </c>
      <c r="D143" s="169" t="s">
        <v>178</v>
      </c>
      <c r="E143" s="170" t="s">
        <v>740</v>
      </c>
      <c r="F143" s="171" t="s">
        <v>741</v>
      </c>
      <c r="G143" s="172" t="s">
        <v>181</v>
      </c>
      <c r="H143" s="173">
        <v>41.262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328</v>
      </c>
    </row>
    <row r="144" s="2" customFormat="1" ht="24.15" customHeight="1">
      <c r="A144" s="34"/>
      <c r="B144" s="168"/>
      <c r="C144" s="169" t="s">
        <v>187</v>
      </c>
      <c r="D144" s="169" t="s">
        <v>178</v>
      </c>
      <c r="E144" s="170" t="s">
        <v>742</v>
      </c>
      <c r="F144" s="171" t="s">
        <v>743</v>
      </c>
      <c r="G144" s="172" t="s">
        <v>254</v>
      </c>
      <c r="H144" s="173">
        <v>15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182</v>
      </c>
      <c r="AT144" s="181" t="s">
        <v>178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331</v>
      </c>
    </row>
    <row r="145" s="2" customFormat="1" ht="24.15" customHeight="1">
      <c r="A145" s="34"/>
      <c r="B145" s="168"/>
      <c r="C145" s="183" t="s">
        <v>237</v>
      </c>
      <c r="D145" s="183" t="s">
        <v>227</v>
      </c>
      <c r="E145" s="184" t="s">
        <v>811</v>
      </c>
      <c r="F145" s="185" t="s">
        <v>812</v>
      </c>
      <c r="G145" s="186" t="s">
        <v>254</v>
      </c>
      <c r="H145" s="187">
        <v>8</v>
      </c>
      <c r="I145" s="188"/>
      <c r="J145" s="189">
        <f>ROUND(I145*H145,2)</f>
        <v>0</v>
      </c>
      <c r="K145" s="190"/>
      <c r="L145" s="191"/>
      <c r="M145" s="192" t="s">
        <v>1</v>
      </c>
      <c r="N145" s="193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211</v>
      </c>
      <c r="AT145" s="181" t="s">
        <v>227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334</v>
      </c>
    </row>
    <row r="146" s="2" customFormat="1" ht="24.15" customHeight="1">
      <c r="A146" s="34"/>
      <c r="B146" s="168"/>
      <c r="C146" s="183" t="s">
        <v>242</v>
      </c>
      <c r="D146" s="183" t="s">
        <v>227</v>
      </c>
      <c r="E146" s="184" t="s">
        <v>813</v>
      </c>
      <c r="F146" s="185" t="s">
        <v>814</v>
      </c>
      <c r="G146" s="186" t="s">
        <v>254</v>
      </c>
      <c r="H146" s="187">
        <v>1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211</v>
      </c>
      <c r="AT146" s="181" t="s">
        <v>227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337</v>
      </c>
    </row>
    <row r="147" s="2" customFormat="1" ht="24.15" customHeight="1">
      <c r="A147" s="34"/>
      <c r="B147" s="168"/>
      <c r="C147" s="183" t="s">
        <v>246</v>
      </c>
      <c r="D147" s="183" t="s">
        <v>227</v>
      </c>
      <c r="E147" s="184" t="s">
        <v>815</v>
      </c>
      <c r="F147" s="185" t="s">
        <v>816</v>
      </c>
      <c r="G147" s="186" t="s">
        <v>254</v>
      </c>
      <c r="H147" s="187">
        <v>6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211</v>
      </c>
      <c r="AT147" s="181" t="s">
        <v>227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342</v>
      </c>
    </row>
    <row r="148" s="2" customFormat="1" ht="49.05" customHeight="1">
      <c r="A148" s="34"/>
      <c r="B148" s="168"/>
      <c r="C148" s="169" t="s">
        <v>251</v>
      </c>
      <c r="D148" s="169" t="s">
        <v>178</v>
      </c>
      <c r="E148" s="170" t="s">
        <v>746</v>
      </c>
      <c r="F148" s="171" t="s">
        <v>747</v>
      </c>
      <c r="G148" s="172" t="s">
        <v>181</v>
      </c>
      <c r="H148" s="173">
        <v>2.1200000000000001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182</v>
      </c>
      <c r="AT148" s="181" t="s">
        <v>178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345</v>
      </c>
    </row>
    <row r="149" s="12" customFormat="1" ht="22.8" customHeight="1">
      <c r="A149" s="12"/>
      <c r="B149" s="155"/>
      <c r="C149" s="12"/>
      <c r="D149" s="156" t="s">
        <v>76</v>
      </c>
      <c r="E149" s="166" t="s">
        <v>211</v>
      </c>
      <c r="F149" s="166" t="s">
        <v>817</v>
      </c>
      <c r="G149" s="12"/>
      <c r="H149" s="12"/>
      <c r="I149" s="158"/>
      <c r="J149" s="167">
        <f>BK149</f>
        <v>0</v>
      </c>
      <c r="K149" s="12"/>
      <c r="L149" s="155"/>
      <c r="M149" s="160"/>
      <c r="N149" s="161"/>
      <c r="O149" s="161"/>
      <c r="P149" s="162">
        <f>SUM(P150:P176)</f>
        <v>0</v>
      </c>
      <c r="Q149" s="161"/>
      <c r="R149" s="162">
        <f>SUM(R150:R176)</f>
        <v>0</v>
      </c>
      <c r="S149" s="161"/>
      <c r="T149" s="163">
        <f>SUM(T150:T176)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6" t="s">
        <v>85</v>
      </c>
      <c r="AT149" s="164" t="s">
        <v>76</v>
      </c>
      <c r="AU149" s="164" t="s">
        <v>85</v>
      </c>
      <c r="AY149" s="156" t="s">
        <v>176</v>
      </c>
      <c r="BK149" s="165">
        <f>SUM(BK150:BK176)</f>
        <v>0</v>
      </c>
    </row>
    <row r="150" s="2" customFormat="1" ht="33" customHeight="1">
      <c r="A150" s="34"/>
      <c r="B150" s="168"/>
      <c r="C150" s="169" t="s">
        <v>7</v>
      </c>
      <c r="D150" s="169" t="s">
        <v>178</v>
      </c>
      <c r="E150" s="170" t="s">
        <v>827</v>
      </c>
      <c r="F150" s="171" t="s">
        <v>828</v>
      </c>
      <c r="G150" s="172" t="s">
        <v>240</v>
      </c>
      <c r="H150" s="173">
        <v>170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182</v>
      </c>
      <c r="AT150" s="181" t="s">
        <v>178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348</v>
      </c>
    </row>
    <row r="151" s="2" customFormat="1">
      <c r="A151" s="34"/>
      <c r="B151" s="35"/>
      <c r="C151" s="34"/>
      <c r="D151" s="199" t="s">
        <v>323</v>
      </c>
      <c r="E151" s="34"/>
      <c r="F151" s="200" t="s">
        <v>829</v>
      </c>
      <c r="G151" s="34"/>
      <c r="H151" s="34"/>
      <c r="I151" s="201"/>
      <c r="J151" s="34"/>
      <c r="K151" s="34"/>
      <c r="L151" s="35"/>
      <c r="M151" s="202"/>
      <c r="N151" s="203"/>
      <c r="O151" s="73"/>
      <c r="P151" s="73"/>
      <c r="Q151" s="73"/>
      <c r="R151" s="73"/>
      <c r="S151" s="73"/>
      <c r="T151" s="7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323</v>
      </c>
      <c r="AU151" s="15" t="s">
        <v>87</v>
      </c>
    </row>
    <row r="152" s="2" customFormat="1" ht="21.75" customHeight="1">
      <c r="A152" s="34"/>
      <c r="B152" s="168"/>
      <c r="C152" s="183" t="s">
        <v>259</v>
      </c>
      <c r="D152" s="183" t="s">
        <v>227</v>
      </c>
      <c r="E152" s="184" t="s">
        <v>830</v>
      </c>
      <c r="F152" s="185" t="s">
        <v>831</v>
      </c>
      <c r="G152" s="186" t="s">
        <v>240</v>
      </c>
      <c r="H152" s="187">
        <v>178.5</v>
      </c>
      <c r="I152" s="188"/>
      <c r="J152" s="189">
        <f>ROUND(I152*H152,2)</f>
        <v>0</v>
      </c>
      <c r="K152" s="190"/>
      <c r="L152" s="191"/>
      <c r="M152" s="192" t="s">
        <v>1</v>
      </c>
      <c r="N152" s="193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211</v>
      </c>
      <c r="AT152" s="181" t="s">
        <v>227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352</v>
      </c>
    </row>
    <row r="153" s="2" customFormat="1" ht="16.5" customHeight="1">
      <c r="A153" s="34"/>
      <c r="B153" s="168"/>
      <c r="C153" s="183" t="s">
        <v>263</v>
      </c>
      <c r="D153" s="183" t="s">
        <v>227</v>
      </c>
      <c r="E153" s="184" t="s">
        <v>832</v>
      </c>
      <c r="F153" s="185" t="s">
        <v>948</v>
      </c>
      <c r="G153" s="186" t="s">
        <v>254</v>
      </c>
      <c r="H153" s="187">
        <v>90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42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211</v>
      </c>
      <c r="AT153" s="181" t="s">
        <v>227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182</v>
      </c>
      <c r="BM153" s="181" t="s">
        <v>356</v>
      </c>
    </row>
    <row r="154" s="2" customFormat="1">
      <c r="A154" s="34"/>
      <c r="B154" s="35"/>
      <c r="C154" s="34"/>
      <c r="D154" s="199" t="s">
        <v>323</v>
      </c>
      <c r="E154" s="34"/>
      <c r="F154" s="200" t="s">
        <v>754</v>
      </c>
      <c r="G154" s="34"/>
      <c r="H154" s="34"/>
      <c r="I154" s="201"/>
      <c r="J154" s="34"/>
      <c r="K154" s="34"/>
      <c r="L154" s="35"/>
      <c r="M154" s="202"/>
      <c r="N154" s="203"/>
      <c r="O154" s="73"/>
      <c r="P154" s="73"/>
      <c r="Q154" s="73"/>
      <c r="R154" s="73"/>
      <c r="S154" s="73"/>
      <c r="T154" s="7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5" t="s">
        <v>323</v>
      </c>
      <c r="AU154" s="15" t="s">
        <v>87</v>
      </c>
    </row>
    <row r="155" s="2" customFormat="1" ht="33" customHeight="1">
      <c r="A155" s="34"/>
      <c r="B155" s="168"/>
      <c r="C155" s="169" t="s">
        <v>267</v>
      </c>
      <c r="D155" s="169" t="s">
        <v>178</v>
      </c>
      <c r="E155" s="170" t="s">
        <v>834</v>
      </c>
      <c r="F155" s="171" t="s">
        <v>835</v>
      </c>
      <c r="G155" s="172" t="s">
        <v>240</v>
      </c>
      <c r="H155" s="173">
        <v>93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42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182</v>
      </c>
      <c r="AT155" s="181" t="s">
        <v>178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359</v>
      </c>
    </row>
    <row r="156" s="2" customFormat="1" ht="21.75" customHeight="1">
      <c r="A156" s="34"/>
      <c r="B156" s="168"/>
      <c r="C156" s="183" t="s">
        <v>271</v>
      </c>
      <c r="D156" s="183" t="s">
        <v>227</v>
      </c>
      <c r="E156" s="184" t="s">
        <v>836</v>
      </c>
      <c r="F156" s="185" t="s">
        <v>837</v>
      </c>
      <c r="G156" s="186" t="s">
        <v>240</v>
      </c>
      <c r="H156" s="187">
        <v>97.650000000000006</v>
      </c>
      <c r="I156" s="188"/>
      <c r="J156" s="189">
        <f>ROUND(I156*H156,2)</f>
        <v>0</v>
      </c>
      <c r="K156" s="190"/>
      <c r="L156" s="191"/>
      <c r="M156" s="192" t="s">
        <v>1</v>
      </c>
      <c r="N156" s="193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211</v>
      </c>
      <c r="AT156" s="181" t="s">
        <v>227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363</v>
      </c>
    </row>
    <row r="157" s="2" customFormat="1" ht="16.5" customHeight="1">
      <c r="A157" s="34"/>
      <c r="B157" s="168"/>
      <c r="C157" s="183" t="s">
        <v>320</v>
      </c>
      <c r="D157" s="183" t="s">
        <v>227</v>
      </c>
      <c r="E157" s="184" t="s">
        <v>838</v>
      </c>
      <c r="F157" s="185" t="s">
        <v>839</v>
      </c>
      <c r="G157" s="186" t="s">
        <v>254</v>
      </c>
      <c r="H157" s="187">
        <v>49</v>
      </c>
      <c r="I157" s="188"/>
      <c r="J157" s="189">
        <f>ROUND(I157*H157,2)</f>
        <v>0</v>
      </c>
      <c r="K157" s="190"/>
      <c r="L157" s="191"/>
      <c r="M157" s="192" t="s">
        <v>1</v>
      </c>
      <c r="N157" s="193" t="s">
        <v>42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211</v>
      </c>
      <c r="AT157" s="181" t="s">
        <v>227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367</v>
      </c>
    </row>
    <row r="158" s="2" customFormat="1">
      <c r="A158" s="34"/>
      <c r="B158" s="35"/>
      <c r="C158" s="34"/>
      <c r="D158" s="199" t="s">
        <v>323</v>
      </c>
      <c r="E158" s="34"/>
      <c r="F158" s="200" t="s">
        <v>754</v>
      </c>
      <c r="G158" s="34"/>
      <c r="H158" s="34"/>
      <c r="I158" s="201"/>
      <c r="J158" s="34"/>
      <c r="K158" s="34"/>
      <c r="L158" s="35"/>
      <c r="M158" s="202"/>
      <c r="N158" s="203"/>
      <c r="O158" s="73"/>
      <c r="P158" s="73"/>
      <c r="Q158" s="73"/>
      <c r="R158" s="73"/>
      <c r="S158" s="73"/>
      <c r="T158" s="7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5" t="s">
        <v>323</v>
      </c>
      <c r="AU158" s="15" t="s">
        <v>87</v>
      </c>
    </row>
    <row r="159" s="2" customFormat="1" ht="24.15" customHeight="1">
      <c r="A159" s="34"/>
      <c r="B159" s="168"/>
      <c r="C159" s="169" t="s">
        <v>368</v>
      </c>
      <c r="D159" s="169" t="s">
        <v>178</v>
      </c>
      <c r="E159" s="170" t="s">
        <v>853</v>
      </c>
      <c r="F159" s="171" t="s">
        <v>854</v>
      </c>
      <c r="G159" s="172" t="s">
        <v>254</v>
      </c>
      <c r="H159" s="173">
        <v>5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42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182</v>
      </c>
      <c r="AT159" s="181" t="s">
        <v>178</v>
      </c>
      <c r="AU159" s="181" t="s">
        <v>87</v>
      </c>
      <c r="AY159" s="15" t="s">
        <v>176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85</v>
      </c>
      <c r="BK159" s="182">
        <f>ROUND(I159*H159,2)</f>
        <v>0</v>
      </c>
      <c r="BL159" s="15" t="s">
        <v>182</v>
      </c>
      <c r="BM159" s="181" t="s">
        <v>371</v>
      </c>
    </row>
    <row r="160" s="2" customFormat="1" ht="24.15" customHeight="1">
      <c r="A160" s="34"/>
      <c r="B160" s="168"/>
      <c r="C160" s="183" t="s">
        <v>231</v>
      </c>
      <c r="D160" s="183" t="s">
        <v>227</v>
      </c>
      <c r="E160" s="184" t="s">
        <v>855</v>
      </c>
      <c r="F160" s="185" t="s">
        <v>856</v>
      </c>
      <c r="G160" s="186" t="s">
        <v>254</v>
      </c>
      <c r="H160" s="187">
        <v>5</v>
      </c>
      <c r="I160" s="188"/>
      <c r="J160" s="189">
        <f>ROUND(I160*H160,2)</f>
        <v>0</v>
      </c>
      <c r="K160" s="190"/>
      <c r="L160" s="191"/>
      <c r="M160" s="192" t="s">
        <v>1</v>
      </c>
      <c r="N160" s="193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211</v>
      </c>
      <c r="AT160" s="181" t="s">
        <v>227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209</v>
      </c>
    </row>
    <row r="161" s="2" customFormat="1">
      <c r="A161" s="34"/>
      <c r="B161" s="35"/>
      <c r="C161" s="34"/>
      <c r="D161" s="199" t="s">
        <v>323</v>
      </c>
      <c r="E161" s="34"/>
      <c r="F161" s="200" t="s">
        <v>857</v>
      </c>
      <c r="G161" s="34"/>
      <c r="H161" s="34"/>
      <c r="I161" s="201"/>
      <c r="J161" s="34"/>
      <c r="K161" s="34"/>
      <c r="L161" s="35"/>
      <c r="M161" s="202"/>
      <c r="N161" s="203"/>
      <c r="O161" s="73"/>
      <c r="P161" s="73"/>
      <c r="Q161" s="73"/>
      <c r="R161" s="73"/>
      <c r="S161" s="73"/>
      <c r="T161" s="7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5" t="s">
        <v>323</v>
      </c>
      <c r="AU161" s="15" t="s">
        <v>87</v>
      </c>
    </row>
    <row r="162" s="2" customFormat="1" ht="24.15" customHeight="1">
      <c r="A162" s="34"/>
      <c r="B162" s="168"/>
      <c r="C162" s="169" t="s">
        <v>226</v>
      </c>
      <c r="D162" s="169" t="s">
        <v>178</v>
      </c>
      <c r="E162" s="170" t="s">
        <v>858</v>
      </c>
      <c r="F162" s="171" t="s">
        <v>859</v>
      </c>
      <c r="G162" s="172" t="s">
        <v>254</v>
      </c>
      <c r="H162" s="173">
        <v>3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182</v>
      </c>
      <c r="AT162" s="181" t="s">
        <v>178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182</v>
      </c>
      <c r="BM162" s="181" t="s">
        <v>376</v>
      </c>
    </row>
    <row r="163" s="2" customFormat="1" ht="24.15" customHeight="1">
      <c r="A163" s="34"/>
      <c r="B163" s="168"/>
      <c r="C163" s="183" t="s">
        <v>328</v>
      </c>
      <c r="D163" s="183" t="s">
        <v>227</v>
      </c>
      <c r="E163" s="184" t="s">
        <v>860</v>
      </c>
      <c r="F163" s="185" t="s">
        <v>861</v>
      </c>
      <c r="G163" s="186" t="s">
        <v>254</v>
      </c>
      <c r="H163" s="187">
        <v>3</v>
      </c>
      <c r="I163" s="188"/>
      <c r="J163" s="189">
        <f>ROUND(I163*H163,2)</f>
        <v>0</v>
      </c>
      <c r="K163" s="190"/>
      <c r="L163" s="191"/>
      <c r="M163" s="192" t="s">
        <v>1</v>
      </c>
      <c r="N163" s="193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211</v>
      </c>
      <c r="AT163" s="181" t="s">
        <v>227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379</v>
      </c>
    </row>
    <row r="164" s="2" customFormat="1">
      <c r="A164" s="34"/>
      <c r="B164" s="35"/>
      <c r="C164" s="34"/>
      <c r="D164" s="199" t="s">
        <v>323</v>
      </c>
      <c r="E164" s="34"/>
      <c r="F164" s="200" t="s">
        <v>862</v>
      </c>
      <c r="G164" s="34"/>
      <c r="H164" s="34"/>
      <c r="I164" s="201"/>
      <c r="J164" s="34"/>
      <c r="K164" s="34"/>
      <c r="L164" s="35"/>
      <c r="M164" s="202"/>
      <c r="N164" s="203"/>
      <c r="O164" s="73"/>
      <c r="P164" s="73"/>
      <c r="Q164" s="73"/>
      <c r="R164" s="73"/>
      <c r="S164" s="73"/>
      <c r="T164" s="7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5" t="s">
        <v>323</v>
      </c>
      <c r="AU164" s="15" t="s">
        <v>87</v>
      </c>
    </row>
    <row r="165" s="2" customFormat="1" ht="24.15" customHeight="1">
      <c r="A165" s="34"/>
      <c r="B165" s="168"/>
      <c r="C165" s="169" t="s">
        <v>380</v>
      </c>
      <c r="D165" s="169" t="s">
        <v>178</v>
      </c>
      <c r="E165" s="170" t="s">
        <v>868</v>
      </c>
      <c r="F165" s="171" t="s">
        <v>869</v>
      </c>
      <c r="G165" s="172" t="s">
        <v>254</v>
      </c>
      <c r="H165" s="173">
        <v>2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182</v>
      </c>
      <c r="AT165" s="181" t="s">
        <v>178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383</v>
      </c>
    </row>
    <row r="166" s="2" customFormat="1" ht="33" customHeight="1">
      <c r="A166" s="34"/>
      <c r="B166" s="168"/>
      <c r="C166" s="183" t="s">
        <v>331</v>
      </c>
      <c r="D166" s="183" t="s">
        <v>227</v>
      </c>
      <c r="E166" s="184" t="s">
        <v>870</v>
      </c>
      <c r="F166" s="185" t="s">
        <v>871</v>
      </c>
      <c r="G166" s="186" t="s">
        <v>254</v>
      </c>
      <c r="H166" s="187">
        <v>2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211</v>
      </c>
      <c r="AT166" s="181" t="s">
        <v>227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182</v>
      </c>
      <c r="BM166" s="181" t="s">
        <v>384</v>
      </c>
    </row>
    <row r="167" s="2" customFormat="1" ht="24.15" customHeight="1">
      <c r="A167" s="34"/>
      <c r="B167" s="168"/>
      <c r="C167" s="169" t="s">
        <v>385</v>
      </c>
      <c r="D167" s="169" t="s">
        <v>178</v>
      </c>
      <c r="E167" s="170" t="s">
        <v>872</v>
      </c>
      <c r="F167" s="171" t="s">
        <v>873</v>
      </c>
      <c r="G167" s="172" t="s">
        <v>254</v>
      </c>
      <c r="H167" s="173">
        <v>8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42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182</v>
      </c>
      <c r="AT167" s="181" t="s">
        <v>178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182</v>
      </c>
      <c r="BM167" s="181" t="s">
        <v>386</v>
      </c>
    </row>
    <row r="168" s="2" customFormat="1" ht="33" customHeight="1">
      <c r="A168" s="34"/>
      <c r="B168" s="168"/>
      <c r="C168" s="183" t="s">
        <v>334</v>
      </c>
      <c r="D168" s="183" t="s">
        <v>227</v>
      </c>
      <c r="E168" s="184" t="s">
        <v>874</v>
      </c>
      <c r="F168" s="185" t="s">
        <v>875</v>
      </c>
      <c r="G168" s="186" t="s">
        <v>254</v>
      </c>
      <c r="H168" s="187">
        <v>8</v>
      </c>
      <c r="I168" s="188"/>
      <c r="J168" s="189">
        <f>ROUND(I168*H168,2)</f>
        <v>0</v>
      </c>
      <c r="K168" s="190"/>
      <c r="L168" s="191"/>
      <c r="M168" s="192" t="s">
        <v>1</v>
      </c>
      <c r="N168" s="193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211</v>
      </c>
      <c r="AT168" s="181" t="s">
        <v>227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182</v>
      </c>
      <c r="BM168" s="181" t="s">
        <v>389</v>
      </c>
    </row>
    <row r="169" s="2" customFormat="1" ht="24.15" customHeight="1">
      <c r="A169" s="34"/>
      <c r="B169" s="168"/>
      <c r="C169" s="169" t="s">
        <v>390</v>
      </c>
      <c r="D169" s="169" t="s">
        <v>178</v>
      </c>
      <c r="E169" s="170" t="s">
        <v>876</v>
      </c>
      <c r="F169" s="171" t="s">
        <v>877</v>
      </c>
      <c r="G169" s="172" t="s">
        <v>254</v>
      </c>
      <c r="H169" s="173">
        <v>8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182</v>
      </c>
      <c r="AT169" s="181" t="s">
        <v>178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182</v>
      </c>
      <c r="BM169" s="181" t="s">
        <v>393</v>
      </c>
    </row>
    <row r="170" s="2" customFormat="1" ht="24.15" customHeight="1">
      <c r="A170" s="34"/>
      <c r="B170" s="168"/>
      <c r="C170" s="183" t="s">
        <v>337</v>
      </c>
      <c r="D170" s="183" t="s">
        <v>227</v>
      </c>
      <c r="E170" s="184" t="s">
        <v>878</v>
      </c>
      <c r="F170" s="185" t="s">
        <v>879</v>
      </c>
      <c r="G170" s="186" t="s">
        <v>254</v>
      </c>
      <c r="H170" s="187">
        <v>8</v>
      </c>
      <c r="I170" s="188"/>
      <c r="J170" s="189">
        <f>ROUND(I170*H170,2)</f>
        <v>0</v>
      </c>
      <c r="K170" s="190"/>
      <c r="L170" s="191"/>
      <c r="M170" s="192" t="s">
        <v>1</v>
      </c>
      <c r="N170" s="193" t="s">
        <v>42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211</v>
      </c>
      <c r="AT170" s="181" t="s">
        <v>227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182</v>
      </c>
      <c r="BM170" s="181" t="s">
        <v>396</v>
      </c>
    </row>
    <row r="171" s="2" customFormat="1" ht="37.8" customHeight="1">
      <c r="A171" s="34"/>
      <c r="B171" s="168"/>
      <c r="C171" s="169" t="s">
        <v>397</v>
      </c>
      <c r="D171" s="169" t="s">
        <v>178</v>
      </c>
      <c r="E171" s="170" t="s">
        <v>949</v>
      </c>
      <c r="F171" s="171" t="s">
        <v>950</v>
      </c>
      <c r="G171" s="172" t="s">
        <v>254</v>
      </c>
      <c r="H171" s="173">
        <v>2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42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182</v>
      </c>
      <c r="AT171" s="181" t="s">
        <v>178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182</v>
      </c>
      <c r="BM171" s="181" t="s">
        <v>400</v>
      </c>
    </row>
    <row r="172" s="2" customFormat="1" ht="21.75" customHeight="1">
      <c r="A172" s="34"/>
      <c r="B172" s="168"/>
      <c r="C172" s="183" t="s">
        <v>342</v>
      </c>
      <c r="D172" s="183" t="s">
        <v>227</v>
      </c>
      <c r="E172" s="184" t="s">
        <v>951</v>
      </c>
      <c r="F172" s="185" t="s">
        <v>952</v>
      </c>
      <c r="G172" s="186" t="s">
        <v>254</v>
      </c>
      <c r="H172" s="187">
        <v>2</v>
      </c>
      <c r="I172" s="188"/>
      <c r="J172" s="189">
        <f>ROUND(I172*H172,2)</f>
        <v>0</v>
      </c>
      <c r="K172" s="190"/>
      <c r="L172" s="191"/>
      <c r="M172" s="192" t="s">
        <v>1</v>
      </c>
      <c r="N172" s="193" t="s">
        <v>42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211</v>
      </c>
      <c r="AT172" s="181" t="s">
        <v>227</v>
      </c>
      <c r="AU172" s="181" t="s">
        <v>87</v>
      </c>
      <c r="AY172" s="15" t="s">
        <v>176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85</v>
      </c>
      <c r="BK172" s="182">
        <f>ROUND(I172*H172,2)</f>
        <v>0</v>
      </c>
      <c r="BL172" s="15" t="s">
        <v>182</v>
      </c>
      <c r="BM172" s="181" t="s">
        <v>403</v>
      </c>
    </row>
    <row r="173" s="2" customFormat="1">
      <c r="A173" s="34"/>
      <c r="B173" s="35"/>
      <c r="C173" s="34"/>
      <c r="D173" s="199" t="s">
        <v>323</v>
      </c>
      <c r="E173" s="34"/>
      <c r="F173" s="200" t="s">
        <v>884</v>
      </c>
      <c r="G173" s="34"/>
      <c r="H173" s="34"/>
      <c r="I173" s="201"/>
      <c r="J173" s="34"/>
      <c r="K173" s="34"/>
      <c r="L173" s="35"/>
      <c r="M173" s="202"/>
      <c r="N173" s="203"/>
      <c r="O173" s="73"/>
      <c r="P173" s="73"/>
      <c r="Q173" s="73"/>
      <c r="R173" s="73"/>
      <c r="S173" s="73"/>
      <c r="T173" s="7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5" t="s">
        <v>323</v>
      </c>
      <c r="AU173" s="15" t="s">
        <v>87</v>
      </c>
    </row>
    <row r="174" s="2" customFormat="1" ht="37.8" customHeight="1">
      <c r="A174" s="34"/>
      <c r="B174" s="168"/>
      <c r="C174" s="169" t="s">
        <v>404</v>
      </c>
      <c r="D174" s="169" t="s">
        <v>178</v>
      </c>
      <c r="E174" s="170" t="s">
        <v>885</v>
      </c>
      <c r="F174" s="171" t="s">
        <v>886</v>
      </c>
      <c r="G174" s="172" t="s">
        <v>254</v>
      </c>
      <c r="H174" s="173">
        <v>6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42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182</v>
      </c>
      <c r="AT174" s="181" t="s">
        <v>178</v>
      </c>
      <c r="AU174" s="181" t="s">
        <v>87</v>
      </c>
      <c r="AY174" s="15" t="s">
        <v>176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85</v>
      </c>
      <c r="BK174" s="182">
        <f>ROUND(I174*H174,2)</f>
        <v>0</v>
      </c>
      <c r="BL174" s="15" t="s">
        <v>182</v>
      </c>
      <c r="BM174" s="181" t="s">
        <v>407</v>
      </c>
    </row>
    <row r="175" s="2" customFormat="1" ht="21.75" customHeight="1">
      <c r="A175" s="34"/>
      <c r="B175" s="168"/>
      <c r="C175" s="183" t="s">
        <v>345</v>
      </c>
      <c r="D175" s="183" t="s">
        <v>227</v>
      </c>
      <c r="E175" s="184" t="s">
        <v>887</v>
      </c>
      <c r="F175" s="185" t="s">
        <v>888</v>
      </c>
      <c r="G175" s="186" t="s">
        <v>254</v>
      </c>
      <c r="H175" s="187">
        <v>6</v>
      </c>
      <c r="I175" s="188"/>
      <c r="J175" s="189">
        <f>ROUND(I175*H175,2)</f>
        <v>0</v>
      </c>
      <c r="K175" s="190"/>
      <c r="L175" s="191"/>
      <c r="M175" s="192" t="s">
        <v>1</v>
      </c>
      <c r="N175" s="193" t="s">
        <v>42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211</v>
      </c>
      <c r="AT175" s="181" t="s">
        <v>227</v>
      </c>
      <c r="AU175" s="181" t="s">
        <v>87</v>
      </c>
      <c r="AY175" s="15" t="s">
        <v>176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85</v>
      </c>
      <c r="BK175" s="182">
        <f>ROUND(I175*H175,2)</f>
        <v>0</v>
      </c>
      <c r="BL175" s="15" t="s">
        <v>182</v>
      </c>
      <c r="BM175" s="181" t="s">
        <v>410</v>
      </c>
    </row>
    <row r="176" s="2" customFormat="1">
      <c r="A176" s="34"/>
      <c r="B176" s="35"/>
      <c r="C176" s="34"/>
      <c r="D176" s="199" t="s">
        <v>323</v>
      </c>
      <c r="E176" s="34"/>
      <c r="F176" s="200" t="s">
        <v>884</v>
      </c>
      <c r="G176" s="34"/>
      <c r="H176" s="34"/>
      <c r="I176" s="201"/>
      <c r="J176" s="34"/>
      <c r="K176" s="34"/>
      <c r="L176" s="35"/>
      <c r="M176" s="202"/>
      <c r="N176" s="203"/>
      <c r="O176" s="73"/>
      <c r="P176" s="73"/>
      <c r="Q176" s="73"/>
      <c r="R176" s="73"/>
      <c r="S176" s="73"/>
      <c r="T176" s="7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5" t="s">
        <v>323</v>
      </c>
      <c r="AU176" s="15" t="s">
        <v>87</v>
      </c>
    </row>
    <row r="177" s="12" customFormat="1" ht="22.8" customHeight="1">
      <c r="A177" s="12"/>
      <c r="B177" s="155"/>
      <c r="C177" s="12"/>
      <c r="D177" s="156" t="s">
        <v>76</v>
      </c>
      <c r="E177" s="166" t="s">
        <v>470</v>
      </c>
      <c r="F177" s="166" t="s">
        <v>471</v>
      </c>
      <c r="G177" s="12"/>
      <c r="H177" s="12"/>
      <c r="I177" s="158"/>
      <c r="J177" s="167">
        <f>BK177</f>
        <v>0</v>
      </c>
      <c r="K177" s="12"/>
      <c r="L177" s="155"/>
      <c r="M177" s="160"/>
      <c r="N177" s="161"/>
      <c r="O177" s="161"/>
      <c r="P177" s="162">
        <f>SUM(P178:P179)</f>
        <v>0</v>
      </c>
      <c r="Q177" s="161"/>
      <c r="R177" s="162">
        <f>SUM(R178:R179)</f>
        <v>0</v>
      </c>
      <c r="S177" s="161"/>
      <c r="T177" s="163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6" t="s">
        <v>85</v>
      </c>
      <c r="AT177" s="164" t="s">
        <v>76</v>
      </c>
      <c r="AU177" s="164" t="s">
        <v>85</v>
      </c>
      <c r="AY177" s="156" t="s">
        <v>176</v>
      </c>
      <c r="BK177" s="165">
        <f>SUM(BK178:BK179)</f>
        <v>0</v>
      </c>
    </row>
    <row r="178" s="2" customFormat="1" ht="49.05" customHeight="1">
      <c r="A178" s="34"/>
      <c r="B178" s="168"/>
      <c r="C178" s="169" t="s">
        <v>411</v>
      </c>
      <c r="D178" s="169" t="s">
        <v>178</v>
      </c>
      <c r="E178" s="170" t="s">
        <v>794</v>
      </c>
      <c r="F178" s="171" t="s">
        <v>795</v>
      </c>
      <c r="G178" s="172" t="s">
        <v>207</v>
      </c>
      <c r="H178" s="173">
        <v>115.121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42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182</v>
      </c>
      <c r="AT178" s="181" t="s">
        <v>178</v>
      </c>
      <c r="AU178" s="181" t="s">
        <v>87</v>
      </c>
      <c r="AY178" s="15" t="s">
        <v>176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85</v>
      </c>
      <c r="BK178" s="182">
        <f>ROUND(I178*H178,2)</f>
        <v>0</v>
      </c>
      <c r="BL178" s="15" t="s">
        <v>182</v>
      </c>
      <c r="BM178" s="181" t="s">
        <v>412</v>
      </c>
    </row>
    <row r="179" s="2" customFormat="1" ht="49.05" customHeight="1">
      <c r="A179" s="34"/>
      <c r="B179" s="168"/>
      <c r="C179" s="169" t="s">
        <v>348</v>
      </c>
      <c r="D179" s="169" t="s">
        <v>178</v>
      </c>
      <c r="E179" s="170" t="s">
        <v>796</v>
      </c>
      <c r="F179" s="171" t="s">
        <v>797</v>
      </c>
      <c r="G179" s="172" t="s">
        <v>207</v>
      </c>
      <c r="H179" s="173">
        <v>115.121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42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182</v>
      </c>
      <c r="AT179" s="181" t="s">
        <v>178</v>
      </c>
      <c r="AU179" s="181" t="s">
        <v>87</v>
      </c>
      <c r="AY179" s="15" t="s">
        <v>176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85</v>
      </c>
      <c r="BK179" s="182">
        <f>ROUND(I179*H179,2)</f>
        <v>0</v>
      </c>
      <c r="BL179" s="15" t="s">
        <v>182</v>
      </c>
      <c r="BM179" s="181" t="s">
        <v>413</v>
      </c>
    </row>
    <row r="180" s="12" customFormat="1" ht="25.92" customHeight="1">
      <c r="A180" s="12"/>
      <c r="B180" s="155"/>
      <c r="C180" s="12"/>
      <c r="D180" s="156" t="s">
        <v>76</v>
      </c>
      <c r="E180" s="157" t="s">
        <v>613</v>
      </c>
      <c r="F180" s="157" t="s">
        <v>614</v>
      </c>
      <c r="G180" s="12"/>
      <c r="H180" s="12"/>
      <c r="I180" s="158"/>
      <c r="J180" s="159">
        <f>BK180</f>
        <v>0</v>
      </c>
      <c r="K180" s="12"/>
      <c r="L180" s="155"/>
      <c r="M180" s="160"/>
      <c r="N180" s="161"/>
      <c r="O180" s="161"/>
      <c r="P180" s="162">
        <f>P181</f>
        <v>0</v>
      </c>
      <c r="Q180" s="161"/>
      <c r="R180" s="162">
        <f>R181</f>
        <v>0</v>
      </c>
      <c r="S180" s="161"/>
      <c r="T180" s="163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6" t="s">
        <v>87</v>
      </c>
      <c r="AT180" s="164" t="s">
        <v>76</v>
      </c>
      <c r="AU180" s="164" t="s">
        <v>77</v>
      </c>
      <c r="AY180" s="156" t="s">
        <v>176</v>
      </c>
      <c r="BK180" s="165">
        <f>BK181</f>
        <v>0</v>
      </c>
    </row>
    <row r="181" s="12" customFormat="1" ht="22.8" customHeight="1">
      <c r="A181" s="12"/>
      <c r="B181" s="155"/>
      <c r="C181" s="12"/>
      <c r="D181" s="156" t="s">
        <v>76</v>
      </c>
      <c r="E181" s="166" t="s">
        <v>889</v>
      </c>
      <c r="F181" s="166" t="s">
        <v>890</v>
      </c>
      <c r="G181" s="12"/>
      <c r="H181" s="12"/>
      <c r="I181" s="158"/>
      <c r="J181" s="167">
        <f>BK181</f>
        <v>0</v>
      </c>
      <c r="K181" s="12"/>
      <c r="L181" s="155"/>
      <c r="M181" s="160"/>
      <c r="N181" s="161"/>
      <c r="O181" s="161"/>
      <c r="P181" s="162">
        <f>SUM(P182:P184)</f>
        <v>0</v>
      </c>
      <c r="Q181" s="161"/>
      <c r="R181" s="162">
        <f>SUM(R182:R184)</f>
        <v>0</v>
      </c>
      <c r="S181" s="161"/>
      <c r="T181" s="163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6" t="s">
        <v>87</v>
      </c>
      <c r="AT181" s="164" t="s">
        <v>76</v>
      </c>
      <c r="AU181" s="164" t="s">
        <v>85</v>
      </c>
      <c r="AY181" s="156" t="s">
        <v>176</v>
      </c>
      <c r="BK181" s="165">
        <f>SUM(BK182:BK184)</f>
        <v>0</v>
      </c>
    </row>
    <row r="182" s="2" customFormat="1" ht="37.8" customHeight="1">
      <c r="A182" s="34"/>
      <c r="B182" s="168"/>
      <c r="C182" s="169" t="s">
        <v>414</v>
      </c>
      <c r="D182" s="169" t="s">
        <v>178</v>
      </c>
      <c r="E182" s="170" t="s">
        <v>891</v>
      </c>
      <c r="F182" s="171" t="s">
        <v>892</v>
      </c>
      <c r="G182" s="172" t="s">
        <v>214</v>
      </c>
      <c r="H182" s="173">
        <v>8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42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187</v>
      </c>
      <c r="AT182" s="181" t="s">
        <v>178</v>
      </c>
      <c r="AU182" s="181" t="s">
        <v>87</v>
      </c>
      <c r="AY182" s="15" t="s">
        <v>176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85</v>
      </c>
      <c r="BK182" s="182">
        <f>ROUND(I182*H182,2)</f>
        <v>0</v>
      </c>
      <c r="BL182" s="15" t="s">
        <v>187</v>
      </c>
      <c r="BM182" s="181" t="s">
        <v>417</v>
      </c>
    </row>
    <row r="183" s="2" customFormat="1" ht="24.15" customHeight="1">
      <c r="A183" s="34"/>
      <c r="B183" s="168"/>
      <c r="C183" s="183" t="s">
        <v>352</v>
      </c>
      <c r="D183" s="183" t="s">
        <v>227</v>
      </c>
      <c r="E183" s="184" t="s">
        <v>893</v>
      </c>
      <c r="F183" s="185" t="s">
        <v>894</v>
      </c>
      <c r="G183" s="186" t="s">
        <v>214</v>
      </c>
      <c r="H183" s="187">
        <v>8.6400000000000006</v>
      </c>
      <c r="I183" s="188"/>
      <c r="J183" s="189">
        <f>ROUND(I183*H183,2)</f>
        <v>0</v>
      </c>
      <c r="K183" s="190"/>
      <c r="L183" s="191"/>
      <c r="M183" s="192" t="s">
        <v>1</v>
      </c>
      <c r="N183" s="193" t="s">
        <v>42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331</v>
      </c>
      <c r="AT183" s="181" t="s">
        <v>227</v>
      </c>
      <c r="AU183" s="181" t="s">
        <v>87</v>
      </c>
      <c r="AY183" s="15" t="s">
        <v>176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85</v>
      </c>
      <c r="BK183" s="182">
        <f>ROUND(I183*H183,2)</f>
        <v>0</v>
      </c>
      <c r="BL183" s="15" t="s">
        <v>187</v>
      </c>
      <c r="BM183" s="181" t="s">
        <v>420</v>
      </c>
    </row>
    <row r="184" s="2" customFormat="1" ht="49.05" customHeight="1">
      <c r="A184" s="34"/>
      <c r="B184" s="168"/>
      <c r="C184" s="169" t="s">
        <v>421</v>
      </c>
      <c r="D184" s="169" t="s">
        <v>178</v>
      </c>
      <c r="E184" s="170" t="s">
        <v>895</v>
      </c>
      <c r="F184" s="171" t="s">
        <v>896</v>
      </c>
      <c r="G184" s="172" t="s">
        <v>207</v>
      </c>
      <c r="H184" s="173">
        <v>0.56399999999999995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42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187</v>
      </c>
      <c r="AT184" s="181" t="s">
        <v>178</v>
      </c>
      <c r="AU184" s="181" t="s">
        <v>87</v>
      </c>
      <c r="AY184" s="15" t="s">
        <v>176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85</v>
      </c>
      <c r="BK184" s="182">
        <f>ROUND(I184*H184,2)</f>
        <v>0</v>
      </c>
      <c r="BL184" s="15" t="s">
        <v>187</v>
      </c>
      <c r="BM184" s="181" t="s">
        <v>424</v>
      </c>
    </row>
    <row r="185" s="12" customFormat="1" ht="25.92" customHeight="1">
      <c r="A185" s="12"/>
      <c r="B185" s="155"/>
      <c r="C185" s="12"/>
      <c r="D185" s="156" t="s">
        <v>76</v>
      </c>
      <c r="E185" s="157" t="s">
        <v>227</v>
      </c>
      <c r="F185" s="157" t="s">
        <v>898</v>
      </c>
      <c r="G185" s="12"/>
      <c r="H185" s="12"/>
      <c r="I185" s="158"/>
      <c r="J185" s="159">
        <f>BK185</f>
        <v>0</v>
      </c>
      <c r="K185" s="12"/>
      <c r="L185" s="155"/>
      <c r="M185" s="160"/>
      <c r="N185" s="161"/>
      <c r="O185" s="161"/>
      <c r="P185" s="162">
        <f>P186</f>
        <v>0</v>
      </c>
      <c r="Q185" s="161"/>
      <c r="R185" s="162">
        <f>R186</f>
        <v>0</v>
      </c>
      <c r="S185" s="161"/>
      <c r="T185" s="163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6" t="s">
        <v>189</v>
      </c>
      <c r="AT185" s="164" t="s">
        <v>76</v>
      </c>
      <c r="AU185" s="164" t="s">
        <v>77</v>
      </c>
      <c r="AY185" s="156" t="s">
        <v>176</v>
      </c>
      <c r="BK185" s="165">
        <f>BK186</f>
        <v>0</v>
      </c>
    </row>
    <row r="186" s="12" customFormat="1" ht="22.8" customHeight="1">
      <c r="A186" s="12"/>
      <c r="B186" s="155"/>
      <c r="C186" s="12"/>
      <c r="D186" s="156" t="s">
        <v>76</v>
      </c>
      <c r="E186" s="166" t="s">
        <v>899</v>
      </c>
      <c r="F186" s="166" t="s">
        <v>900</v>
      </c>
      <c r="G186" s="12"/>
      <c r="H186" s="12"/>
      <c r="I186" s="158"/>
      <c r="J186" s="167">
        <f>BK186</f>
        <v>0</v>
      </c>
      <c r="K186" s="12"/>
      <c r="L186" s="155"/>
      <c r="M186" s="160"/>
      <c r="N186" s="161"/>
      <c r="O186" s="161"/>
      <c r="P186" s="162">
        <f>SUM(P187:P189)</f>
        <v>0</v>
      </c>
      <c r="Q186" s="161"/>
      <c r="R186" s="162">
        <f>SUM(R187:R189)</f>
        <v>0</v>
      </c>
      <c r="S186" s="161"/>
      <c r="T186" s="163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6" t="s">
        <v>189</v>
      </c>
      <c r="AT186" s="164" t="s">
        <v>76</v>
      </c>
      <c r="AU186" s="164" t="s">
        <v>85</v>
      </c>
      <c r="AY186" s="156" t="s">
        <v>176</v>
      </c>
      <c r="BK186" s="165">
        <f>SUM(BK187:BK189)</f>
        <v>0</v>
      </c>
    </row>
    <row r="187" s="2" customFormat="1" ht="24.15" customHeight="1">
      <c r="A187" s="34"/>
      <c r="B187" s="168"/>
      <c r="C187" s="169" t="s">
        <v>356</v>
      </c>
      <c r="D187" s="169" t="s">
        <v>178</v>
      </c>
      <c r="E187" s="170" t="s">
        <v>902</v>
      </c>
      <c r="F187" s="171" t="s">
        <v>903</v>
      </c>
      <c r="G187" s="172" t="s">
        <v>904</v>
      </c>
      <c r="H187" s="173">
        <v>2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42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384</v>
      </c>
      <c r="AT187" s="181" t="s">
        <v>178</v>
      </c>
      <c r="AU187" s="181" t="s">
        <v>87</v>
      </c>
      <c r="AY187" s="15" t="s">
        <v>176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85</v>
      </c>
      <c r="BK187" s="182">
        <f>ROUND(I187*H187,2)</f>
        <v>0</v>
      </c>
      <c r="BL187" s="15" t="s">
        <v>384</v>
      </c>
      <c r="BM187" s="181" t="s">
        <v>427</v>
      </c>
    </row>
    <row r="188" s="2" customFormat="1">
      <c r="A188" s="34"/>
      <c r="B188" s="35"/>
      <c r="C188" s="34"/>
      <c r="D188" s="199" t="s">
        <v>323</v>
      </c>
      <c r="E188" s="34"/>
      <c r="F188" s="200" t="s">
        <v>906</v>
      </c>
      <c r="G188" s="34"/>
      <c r="H188" s="34"/>
      <c r="I188" s="201"/>
      <c r="J188" s="34"/>
      <c r="K188" s="34"/>
      <c r="L188" s="35"/>
      <c r="M188" s="202"/>
      <c r="N188" s="203"/>
      <c r="O188" s="73"/>
      <c r="P188" s="73"/>
      <c r="Q188" s="73"/>
      <c r="R188" s="73"/>
      <c r="S188" s="73"/>
      <c r="T188" s="7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5" t="s">
        <v>323</v>
      </c>
      <c r="AU188" s="15" t="s">
        <v>87</v>
      </c>
    </row>
    <row r="189" s="2" customFormat="1" ht="16.5" customHeight="1">
      <c r="A189" s="34"/>
      <c r="B189" s="168"/>
      <c r="C189" s="169" t="s">
        <v>428</v>
      </c>
      <c r="D189" s="169" t="s">
        <v>178</v>
      </c>
      <c r="E189" s="170" t="s">
        <v>911</v>
      </c>
      <c r="F189" s="171" t="s">
        <v>912</v>
      </c>
      <c r="G189" s="172" t="s">
        <v>240</v>
      </c>
      <c r="H189" s="173">
        <v>263</v>
      </c>
      <c r="I189" s="174"/>
      <c r="J189" s="175">
        <f>ROUND(I189*H189,2)</f>
        <v>0</v>
      </c>
      <c r="K189" s="176"/>
      <c r="L189" s="35"/>
      <c r="M189" s="194" t="s">
        <v>1</v>
      </c>
      <c r="N189" s="195" t="s">
        <v>42</v>
      </c>
      <c r="O189" s="196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384</v>
      </c>
      <c r="AT189" s="181" t="s">
        <v>178</v>
      </c>
      <c r="AU189" s="181" t="s">
        <v>87</v>
      </c>
      <c r="AY189" s="15" t="s">
        <v>176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85</v>
      </c>
      <c r="BK189" s="182">
        <f>ROUND(I189*H189,2)</f>
        <v>0</v>
      </c>
      <c r="BL189" s="15" t="s">
        <v>384</v>
      </c>
      <c r="BM189" s="181" t="s">
        <v>431</v>
      </c>
    </row>
    <row r="190" s="2" customFormat="1" ht="6.96" customHeight="1">
      <c r="A190" s="34"/>
      <c r="B190" s="56"/>
      <c r="C190" s="57"/>
      <c r="D190" s="57"/>
      <c r="E190" s="57"/>
      <c r="F190" s="57"/>
      <c r="G190" s="57"/>
      <c r="H190" s="57"/>
      <c r="I190" s="57"/>
      <c r="J190" s="57"/>
      <c r="K190" s="57"/>
      <c r="L190" s="35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autoFilter ref="C124:K18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120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953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ROUND((SUM(BE123:BE153)),  2)</f>
        <v>0</v>
      </c>
      <c r="G33" s="34"/>
      <c r="H33" s="34"/>
      <c r="I33" s="124">
        <v>0.20999999999999999</v>
      </c>
      <c r="J33" s="123">
        <f>ROUND(((SUM(BE123:BE153))*I33),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ROUND((SUM(BF123:BF153)),  2)</f>
        <v>0</v>
      </c>
      <c r="G34" s="34"/>
      <c r="H34" s="34"/>
      <c r="I34" s="124">
        <v>0.12</v>
      </c>
      <c r="J34" s="123">
        <f>ROUND(((SUM(BF123:BF153))*I34),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ROUND((SUM(BG123:BG153)),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ROUND((SUM(BH123:BH153)),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ROUND((SUM(BI123:BI153)),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305 - Domovní přípojky dešťové kanalizace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J123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J124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J125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714</v>
      </c>
      <c r="E99" s="142"/>
      <c r="F99" s="142"/>
      <c r="G99" s="142"/>
      <c r="H99" s="142"/>
      <c r="I99" s="142"/>
      <c r="J99" s="143">
        <f>J138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799</v>
      </c>
      <c r="E100" s="142"/>
      <c r="F100" s="142"/>
      <c r="G100" s="142"/>
      <c r="H100" s="142"/>
      <c r="I100" s="142"/>
      <c r="J100" s="143">
        <f>J140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287</v>
      </c>
      <c r="E101" s="142"/>
      <c r="F101" s="142"/>
      <c r="G101" s="142"/>
      <c r="H101" s="142"/>
      <c r="I101" s="142"/>
      <c r="J101" s="143">
        <f>J147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36"/>
      <c r="C102" s="9"/>
      <c r="D102" s="137" t="s">
        <v>801</v>
      </c>
      <c r="E102" s="138"/>
      <c r="F102" s="138"/>
      <c r="G102" s="138"/>
      <c r="H102" s="138"/>
      <c r="I102" s="138"/>
      <c r="J102" s="139">
        <f>J150</f>
        <v>0</v>
      </c>
      <c r="K102" s="9"/>
      <c r="L102" s="13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40"/>
      <c r="C103" s="10"/>
      <c r="D103" s="141" t="s">
        <v>802</v>
      </c>
      <c r="E103" s="142"/>
      <c r="F103" s="142"/>
      <c r="G103" s="142"/>
      <c r="H103" s="142"/>
      <c r="I103" s="142"/>
      <c r="J103" s="143">
        <f>J151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/>
    <row r="107" hidden="1"/>
    <row r="108" hidden="1"/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162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17" t="str">
        <f>E7</f>
        <v>Revitalizace sídliště Blatenská v HD - 2.etapa</v>
      </c>
      <c r="F113" s="28"/>
      <c r="G113" s="28"/>
      <c r="H113" s="28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146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E9</f>
        <v>SO 305 - Domovní přípojky dešťové kanalizace</v>
      </c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F12</f>
        <v xml:space="preserve"> </v>
      </c>
      <c r="G117" s="34"/>
      <c r="H117" s="34"/>
      <c r="I117" s="28" t="s">
        <v>22</v>
      </c>
      <c r="J117" s="65" t="str">
        <f>IF(J12="","",J12)</f>
        <v>28. 1. 2025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E15</f>
        <v>město Horažďovice</v>
      </c>
      <c r="G119" s="34"/>
      <c r="H119" s="34"/>
      <c r="I119" s="28" t="s">
        <v>31</v>
      </c>
      <c r="J119" s="32" t="str">
        <f>E21</f>
        <v>Atelier MAAT Tábor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29</v>
      </c>
      <c r="D120" s="34"/>
      <c r="E120" s="34"/>
      <c r="F120" s="23" t="str">
        <f>IF(E18="","",E18)</f>
        <v>Vyplň údaj</v>
      </c>
      <c r="G120" s="34"/>
      <c r="H120" s="34"/>
      <c r="I120" s="28" t="s">
        <v>34</v>
      </c>
      <c r="J120" s="32" t="str">
        <f>E24</f>
        <v>Pavel Matoušek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44"/>
      <c r="B122" s="145"/>
      <c r="C122" s="146" t="s">
        <v>163</v>
      </c>
      <c r="D122" s="147" t="s">
        <v>62</v>
      </c>
      <c r="E122" s="147" t="s">
        <v>58</v>
      </c>
      <c r="F122" s="147" t="s">
        <v>59</v>
      </c>
      <c r="G122" s="147" t="s">
        <v>164</v>
      </c>
      <c r="H122" s="147" t="s">
        <v>165</v>
      </c>
      <c r="I122" s="147" t="s">
        <v>166</v>
      </c>
      <c r="J122" s="148" t="s">
        <v>151</v>
      </c>
      <c r="K122" s="149" t="s">
        <v>167</v>
      </c>
      <c r="L122" s="150"/>
      <c r="M122" s="82" t="s">
        <v>1</v>
      </c>
      <c r="N122" s="83" t="s">
        <v>41</v>
      </c>
      <c r="O122" s="83" t="s">
        <v>168</v>
      </c>
      <c r="P122" s="83" t="s">
        <v>169</v>
      </c>
      <c r="Q122" s="83" t="s">
        <v>170</v>
      </c>
      <c r="R122" s="83" t="s">
        <v>171</v>
      </c>
      <c r="S122" s="83" t="s">
        <v>172</v>
      </c>
      <c r="T122" s="84" t="s">
        <v>173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</row>
    <row r="123" s="2" customFormat="1" ht="22.8" customHeight="1">
      <c r="A123" s="34"/>
      <c r="B123" s="35"/>
      <c r="C123" s="89" t="s">
        <v>174</v>
      </c>
      <c r="D123" s="34"/>
      <c r="E123" s="34"/>
      <c r="F123" s="34"/>
      <c r="G123" s="34"/>
      <c r="H123" s="34"/>
      <c r="I123" s="34"/>
      <c r="J123" s="151">
        <f>BK123</f>
        <v>0</v>
      </c>
      <c r="K123" s="34"/>
      <c r="L123" s="35"/>
      <c r="M123" s="85"/>
      <c r="N123" s="69"/>
      <c r="O123" s="86"/>
      <c r="P123" s="152">
        <f>P124+P150</f>
        <v>0</v>
      </c>
      <c r="Q123" s="86"/>
      <c r="R123" s="152">
        <f>R124+R150</f>
        <v>0</v>
      </c>
      <c r="S123" s="86"/>
      <c r="T123" s="153">
        <f>T124+T150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76</v>
      </c>
      <c r="AU123" s="15" t="s">
        <v>153</v>
      </c>
      <c r="BK123" s="154">
        <f>BK124+BK150</f>
        <v>0</v>
      </c>
    </row>
    <row r="124" s="12" customFormat="1" ht="25.92" customHeight="1">
      <c r="A124" s="12"/>
      <c r="B124" s="155"/>
      <c r="C124" s="12"/>
      <c r="D124" s="156" t="s">
        <v>76</v>
      </c>
      <c r="E124" s="157" t="s">
        <v>288</v>
      </c>
      <c r="F124" s="157" t="s">
        <v>289</v>
      </c>
      <c r="G124" s="12"/>
      <c r="H124" s="12"/>
      <c r="I124" s="158"/>
      <c r="J124" s="159">
        <f>BK124</f>
        <v>0</v>
      </c>
      <c r="K124" s="12"/>
      <c r="L124" s="155"/>
      <c r="M124" s="160"/>
      <c r="N124" s="161"/>
      <c r="O124" s="161"/>
      <c r="P124" s="162">
        <f>P125+P138+P140+P147</f>
        <v>0</v>
      </c>
      <c r="Q124" s="161"/>
      <c r="R124" s="162">
        <f>R125+R138+R140+R147</f>
        <v>0</v>
      </c>
      <c r="S124" s="161"/>
      <c r="T124" s="163">
        <f>T125+T138+T140+T147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85</v>
      </c>
      <c r="AT124" s="164" t="s">
        <v>76</v>
      </c>
      <c r="AU124" s="164" t="s">
        <v>77</v>
      </c>
      <c r="AY124" s="156" t="s">
        <v>176</v>
      </c>
      <c r="BK124" s="165">
        <f>BK125+BK138+BK140+BK147</f>
        <v>0</v>
      </c>
    </row>
    <row r="125" s="12" customFormat="1" ht="22.8" customHeight="1">
      <c r="A125" s="12"/>
      <c r="B125" s="155"/>
      <c r="C125" s="12"/>
      <c r="D125" s="156" t="s">
        <v>76</v>
      </c>
      <c r="E125" s="166" t="s">
        <v>85</v>
      </c>
      <c r="F125" s="166" t="s">
        <v>290</v>
      </c>
      <c r="G125" s="12"/>
      <c r="H125" s="12"/>
      <c r="I125" s="158"/>
      <c r="J125" s="167">
        <f>BK125</f>
        <v>0</v>
      </c>
      <c r="K125" s="12"/>
      <c r="L125" s="155"/>
      <c r="M125" s="160"/>
      <c r="N125" s="161"/>
      <c r="O125" s="161"/>
      <c r="P125" s="162">
        <f>SUM(P126:P137)</f>
        <v>0</v>
      </c>
      <c r="Q125" s="161"/>
      <c r="R125" s="162">
        <f>SUM(R126:R137)</f>
        <v>0</v>
      </c>
      <c r="S125" s="161"/>
      <c r="T125" s="163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85</v>
      </c>
      <c r="AT125" s="164" t="s">
        <v>76</v>
      </c>
      <c r="AU125" s="164" t="s">
        <v>85</v>
      </c>
      <c r="AY125" s="156" t="s">
        <v>176</v>
      </c>
      <c r="BK125" s="165">
        <f>SUM(BK126:BK137)</f>
        <v>0</v>
      </c>
    </row>
    <row r="126" s="2" customFormat="1" ht="24.15" customHeight="1">
      <c r="A126" s="34"/>
      <c r="B126" s="168"/>
      <c r="C126" s="169" t="s">
        <v>85</v>
      </c>
      <c r="D126" s="169" t="s">
        <v>178</v>
      </c>
      <c r="E126" s="170" t="s">
        <v>716</v>
      </c>
      <c r="F126" s="171" t="s">
        <v>717</v>
      </c>
      <c r="G126" s="172" t="s">
        <v>718</v>
      </c>
      <c r="H126" s="173">
        <v>80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182</v>
      </c>
      <c r="AT126" s="181" t="s">
        <v>178</v>
      </c>
      <c r="AU126" s="181" t="s">
        <v>87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182</v>
      </c>
      <c r="BM126" s="181" t="s">
        <v>87</v>
      </c>
    </row>
    <row r="127" s="2" customFormat="1" ht="37.8" customHeight="1">
      <c r="A127" s="34"/>
      <c r="B127" s="168"/>
      <c r="C127" s="169" t="s">
        <v>87</v>
      </c>
      <c r="D127" s="169" t="s">
        <v>178</v>
      </c>
      <c r="E127" s="170" t="s">
        <v>719</v>
      </c>
      <c r="F127" s="171" t="s">
        <v>720</v>
      </c>
      <c r="G127" s="172" t="s">
        <v>721</v>
      </c>
      <c r="H127" s="173">
        <v>40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182</v>
      </c>
    </row>
    <row r="128" s="2" customFormat="1" ht="90" customHeight="1">
      <c r="A128" s="34"/>
      <c r="B128" s="168"/>
      <c r="C128" s="169" t="s">
        <v>189</v>
      </c>
      <c r="D128" s="169" t="s">
        <v>178</v>
      </c>
      <c r="E128" s="170" t="s">
        <v>722</v>
      </c>
      <c r="F128" s="171" t="s">
        <v>723</v>
      </c>
      <c r="G128" s="172" t="s">
        <v>240</v>
      </c>
      <c r="H128" s="173">
        <v>22.5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200</v>
      </c>
    </row>
    <row r="129" s="2" customFormat="1" ht="100.5" customHeight="1">
      <c r="A129" s="34"/>
      <c r="B129" s="168"/>
      <c r="C129" s="169" t="s">
        <v>182</v>
      </c>
      <c r="D129" s="169" t="s">
        <v>178</v>
      </c>
      <c r="E129" s="170" t="s">
        <v>724</v>
      </c>
      <c r="F129" s="171" t="s">
        <v>725</v>
      </c>
      <c r="G129" s="172" t="s">
        <v>240</v>
      </c>
      <c r="H129" s="173">
        <v>30.600000000000001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211</v>
      </c>
    </row>
    <row r="130" s="2" customFormat="1" ht="49.05" customHeight="1">
      <c r="A130" s="34"/>
      <c r="B130" s="168"/>
      <c r="C130" s="169" t="s">
        <v>196</v>
      </c>
      <c r="D130" s="169" t="s">
        <v>178</v>
      </c>
      <c r="E130" s="170" t="s">
        <v>919</v>
      </c>
      <c r="F130" s="171" t="s">
        <v>920</v>
      </c>
      <c r="G130" s="172" t="s">
        <v>181</v>
      </c>
      <c r="H130" s="173">
        <v>248.15700000000001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222</v>
      </c>
    </row>
    <row r="131" s="2" customFormat="1">
      <c r="A131" s="34"/>
      <c r="B131" s="35"/>
      <c r="C131" s="34"/>
      <c r="D131" s="199" t="s">
        <v>323</v>
      </c>
      <c r="E131" s="34"/>
      <c r="F131" s="200" t="s">
        <v>728</v>
      </c>
      <c r="G131" s="34"/>
      <c r="H131" s="34"/>
      <c r="I131" s="201"/>
      <c r="J131" s="34"/>
      <c r="K131" s="34"/>
      <c r="L131" s="35"/>
      <c r="M131" s="202"/>
      <c r="N131" s="203"/>
      <c r="O131" s="73"/>
      <c r="P131" s="73"/>
      <c r="Q131" s="73"/>
      <c r="R131" s="73"/>
      <c r="S131" s="73"/>
      <c r="T131" s="7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5" t="s">
        <v>323</v>
      </c>
      <c r="AU131" s="15" t="s">
        <v>87</v>
      </c>
    </row>
    <row r="132" s="2" customFormat="1" ht="37.8" customHeight="1">
      <c r="A132" s="34"/>
      <c r="B132" s="168"/>
      <c r="C132" s="169" t="s">
        <v>200</v>
      </c>
      <c r="D132" s="169" t="s">
        <v>178</v>
      </c>
      <c r="E132" s="170" t="s">
        <v>729</v>
      </c>
      <c r="F132" s="171" t="s">
        <v>730</v>
      </c>
      <c r="G132" s="172" t="s">
        <v>181</v>
      </c>
      <c r="H132" s="173">
        <v>79.650000000000006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8</v>
      </c>
    </row>
    <row r="133" s="2" customFormat="1" ht="62.7" customHeight="1">
      <c r="A133" s="34"/>
      <c r="B133" s="168"/>
      <c r="C133" s="169" t="s">
        <v>271</v>
      </c>
      <c r="D133" s="169" t="s">
        <v>178</v>
      </c>
      <c r="E133" s="170" t="s">
        <v>731</v>
      </c>
      <c r="F133" s="171" t="s">
        <v>732</v>
      </c>
      <c r="G133" s="172" t="s">
        <v>181</v>
      </c>
      <c r="H133" s="173">
        <v>106.91800000000001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954</v>
      </c>
    </row>
    <row r="134" s="2" customFormat="1" ht="44.25" customHeight="1">
      <c r="A134" s="34"/>
      <c r="B134" s="168"/>
      <c r="C134" s="169" t="s">
        <v>222</v>
      </c>
      <c r="D134" s="169" t="s">
        <v>178</v>
      </c>
      <c r="E134" s="170" t="s">
        <v>657</v>
      </c>
      <c r="F134" s="171" t="s">
        <v>658</v>
      </c>
      <c r="G134" s="172" t="s">
        <v>181</v>
      </c>
      <c r="H134" s="173">
        <v>141.239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251</v>
      </c>
    </row>
    <row r="135" s="2" customFormat="1" ht="66.75" customHeight="1">
      <c r="A135" s="34"/>
      <c r="B135" s="168"/>
      <c r="C135" s="169" t="s">
        <v>301</v>
      </c>
      <c r="D135" s="169" t="s">
        <v>178</v>
      </c>
      <c r="E135" s="170" t="s">
        <v>734</v>
      </c>
      <c r="F135" s="171" t="s">
        <v>735</v>
      </c>
      <c r="G135" s="172" t="s">
        <v>181</v>
      </c>
      <c r="H135" s="173">
        <v>76.780000000000001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259</v>
      </c>
    </row>
    <row r="136" s="2" customFormat="1" ht="16.5" customHeight="1">
      <c r="A136" s="34"/>
      <c r="B136" s="168"/>
      <c r="C136" s="183" t="s">
        <v>8</v>
      </c>
      <c r="D136" s="183" t="s">
        <v>227</v>
      </c>
      <c r="E136" s="184" t="s">
        <v>736</v>
      </c>
      <c r="F136" s="185" t="s">
        <v>737</v>
      </c>
      <c r="G136" s="186" t="s">
        <v>207</v>
      </c>
      <c r="H136" s="187">
        <v>153.56</v>
      </c>
      <c r="I136" s="188"/>
      <c r="J136" s="189">
        <f>ROUND(I136*H136,2)</f>
        <v>0</v>
      </c>
      <c r="K136" s="190"/>
      <c r="L136" s="191"/>
      <c r="M136" s="192" t="s">
        <v>1</v>
      </c>
      <c r="N136" s="193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211</v>
      </c>
      <c r="AT136" s="181" t="s">
        <v>227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267</v>
      </c>
    </row>
    <row r="137" s="2" customFormat="1">
      <c r="A137" s="34"/>
      <c r="B137" s="35"/>
      <c r="C137" s="34"/>
      <c r="D137" s="199" t="s">
        <v>323</v>
      </c>
      <c r="E137" s="34"/>
      <c r="F137" s="200" t="s">
        <v>738</v>
      </c>
      <c r="G137" s="34"/>
      <c r="H137" s="34"/>
      <c r="I137" s="201"/>
      <c r="J137" s="34"/>
      <c r="K137" s="34"/>
      <c r="L137" s="35"/>
      <c r="M137" s="202"/>
      <c r="N137" s="203"/>
      <c r="O137" s="73"/>
      <c r="P137" s="73"/>
      <c r="Q137" s="73"/>
      <c r="R137" s="73"/>
      <c r="S137" s="73"/>
      <c r="T137" s="7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5" t="s">
        <v>323</v>
      </c>
      <c r="AU137" s="15" t="s">
        <v>87</v>
      </c>
    </row>
    <row r="138" s="12" customFormat="1" ht="22.8" customHeight="1">
      <c r="A138" s="12"/>
      <c r="B138" s="155"/>
      <c r="C138" s="12"/>
      <c r="D138" s="156" t="s">
        <v>76</v>
      </c>
      <c r="E138" s="166" t="s">
        <v>182</v>
      </c>
      <c r="F138" s="166" t="s">
        <v>739</v>
      </c>
      <c r="G138" s="12"/>
      <c r="H138" s="12"/>
      <c r="I138" s="158"/>
      <c r="J138" s="167">
        <f>BK138</f>
        <v>0</v>
      </c>
      <c r="K138" s="12"/>
      <c r="L138" s="155"/>
      <c r="M138" s="160"/>
      <c r="N138" s="161"/>
      <c r="O138" s="161"/>
      <c r="P138" s="162">
        <f>P139</f>
        <v>0</v>
      </c>
      <c r="Q138" s="161"/>
      <c r="R138" s="162">
        <f>R139</f>
        <v>0</v>
      </c>
      <c r="S138" s="161"/>
      <c r="T138" s="16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6" t="s">
        <v>85</v>
      </c>
      <c r="AT138" s="164" t="s">
        <v>76</v>
      </c>
      <c r="AU138" s="164" t="s">
        <v>85</v>
      </c>
      <c r="AY138" s="156" t="s">
        <v>176</v>
      </c>
      <c r="BK138" s="165">
        <f>BK139</f>
        <v>0</v>
      </c>
    </row>
    <row r="139" s="2" customFormat="1" ht="33" customHeight="1">
      <c r="A139" s="34"/>
      <c r="B139" s="168"/>
      <c r="C139" s="169" t="s">
        <v>317</v>
      </c>
      <c r="D139" s="169" t="s">
        <v>178</v>
      </c>
      <c r="E139" s="170" t="s">
        <v>740</v>
      </c>
      <c r="F139" s="171" t="s">
        <v>741</v>
      </c>
      <c r="G139" s="172" t="s">
        <v>181</v>
      </c>
      <c r="H139" s="173">
        <v>25.876000000000001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320</v>
      </c>
    </row>
    <row r="140" s="12" customFormat="1" ht="22.8" customHeight="1">
      <c r="A140" s="12"/>
      <c r="B140" s="155"/>
      <c r="C140" s="12"/>
      <c r="D140" s="156" t="s">
        <v>76</v>
      </c>
      <c r="E140" s="166" t="s">
        <v>211</v>
      </c>
      <c r="F140" s="166" t="s">
        <v>817</v>
      </c>
      <c r="G140" s="12"/>
      <c r="H140" s="12"/>
      <c r="I140" s="158"/>
      <c r="J140" s="167">
        <f>BK140</f>
        <v>0</v>
      </c>
      <c r="K140" s="12"/>
      <c r="L140" s="155"/>
      <c r="M140" s="160"/>
      <c r="N140" s="161"/>
      <c r="O140" s="161"/>
      <c r="P140" s="162">
        <f>SUM(P141:P146)</f>
        <v>0</v>
      </c>
      <c r="Q140" s="161"/>
      <c r="R140" s="162">
        <f>SUM(R141:R146)</f>
        <v>0</v>
      </c>
      <c r="S140" s="161"/>
      <c r="T140" s="163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6" t="s">
        <v>85</v>
      </c>
      <c r="AT140" s="164" t="s">
        <v>76</v>
      </c>
      <c r="AU140" s="164" t="s">
        <v>85</v>
      </c>
      <c r="AY140" s="156" t="s">
        <v>176</v>
      </c>
      <c r="BK140" s="165">
        <f>SUM(BK141:BK146)</f>
        <v>0</v>
      </c>
    </row>
    <row r="141" s="2" customFormat="1" ht="33" customHeight="1">
      <c r="A141" s="34"/>
      <c r="B141" s="168"/>
      <c r="C141" s="169" t="s">
        <v>308</v>
      </c>
      <c r="D141" s="169" t="s">
        <v>178</v>
      </c>
      <c r="E141" s="170" t="s">
        <v>748</v>
      </c>
      <c r="F141" s="171" t="s">
        <v>749</v>
      </c>
      <c r="G141" s="172" t="s">
        <v>240</v>
      </c>
      <c r="H141" s="173">
        <v>526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182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231</v>
      </c>
    </row>
    <row r="142" s="2" customFormat="1" ht="24.15" customHeight="1">
      <c r="A142" s="34"/>
      <c r="B142" s="168"/>
      <c r="C142" s="183" t="s">
        <v>325</v>
      </c>
      <c r="D142" s="183" t="s">
        <v>227</v>
      </c>
      <c r="E142" s="184" t="s">
        <v>750</v>
      </c>
      <c r="F142" s="185" t="s">
        <v>751</v>
      </c>
      <c r="G142" s="186" t="s">
        <v>254</v>
      </c>
      <c r="H142" s="187">
        <v>92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211</v>
      </c>
      <c r="AT142" s="181" t="s">
        <v>227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328</v>
      </c>
    </row>
    <row r="143" s="2" customFormat="1" ht="16.5" customHeight="1">
      <c r="A143" s="34"/>
      <c r="B143" s="168"/>
      <c r="C143" s="183" t="s">
        <v>187</v>
      </c>
      <c r="D143" s="183" t="s">
        <v>227</v>
      </c>
      <c r="E143" s="184" t="s">
        <v>752</v>
      </c>
      <c r="F143" s="185" t="s">
        <v>753</v>
      </c>
      <c r="G143" s="186" t="s">
        <v>254</v>
      </c>
      <c r="H143" s="187">
        <v>93</v>
      </c>
      <c r="I143" s="188"/>
      <c r="J143" s="189">
        <f>ROUND(I143*H143,2)</f>
        <v>0</v>
      </c>
      <c r="K143" s="190"/>
      <c r="L143" s="191"/>
      <c r="M143" s="192" t="s">
        <v>1</v>
      </c>
      <c r="N143" s="193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211</v>
      </c>
      <c r="AT143" s="181" t="s">
        <v>227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331</v>
      </c>
    </row>
    <row r="144" s="2" customFormat="1">
      <c r="A144" s="34"/>
      <c r="B144" s="35"/>
      <c r="C144" s="34"/>
      <c r="D144" s="199" t="s">
        <v>323</v>
      </c>
      <c r="E144" s="34"/>
      <c r="F144" s="200" t="s">
        <v>754</v>
      </c>
      <c r="G144" s="34"/>
      <c r="H144" s="34"/>
      <c r="I144" s="201"/>
      <c r="J144" s="34"/>
      <c r="K144" s="34"/>
      <c r="L144" s="35"/>
      <c r="M144" s="202"/>
      <c r="N144" s="203"/>
      <c r="O144" s="73"/>
      <c r="P144" s="73"/>
      <c r="Q144" s="73"/>
      <c r="R144" s="73"/>
      <c r="S144" s="73"/>
      <c r="T144" s="7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323</v>
      </c>
      <c r="AU144" s="15" t="s">
        <v>87</v>
      </c>
    </row>
    <row r="145" s="2" customFormat="1" ht="37.8" customHeight="1">
      <c r="A145" s="34"/>
      <c r="B145" s="168"/>
      <c r="C145" s="169" t="s">
        <v>237</v>
      </c>
      <c r="D145" s="169" t="s">
        <v>178</v>
      </c>
      <c r="E145" s="170" t="s">
        <v>955</v>
      </c>
      <c r="F145" s="171" t="s">
        <v>956</v>
      </c>
      <c r="G145" s="172" t="s">
        <v>254</v>
      </c>
      <c r="H145" s="173">
        <v>46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182</v>
      </c>
      <c r="AT145" s="181" t="s">
        <v>178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334</v>
      </c>
    </row>
    <row r="146" s="2" customFormat="1" ht="24.15" customHeight="1">
      <c r="A146" s="34"/>
      <c r="B146" s="168"/>
      <c r="C146" s="183" t="s">
        <v>242</v>
      </c>
      <c r="D146" s="183" t="s">
        <v>227</v>
      </c>
      <c r="E146" s="184" t="s">
        <v>957</v>
      </c>
      <c r="F146" s="185" t="s">
        <v>958</v>
      </c>
      <c r="G146" s="186" t="s">
        <v>254</v>
      </c>
      <c r="H146" s="187">
        <v>46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211</v>
      </c>
      <c r="AT146" s="181" t="s">
        <v>227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337</v>
      </c>
    </row>
    <row r="147" s="12" customFormat="1" ht="22.8" customHeight="1">
      <c r="A147" s="12"/>
      <c r="B147" s="155"/>
      <c r="C147" s="12"/>
      <c r="D147" s="156" t="s">
        <v>76</v>
      </c>
      <c r="E147" s="166" t="s">
        <v>470</v>
      </c>
      <c r="F147" s="166" t="s">
        <v>471</v>
      </c>
      <c r="G147" s="12"/>
      <c r="H147" s="12"/>
      <c r="I147" s="158"/>
      <c r="J147" s="167">
        <f>BK147</f>
        <v>0</v>
      </c>
      <c r="K147" s="12"/>
      <c r="L147" s="155"/>
      <c r="M147" s="160"/>
      <c r="N147" s="161"/>
      <c r="O147" s="161"/>
      <c r="P147" s="162">
        <f>SUM(P148:P149)</f>
        <v>0</v>
      </c>
      <c r="Q147" s="161"/>
      <c r="R147" s="162">
        <f>SUM(R148:R149)</f>
        <v>0</v>
      </c>
      <c r="S147" s="161"/>
      <c r="T147" s="16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6" t="s">
        <v>85</v>
      </c>
      <c r="AT147" s="164" t="s">
        <v>76</v>
      </c>
      <c r="AU147" s="164" t="s">
        <v>85</v>
      </c>
      <c r="AY147" s="156" t="s">
        <v>176</v>
      </c>
      <c r="BK147" s="165">
        <f>SUM(BK148:BK149)</f>
        <v>0</v>
      </c>
    </row>
    <row r="148" s="2" customFormat="1" ht="49.05" customHeight="1">
      <c r="A148" s="34"/>
      <c r="B148" s="168"/>
      <c r="C148" s="169" t="s">
        <v>246</v>
      </c>
      <c r="D148" s="169" t="s">
        <v>178</v>
      </c>
      <c r="E148" s="170" t="s">
        <v>794</v>
      </c>
      <c r="F148" s="171" t="s">
        <v>795</v>
      </c>
      <c r="G148" s="172" t="s">
        <v>207</v>
      </c>
      <c r="H148" s="173">
        <v>51.622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182</v>
      </c>
      <c r="AT148" s="181" t="s">
        <v>178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342</v>
      </c>
    </row>
    <row r="149" s="2" customFormat="1" ht="49.05" customHeight="1">
      <c r="A149" s="34"/>
      <c r="B149" s="168"/>
      <c r="C149" s="169" t="s">
        <v>251</v>
      </c>
      <c r="D149" s="169" t="s">
        <v>178</v>
      </c>
      <c r="E149" s="170" t="s">
        <v>796</v>
      </c>
      <c r="F149" s="171" t="s">
        <v>797</v>
      </c>
      <c r="G149" s="172" t="s">
        <v>207</v>
      </c>
      <c r="H149" s="173">
        <v>51.622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182</v>
      </c>
      <c r="AT149" s="181" t="s">
        <v>178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345</v>
      </c>
    </row>
    <row r="150" s="12" customFormat="1" ht="25.92" customHeight="1">
      <c r="A150" s="12"/>
      <c r="B150" s="155"/>
      <c r="C150" s="12"/>
      <c r="D150" s="156" t="s">
        <v>76</v>
      </c>
      <c r="E150" s="157" t="s">
        <v>227</v>
      </c>
      <c r="F150" s="157" t="s">
        <v>898</v>
      </c>
      <c r="G150" s="12"/>
      <c r="H150" s="12"/>
      <c r="I150" s="158"/>
      <c r="J150" s="159">
        <f>BK150</f>
        <v>0</v>
      </c>
      <c r="K150" s="12"/>
      <c r="L150" s="155"/>
      <c r="M150" s="160"/>
      <c r="N150" s="161"/>
      <c r="O150" s="161"/>
      <c r="P150" s="162">
        <f>P151</f>
        <v>0</v>
      </c>
      <c r="Q150" s="161"/>
      <c r="R150" s="162">
        <f>R151</f>
        <v>0</v>
      </c>
      <c r="S150" s="161"/>
      <c r="T150" s="163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6" t="s">
        <v>189</v>
      </c>
      <c r="AT150" s="164" t="s">
        <v>76</v>
      </c>
      <c r="AU150" s="164" t="s">
        <v>77</v>
      </c>
      <c r="AY150" s="156" t="s">
        <v>176</v>
      </c>
      <c r="BK150" s="165">
        <f>BK151</f>
        <v>0</v>
      </c>
    </row>
    <row r="151" s="12" customFormat="1" ht="22.8" customHeight="1">
      <c r="A151" s="12"/>
      <c r="B151" s="155"/>
      <c r="C151" s="12"/>
      <c r="D151" s="156" t="s">
        <v>76</v>
      </c>
      <c r="E151" s="166" t="s">
        <v>899</v>
      </c>
      <c r="F151" s="166" t="s">
        <v>900</v>
      </c>
      <c r="G151" s="12"/>
      <c r="H151" s="12"/>
      <c r="I151" s="158"/>
      <c r="J151" s="167">
        <f>BK151</f>
        <v>0</v>
      </c>
      <c r="K151" s="12"/>
      <c r="L151" s="155"/>
      <c r="M151" s="160"/>
      <c r="N151" s="161"/>
      <c r="O151" s="161"/>
      <c r="P151" s="162">
        <f>SUM(P152:P153)</f>
        <v>0</v>
      </c>
      <c r="Q151" s="161"/>
      <c r="R151" s="162">
        <f>SUM(R152:R153)</f>
        <v>0</v>
      </c>
      <c r="S151" s="161"/>
      <c r="T151" s="16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6" t="s">
        <v>189</v>
      </c>
      <c r="AT151" s="164" t="s">
        <v>76</v>
      </c>
      <c r="AU151" s="164" t="s">
        <v>85</v>
      </c>
      <c r="AY151" s="156" t="s">
        <v>176</v>
      </c>
      <c r="BK151" s="165">
        <f>SUM(BK152:BK153)</f>
        <v>0</v>
      </c>
    </row>
    <row r="152" s="2" customFormat="1" ht="24.15" customHeight="1">
      <c r="A152" s="34"/>
      <c r="B152" s="168"/>
      <c r="C152" s="169" t="s">
        <v>7</v>
      </c>
      <c r="D152" s="169" t="s">
        <v>178</v>
      </c>
      <c r="E152" s="170" t="s">
        <v>941</v>
      </c>
      <c r="F152" s="171" t="s">
        <v>942</v>
      </c>
      <c r="G152" s="172" t="s">
        <v>904</v>
      </c>
      <c r="H152" s="173">
        <v>36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384</v>
      </c>
      <c r="AT152" s="181" t="s">
        <v>178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384</v>
      </c>
      <c r="BM152" s="181" t="s">
        <v>348</v>
      </c>
    </row>
    <row r="153" s="2" customFormat="1" ht="16.5" customHeight="1">
      <c r="A153" s="34"/>
      <c r="B153" s="168"/>
      <c r="C153" s="169" t="s">
        <v>259</v>
      </c>
      <c r="D153" s="169" t="s">
        <v>178</v>
      </c>
      <c r="E153" s="170" t="s">
        <v>943</v>
      </c>
      <c r="F153" s="171" t="s">
        <v>944</v>
      </c>
      <c r="G153" s="172" t="s">
        <v>240</v>
      </c>
      <c r="H153" s="173">
        <v>526</v>
      </c>
      <c r="I153" s="174"/>
      <c r="J153" s="175">
        <f>ROUND(I153*H153,2)</f>
        <v>0</v>
      </c>
      <c r="K153" s="176"/>
      <c r="L153" s="35"/>
      <c r="M153" s="194" t="s">
        <v>1</v>
      </c>
      <c r="N153" s="195" t="s">
        <v>42</v>
      </c>
      <c r="O153" s="19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384</v>
      </c>
      <c r="AT153" s="181" t="s">
        <v>178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384</v>
      </c>
      <c r="BM153" s="181" t="s">
        <v>352</v>
      </c>
    </row>
    <row r="154" s="2" customFormat="1" ht="6.96" customHeight="1">
      <c r="A154" s="34"/>
      <c r="B154" s="56"/>
      <c r="C154" s="57"/>
      <c r="D154" s="57"/>
      <c r="E154" s="57"/>
      <c r="F154" s="57"/>
      <c r="G154" s="57"/>
      <c r="H154" s="57"/>
      <c r="I154" s="57"/>
      <c r="J154" s="57"/>
      <c r="K154" s="57"/>
      <c r="L154" s="35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autoFilter ref="C122:K15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123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959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ROUND((SUM(BE125:BE188)),  2)</f>
        <v>0</v>
      </c>
      <c r="G33" s="34"/>
      <c r="H33" s="34"/>
      <c r="I33" s="124">
        <v>0.20999999999999999</v>
      </c>
      <c r="J33" s="123">
        <f>ROUND(((SUM(BE125:BE188))*I33),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ROUND((SUM(BF125:BF188)),  2)</f>
        <v>0</v>
      </c>
      <c r="G34" s="34"/>
      <c r="H34" s="34"/>
      <c r="I34" s="124">
        <v>0.12</v>
      </c>
      <c r="J34" s="123">
        <f>ROUND(((SUM(BF125:BF188))*I34),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ROUND((SUM(BG125:BG188)),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ROUND((SUM(BH125:BH188)),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ROUND((SUM(BI125:BI188)),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306 - Vodovodní řád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J126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J127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714</v>
      </c>
      <c r="E99" s="142"/>
      <c r="F99" s="142"/>
      <c r="G99" s="142"/>
      <c r="H99" s="142"/>
      <c r="I99" s="142"/>
      <c r="J99" s="143">
        <f>J143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799</v>
      </c>
      <c r="E100" s="142"/>
      <c r="F100" s="142"/>
      <c r="G100" s="142"/>
      <c r="H100" s="142"/>
      <c r="I100" s="142"/>
      <c r="J100" s="143">
        <f>J145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287</v>
      </c>
      <c r="E101" s="142"/>
      <c r="F101" s="142"/>
      <c r="G101" s="142"/>
      <c r="H101" s="142"/>
      <c r="I101" s="142"/>
      <c r="J101" s="143">
        <f>J178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36"/>
      <c r="C102" s="9"/>
      <c r="D102" s="137" t="s">
        <v>801</v>
      </c>
      <c r="E102" s="138"/>
      <c r="F102" s="138"/>
      <c r="G102" s="138"/>
      <c r="H102" s="138"/>
      <c r="I102" s="138"/>
      <c r="J102" s="139">
        <f>J181</f>
        <v>0</v>
      </c>
      <c r="K102" s="9"/>
      <c r="L102" s="13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40"/>
      <c r="C103" s="10"/>
      <c r="D103" s="141" t="s">
        <v>802</v>
      </c>
      <c r="E103" s="142"/>
      <c r="F103" s="142"/>
      <c r="G103" s="142"/>
      <c r="H103" s="142"/>
      <c r="I103" s="142"/>
      <c r="J103" s="143">
        <f>J182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6"/>
      <c r="C104" s="9"/>
      <c r="D104" s="137" t="s">
        <v>960</v>
      </c>
      <c r="E104" s="138"/>
      <c r="F104" s="138"/>
      <c r="G104" s="138"/>
      <c r="H104" s="138"/>
      <c r="I104" s="138"/>
      <c r="J104" s="139">
        <f>J185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0"/>
      <c r="C105" s="10"/>
      <c r="D105" s="141" t="s">
        <v>961</v>
      </c>
      <c r="E105" s="142"/>
      <c r="F105" s="142"/>
      <c r="G105" s="142"/>
      <c r="H105" s="142"/>
      <c r="I105" s="142"/>
      <c r="J105" s="143">
        <f>J186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162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7" t="str">
        <f>E7</f>
        <v>Revitalizace sídliště Blatenská v HD - 2.etapa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146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>SO 306 - Vodovodní řád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 xml:space="preserve"> </v>
      </c>
      <c r="G119" s="34"/>
      <c r="H119" s="34"/>
      <c r="I119" s="28" t="s">
        <v>22</v>
      </c>
      <c r="J119" s="65" t="str">
        <f>IF(J12="","",J12)</f>
        <v>28. 1. 2025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>město Horažďovice</v>
      </c>
      <c r="G121" s="34"/>
      <c r="H121" s="34"/>
      <c r="I121" s="28" t="s">
        <v>31</v>
      </c>
      <c r="J121" s="32" t="str">
        <f>E21</f>
        <v>Atelier MAAT Tábor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29</v>
      </c>
      <c r="D122" s="34"/>
      <c r="E122" s="34"/>
      <c r="F122" s="23" t="str">
        <f>IF(E18="","",E18)</f>
        <v>Vyplň údaj</v>
      </c>
      <c r="G122" s="34"/>
      <c r="H122" s="34"/>
      <c r="I122" s="28" t="s">
        <v>34</v>
      </c>
      <c r="J122" s="32" t="str">
        <f>E24</f>
        <v>Pavel Matoušek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4"/>
      <c r="B124" s="145"/>
      <c r="C124" s="146" t="s">
        <v>163</v>
      </c>
      <c r="D124" s="147" t="s">
        <v>62</v>
      </c>
      <c r="E124" s="147" t="s">
        <v>58</v>
      </c>
      <c r="F124" s="147" t="s">
        <v>59</v>
      </c>
      <c r="G124" s="147" t="s">
        <v>164</v>
      </c>
      <c r="H124" s="147" t="s">
        <v>165</v>
      </c>
      <c r="I124" s="147" t="s">
        <v>166</v>
      </c>
      <c r="J124" s="148" t="s">
        <v>151</v>
      </c>
      <c r="K124" s="149" t="s">
        <v>167</v>
      </c>
      <c r="L124" s="150"/>
      <c r="M124" s="82" t="s">
        <v>1</v>
      </c>
      <c r="N124" s="83" t="s">
        <v>41</v>
      </c>
      <c r="O124" s="83" t="s">
        <v>168</v>
      </c>
      <c r="P124" s="83" t="s">
        <v>169</v>
      </c>
      <c r="Q124" s="83" t="s">
        <v>170</v>
      </c>
      <c r="R124" s="83" t="s">
        <v>171</v>
      </c>
      <c r="S124" s="83" t="s">
        <v>172</v>
      </c>
      <c r="T124" s="84" t="s">
        <v>173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</row>
    <row r="125" s="2" customFormat="1" ht="22.8" customHeight="1">
      <c r="A125" s="34"/>
      <c r="B125" s="35"/>
      <c r="C125" s="89" t="s">
        <v>174</v>
      </c>
      <c r="D125" s="34"/>
      <c r="E125" s="34"/>
      <c r="F125" s="34"/>
      <c r="G125" s="34"/>
      <c r="H125" s="34"/>
      <c r="I125" s="34"/>
      <c r="J125" s="151">
        <f>BK125</f>
        <v>0</v>
      </c>
      <c r="K125" s="34"/>
      <c r="L125" s="35"/>
      <c r="M125" s="85"/>
      <c r="N125" s="69"/>
      <c r="O125" s="86"/>
      <c r="P125" s="152">
        <f>P126+P181+P185</f>
        <v>0</v>
      </c>
      <c r="Q125" s="86"/>
      <c r="R125" s="152">
        <f>R126+R181+R185</f>
        <v>0.52722091999999998</v>
      </c>
      <c r="S125" s="86"/>
      <c r="T125" s="153">
        <f>T126+T181+T185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76</v>
      </c>
      <c r="AU125" s="15" t="s">
        <v>153</v>
      </c>
      <c r="BK125" s="154">
        <f>BK126+BK181+BK185</f>
        <v>0</v>
      </c>
    </row>
    <row r="126" s="12" customFormat="1" ht="25.92" customHeight="1">
      <c r="A126" s="12"/>
      <c r="B126" s="155"/>
      <c r="C126" s="12"/>
      <c r="D126" s="156" t="s">
        <v>76</v>
      </c>
      <c r="E126" s="157" t="s">
        <v>288</v>
      </c>
      <c r="F126" s="157" t="s">
        <v>289</v>
      </c>
      <c r="G126" s="12"/>
      <c r="H126" s="12"/>
      <c r="I126" s="158"/>
      <c r="J126" s="159">
        <f>BK126</f>
        <v>0</v>
      </c>
      <c r="K126" s="12"/>
      <c r="L126" s="155"/>
      <c r="M126" s="160"/>
      <c r="N126" s="161"/>
      <c r="O126" s="161"/>
      <c r="P126" s="162">
        <f>P127+P143+P145+P178</f>
        <v>0</v>
      </c>
      <c r="Q126" s="161"/>
      <c r="R126" s="162">
        <f>R127+R143+R145+R178</f>
        <v>0.52722091999999998</v>
      </c>
      <c r="S126" s="161"/>
      <c r="T126" s="163">
        <f>T127+T143+T145+T178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85</v>
      </c>
      <c r="AT126" s="164" t="s">
        <v>76</v>
      </c>
      <c r="AU126" s="164" t="s">
        <v>77</v>
      </c>
      <c r="AY126" s="156" t="s">
        <v>176</v>
      </c>
      <c r="BK126" s="165">
        <f>BK127+BK143+BK145+BK178</f>
        <v>0</v>
      </c>
    </row>
    <row r="127" s="12" customFormat="1" ht="22.8" customHeight="1">
      <c r="A127" s="12"/>
      <c r="B127" s="155"/>
      <c r="C127" s="12"/>
      <c r="D127" s="156" t="s">
        <v>76</v>
      </c>
      <c r="E127" s="166" t="s">
        <v>85</v>
      </c>
      <c r="F127" s="166" t="s">
        <v>290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SUM(P128:P142)</f>
        <v>0</v>
      </c>
      <c r="Q127" s="161"/>
      <c r="R127" s="162">
        <f>SUM(R128:R142)</f>
        <v>0</v>
      </c>
      <c r="S127" s="161"/>
      <c r="T127" s="163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85</v>
      </c>
      <c r="AT127" s="164" t="s">
        <v>76</v>
      </c>
      <c r="AU127" s="164" t="s">
        <v>85</v>
      </c>
      <c r="AY127" s="156" t="s">
        <v>176</v>
      </c>
      <c r="BK127" s="165">
        <f>SUM(BK128:BK142)</f>
        <v>0</v>
      </c>
    </row>
    <row r="128" s="2" customFormat="1" ht="24.15" customHeight="1">
      <c r="A128" s="34"/>
      <c r="B128" s="168"/>
      <c r="C128" s="169" t="s">
        <v>85</v>
      </c>
      <c r="D128" s="169" t="s">
        <v>178</v>
      </c>
      <c r="E128" s="170" t="s">
        <v>716</v>
      </c>
      <c r="F128" s="171" t="s">
        <v>717</v>
      </c>
      <c r="G128" s="172" t="s">
        <v>718</v>
      </c>
      <c r="H128" s="173">
        <v>30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87</v>
      </c>
    </row>
    <row r="129" s="2" customFormat="1" ht="37.8" customHeight="1">
      <c r="A129" s="34"/>
      <c r="B129" s="168"/>
      <c r="C129" s="169" t="s">
        <v>87</v>
      </c>
      <c r="D129" s="169" t="s">
        <v>178</v>
      </c>
      <c r="E129" s="170" t="s">
        <v>719</v>
      </c>
      <c r="F129" s="171" t="s">
        <v>720</v>
      </c>
      <c r="G129" s="172" t="s">
        <v>721</v>
      </c>
      <c r="H129" s="173">
        <v>15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182</v>
      </c>
    </row>
    <row r="130" s="2" customFormat="1" ht="90" customHeight="1">
      <c r="A130" s="34"/>
      <c r="B130" s="168"/>
      <c r="C130" s="169" t="s">
        <v>189</v>
      </c>
      <c r="D130" s="169" t="s">
        <v>178</v>
      </c>
      <c r="E130" s="170" t="s">
        <v>722</v>
      </c>
      <c r="F130" s="171" t="s">
        <v>723</v>
      </c>
      <c r="G130" s="172" t="s">
        <v>240</v>
      </c>
      <c r="H130" s="173">
        <v>4.2999999999999998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200</v>
      </c>
    </row>
    <row r="131" s="2" customFormat="1" ht="100.5" customHeight="1">
      <c r="A131" s="34"/>
      <c r="B131" s="168"/>
      <c r="C131" s="169" t="s">
        <v>182</v>
      </c>
      <c r="D131" s="169" t="s">
        <v>178</v>
      </c>
      <c r="E131" s="170" t="s">
        <v>724</v>
      </c>
      <c r="F131" s="171" t="s">
        <v>725</v>
      </c>
      <c r="G131" s="172" t="s">
        <v>240</v>
      </c>
      <c r="H131" s="173">
        <v>3.6000000000000001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211</v>
      </c>
    </row>
    <row r="132" s="2" customFormat="1" ht="49.05" customHeight="1">
      <c r="A132" s="34"/>
      <c r="B132" s="168"/>
      <c r="C132" s="169" t="s">
        <v>196</v>
      </c>
      <c r="D132" s="169" t="s">
        <v>178</v>
      </c>
      <c r="E132" s="170" t="s">
        <v>962</v>
      </c>
      <c r="F132" s="171" t="s">
        <v>963</v>
      </c>
      <c r="G132" s="172" t="s">
        <v>181</v>
      </c>
      <c r="H132" s="173">
        <v>254.30000000000001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222</v>
      </c>
    </row>
    <row r="133" s="2" customFormat="1">
      <c r="A133" s="34"/>
      <c r="B133" s="35"/>
      <c r="C133" s="34"/>
      <c r="D133" s="199" t="s">
        <v>323</v>
      </c>
      <c r="E133" s="34"/>
      <c r="F133" s="200" t="s">
        <v>728</v>
      </c>
      <c r="G133" s="34"/>
      <c r="H133" s="34"/>
      <c r="I133" s="201"/>
      <c r="J133" s="34"/>
      <c r="K133" s="34"/>
      <c r="L133" s="35"/>
      <c r="M133" s="202"/>
      <c r="N133" s="203"/>
      <c r="O133" s="73"/>
      <c r="P133" s="73"/>
      <c r="Q133" s="73"/>
      <c r="R133" s="73"/>
      <c r="S133" s="73"/>
      <c r="T133" s="7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323</v>
      </c>
      <c r="AU133" s="15" t="s">
        <v>87</v>
      </c>
    </row>
    <row r="134" s="2" customFormat="1" ht="37.8" customHeight="1">
      <c r="A134" s="34"/>
      <c r="B134" s="168"/>
      <c r="C134" s="169" t="s">
        <v>200</v>
      </c>
      <c r="D134" s="169" t="s">
        <v>178</v>
      </c>
      <c r="E134" s="170" t="s">
        <v>729</v>
      </c>
      <c r="F134" s="171" t="s">
        <v>730</v>
      </c>
      <c r="G134" s="172" t="s">
        <v>181</v>
      </c>
      <c r="H134" s="173">
        <v>1.5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8</v>
      </c>
    </row>
    <row r="135" s="2" customFormat="1" ht="37.8" customHeight="1">
      <c r="A135" s="34"/>
      <c r="B135" s="168"/>
      <c r="C135" s="169" t="s">
        <v>204</v>
      </c>
      <c r="D135" s="169" t="s">
        <v>178</v>
      </c>
      <c r="E135" s="170" t="s">
        <v>805</v>
      </c>
      <c r="F135" s="171" t="s">
        <v>806</v>
      </c>
      <c r="G135" s="172" t="s">
        <v>214</v>
      </c>
      <c r="H135" s="173">
        <v>440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308</v>
      </c>
    </row>
    <row r="136" s="2" customFormat="1">
      <c r="A136" s="34"/>
      <c r="B136" s="35"/>
      <c r="C136" s="34"/>
      <c r="D136" s="199" t="s">
        <v>323</v>
      </c>
      <c r="E136" s="34"/>
      <c r="F136" s="200" t="s">
        <v>964</v>
      </c>
      <c r="G136" s="34"/>
      <c r="H136" s="34"/>
      <c r="I136" s="201"/>
      <c r="J136" s="34"/>
      <c r="K136" s="34"/>
      <c r="L136" s="35"/>
      <c r="M136" s="202"/>
      <c r="N136" s="203"/>
      <c r="O136" s="73"/>
      <c r="P136" s="73"/>
      <c r="Q136" s="73"/>
      <c r="R136" s="73"/>
      <c r="S136" s="73"/>
      <c r="T136" s="7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323</v>
      </c>
      <c r="AU136" s="15" t="s">
        <v>87</v>
      </c>
    </row>
    <row r="137" s="2" customFormat="1" ht="44.25" customHeight="1">
      <c r="A137" s="34"/>
      <c r="B137" s="168"/>
      <c r="C137" s="169" t="s">
        <v>211</v>
      </c>
      <c r="D137" s="169" t="s">
        <v>178</v>
      </c>
      <c r="E137" s="170" t="s">
        <v>807</v>
      </c>
      <c r="F137" s="171" t="s">
        <v>808</v>
      </c>
      <c r="G137" s="172" t="s">
        <v>214</v>
      </c>
      <c r="H137" s="173">
        <v>440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182</v>
      </c>
      <c r="AT137" s="181" t="s">
        <v>178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187</v>
      </c>
    </row>
    <row r="138" s="2" customFormat="1" ht="62.7" customHeight="1">
      <c r="A138" s="34"/>
      <c r="B138" s="168"/>
      <c r="C138" s="169" t="s">
        <v>356</v>
      </c>
      <c r="D138" s="169" t="s">
        <v>178</v>
      </c>
      <c r="E138" s="170" t="s">
        <v>731</v>
      </c>
      <c r="F138" s="171" t="s">
        <v>732</v>
      </c>
      <c r="G138" s="172" t="s">
        <v>181</v>
      </c>
      <c r="H138" s="173">
        <v>77.596000000000004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965</v>
      </c>
    </row>
    <row r="139" s="2" customFormat="1" ht="44.25" customHeight="1">
      <c r="A139" s="34"/>
      <c r="B139" s="168"/>
      <c r="C139" s="169" t="s">
        <v>8</v>
      </c>
      <c r="D139" s="169" t="s">
        <v>178</v>
      </c>
      <c r="E139" s="170" t="s">
        <v>657</v>
      </c>
      <c r="F139" s="171" t="s">
        <v>658</v>
      </c>
      <c r="G139" s="172" t="s">
        <v>181</v>
      </c>
      <c r="H139" s="173">
        <v>176.70400000000001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267</v>
      </c>
    </row>
    <row r="140" s="2" customFormat="1" ht="66.75" customHeight="1">
      <c r="A140" s="34"/>
      <c r="B140" s="168"/>
      <c r="C140" s="169" t="s">
        <v>317</v>
      </c>
      <c r="D140" s="169" t="s">
        <v>178</v>
      </c>
      <c r="E140" s="170" t="s">
        <v>734</v>
      </c>
      <c r="F140" s="171" t="s">
        <v>735</v>
      </c>
      <c r="G140" s="172" t="s">
        <v>181</v>
      </c>
      <c r="H140" s="173">
        <v>57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182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320</v>
      </c>
    </row>
    <row r="141" s="2" customFormat="1" ht="16.5" customHeight="1">
      <c r="A141" s="34"/>
      <c r="B141" s="168"/>
      <c r="C141" s="183" t="s">
        <v>308</v>
      </c>
      <c r="D141" s="183" t="s">
        <v>227</v>
      </c>
      <c r="E141" s="184" t="s">
        <v>736</v>
      </c>
      <c r="F141" s="185" t="s">
        <v>737</v>
      </c>
      <c r="G141" s="186" t="s">
        <v>207</v>
      </c>
      <c r="H141" s="187">
        <v>114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211</v>
      </c>
      <c r="AT141" s="181" t="s">
        <v>227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231</v>
      </c>
    </row>
    <row r="142" s="2" customFormat="1">
      <c r="A142" s="34"/>
      <c r="B142" s="35"/>
      <c r="C142" s="34"/>
      <c r="D142" s="199" t="s">
        <v>323</v>
      </c>
      <c r="E142" s="34"/>
      <c r="F142" s="200" t="s">
        <v>738</v>
      </c>
      <c r="G142" s="34"/>
      <c r="H142" s="34"/>
      <c r="I142" s="201"/>
      <c r="J142" s="34"/>
      <c r="K142" s="34"/>
      <c r="L142" s="35"/>
      <c r="M142" s="202"/>
      <c r="N142" s="203"/>
      <c r="O142" s="73"/>
      <c r="P142" s="73"/>
      <c r="Q142" s="73"/>
      <c r="R142" s="73"/>
      <c r="S142" s="73"/>
      <c r="T142" s="7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323</v>
      </c>
      <c r="AU142" s="15" t="s">
        <v>87</v>
      </c>
    </row>
    <row r="143" s="12" customFormat="1" ht="22.8" customHeight="1">
      <c r="A143" s="12"/>
      <c r="B143" s="155"/>
      <c r="C143" s="12"/>
      <c r="D143" s="156" t="s">
        <v>76</v>
      </c>
      <c r="E143" s="166" t="s">
        <v>182</v>
      </c>
      <c r="F143" s="166" t="s">
        <v>739</v>
      </c>
      <c r="G143" s="12"/>
      <c r="H143" s="12"/>
      <c r="I143" s="158"/>
      <c r="J143" s="167">
        <f>BK143</f>
        <v>0</v>
      </c>
      <c r="K143" s="12"/>
      <c r="L143" s="155"/>
      <c r="M143" s="160"/>
      <c r="N143" s="161"/>
      <c r="O143" s="161"/>
      <c r="P143" s="162">
        <f>P144</f>
        <v>0</v>
      </c>
      <c r="Q143" s="161"/>
      <c r="R143" s="162">
        <f>R144</f>
        <v>0</v>
      </c>
      <c r="S143" s="161"/>
      <c r="T143" s="16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6" t="s">
        <v>85</v>
      </c>
      <c r="AT143" s="164" t="s">
        <v>76</v>
      </c>
      <c r="AU143" s="164" t="s">
        <v>85</v>
      </c>
      <c r="AY143" s="156" t="s">
        <v>176</v>
      </c>
      <c r="BK143" s="165">
        <f>BK144</f>
        <v>0</v>
      </c>
    </row>
    <row r="144" s="2" customFormat="1" ht="33" customHeight="1">
      <c r="A144" s="34"/>
      <c r="B144" s="168"/>
      <c r="C144" s="169" t="s">
        <v>325</v>
      </c>
      <c r="D144" s="169" t="s">
        <v>178</v>
      </c>
      <c r="E144" s="170" t="s">
        <v>740</v>
      </c>
      <c r="F144" s="171" t="s">
        <v>741</v>
      </c>
      <c r="G144" s="172" t="s">
        <v>181</v>
      </c>
      <c r="H144" s="173">
        <v>19.152000000000001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182</v>
      </c>
      <c r="AT144" s="181" t="s">
        <v>178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328</v>
      </c>
    </row>
    <row r="145" s="12" customFormat="1" ht="22.8" customHeight="1">
      <c r="A145" s="12"/>
      <c r="B145" s="155"/>
      <c r="C145" s="12"/>
      <c r="D145" s="156" t="s">
        <v>76</v>
      </c>
      <c r="E145" s="166" t="s">
        <v>211</v>
      </c>
      <c r="F145" s="166" t="s">
        <v>817</v>
      </c>
      <c r="G145" s="12"/>
      <c r="H145" s="12"/>
      <c r="I145" s="158"/>
      <c r="J145" s="167">
        <f>BK145</f>
        <v>0</v>
      </c>
      <c r="K145" s="12"/>
      <c r="L145" s="155"/>
      <c r="M145" s="160"/>
      <c r="N145" s="161"/>
      <c r="O145" s="161"/>
      <c r="P145" s="162">
        <f>SUM(P146:P177)</f>
        <v>0</v>
      </c>
      <c r="Q145" s="161"/>
      <c r="R145" s="162">
        <f>SUM(R146:R177)</f>
        <v>0.52722091999999998</v>
      </c>
      <c r="S145" s="161"/>
      <c r="T145" s="163">
        <f>SUM(T146:T177)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6" t="s">
        <v>85</v>
      </c>
      <c r="AT145" s="164" t="s">
        <v>76</v>
      </c>
      <c r="AU145" s="164" t="s">
        <v>85</v>
      </c>
      <c r="AY145" s="156" t="s">
        <v>176</v>
      </c>
      <c r="BK145" s="165">
        <f>SUM(BK146:BK177)</f>
        <v>0</v>
      </c>
    </row>
    <row r="146" s="2" customFormat="1" ht="44.25" customHeight="1">
      <c r="A146" s="34"/>
      <c r="B146" s="168"/>
      <c r="C146" s="169" t="s">
        <v>187</v>
      </c>
      <c r="D146" s="169" t="s">
        <v>178</v>
      </c>
      <c r="E146" s="170" t="s">
        <v>966</v>
      </c>
      <c r="F146" s="171" t="s">
        <v>967</v>
      </c>
      <c r="G146" s="172" t="s">
        <v>254</v>
      </c>
      <c r="H146" s="173">
        <v>6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182</v>
      </c>
      <c r="AT146" s="181" t="s">
        <v>178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331</v>
      </c>
    </row>
    <row r="147" s="2" customFormat="1" ht="24.15" customHeight="1">
      <c r="A147" s="34"/>
      <c r="B147" s="168"/>
      <c r="C147" s="183" t="s">
        <v>237</v>
      </c>
      <c r="D147" s="183" t="s">
        <v>227</v>
      </c>
      <c r="E147" s="184" t="s">
        <v>968</v>
      </c>
      <c r="F147" s="185" t="s">
        <v>969</v>
      </c>
      <c r="G147" s="186" t="s">
        <v>254</v>
      </c>
      <c r="H147" s="187">
        <v>1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211</v>
      </c>
      <c r="AT147" s="181" t="s">
        <v>227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334</v>
      </c>
    </row>
    <row r="148" s="2" customFormat="1" ht="24.15" customHeight="1">
      <c r="A148" s="34"/>
      <c r="B148" s="168"/>
      <c r="C148" s="183" t="s">
        <v>242</v>
      </c>
      <c r="D148" s="183" t="s">
        <v>227</v>
      </c>
      <c r="E148" s="184" t="s">
        <v>970</v>
      </c>
      <c r="F148" s="185" t="s">
        <v>971</v>
      </c>
      <c r="G148" s="186" t="s">
        <v>254</v>
      </c>
      <c r="H148" s="187">
        <v>3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211</v>
      </c>
      <c r="AT148" s="181" t="s">
        <v>227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337</v>
      </c>
    </row>
    <row r="149" s="2" customFormat="1" ht="24.15" customHeight="1">
      <c r="A149" s="34"/>
      <c r="B149" s="168"/>
      <c r="C149" s="183" t="s">
        <v>246</v>
      </c>
      <c r="D149" s="183" t="s">
        <v>227</v>
      </c>
      <c r="E149" s="184" t="s">
        <v>972</v>
      </c>
      <c r="F149" s="185" t="s">
        <v>973</v>
      </c>
      <c r="G149" s="186" t="s">
        <v>254</v>
      </c>
      <c r="H149" s="187">
        <v>2</v>
      </c>
      <c r="I149" s="188"/>
      <c r="J149" s="189">
        <f>ROUND(I149*H149,2)</f>
        <v>0</v>
      </c>
      <c r="K149" s="190"/>
      <c r="L149" s="191"/>
      <c r="M149" s="192" t="s">
        <v>1</v>
      </c>
      <c r="N149" s="193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211</v>
      </c>
      <c r="AT149" s="181" t="s">
        <v>227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342</v>
      </c>
    </row>
    <row r="150" s="2" customFormat="1" ht="37.8" customHeight="1">
      <c r="A150" s="34"/>
      <c r="B150" s="168"/>
      <c r="C150" s="169" t="s">
        <v>428</v>
      </c>
      <c r="D150" s="169" t="s">
        <v>178</v>
      </c>
      <c r="E150" s="170" t="s">
        <v>974</v>
      </c>
      <c r="F150" s="171" t="s">
        <v>975</v>
      </c>
      <c r="G150" s="172" t="s">
        <v>240</v>
      </c>
      <c r="H150" s="173">
        <v>152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182</v>
      </c>
      <c r="AT150" s="181" t="s">
        <v>178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976</v>
      </c>
    </row>
    <row r="151" s="2" customFormat="1" ht="24.15" customHeight="1">
      <c r="A151" s="34"/>
      <c r="B151" s="168"/>
      <c r="C151" s="183" t="s">
        <v>359</v>
      </c>
      <c r="D151" s="183" t="s">
        <v>227</v>
      </c>
      <c r="E151" s="184" t="s">
        <v>977</v>
      </c>
      <c r="F151" s="185" t="s">
        <v>978</v>
      </c>
      <c r="G151" s="186" t="s">
        <v>240</v>
      </c>
      <c r="H151" s="187">
        <v>161.994</v>
      </c>
      <c r="I151" s="188"/>
      <c r="J151" s="189">
        <f>ROUND(I151*H151,2)</f>
        <v>0</v>
      </c>
      <c r="K151" s="190"/>
      <c r="L151" s="191"/>
      <c r="M151" s="192" t="s">
        <v>1</v>
      </c>
      <c r="N151" s="193" t="s">
        <v>42</v>
      </c>
      <c r="O151" s="73"/>
      <c r="P151" s="179">
        <f>O151*H151</f>
        <v>0</v>
      </c>
      <c r="Q151" s="179">
        <v>0.0031800000000000001</v>
      </c>
      <c r="R151" s="179">
        <f>Q151*H151</f>
        <v>0.51514092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211</v>
      </c>
      <c r="AT151" s="181" t="s">
        <v>227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979</v>
      </c>
    </row>
    <row r="152" s="2" customFormat="1" ht="37.8" customHeight="1">
      <c r="A152" s="34"/>
      <c r="B152" s="168"/>
      <c r="C152" s="169" t="s">
        <v>259</v>
      </c>
      <c r="D152" s="169" t="s">
        <v>178</v>
      </c>
      <c r="E152" s="170" t="s">
        <v>980</v>
      </c>
      <c r="F152" s="171" t="s">
        <v>981</v>
      </c>
      <c r="G152" s="172" t="s">
        <v>254</v>
      </c>
      <c r="H152" s="173">
        <v>7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182</v>
      </c>
      <c r="AT152" s="181" t="s">
        <v>178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352</v>
      </c>
    </row>
    <row r="153" s="2" customFormat="1" ht="16.5" customHeight="1">
      <c r="A153" s="34"/>
      <c r="B153" s="168"/>
      <c r="C153" s="183" t="s">
        <v>263</v>
      </c>
      <c r="D153" s="183" t="s">
        <v>227</v>
      </c>
      <c r="E153" s="184" t="s">
        <v>982</v>
      </c>
      <c r="F153" s="185" t="s">
        <v>983</v>
      </c>
      <c r="G153" s="186" t="s">
        <v>254</v>
      </c>
      <c r="H153" s="187">
        <v>4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42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211</v>
      </c>
      <c r="AT153" s="181" t="s">
        <v>227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182</v>
      </c>
      <c r="BM153" s="181" t="s">
        <v>356</v>
      </c>
    </row>
    <row r="154" s="2" customFormat="1" ht="16.5" customHeight="1">
      <c r="A154" s="34"/>
      <c r="B154" s="168"/>
      <c r="C154" s="183" t="s">
        <v>267</v>
      </c>
      <c r="D154" s="183" t="s">
        <v>227</v>
      </c>
      <c r="E154" s="184" t="s">
        <v>984</v>
      </c>
      <c r="F154" s="185" t="s">
        <v>985</v>
      </c>
      <c r="G154" s="186" t="s">
        <v>254</v>
      </c>
      <c r="H154" s="187">
        <v>2</v>
      </c>
      <c r="I154" s="188"/>
      <c r="J154" s="189">
        <f>ROUND(I154*H154,2)</f>
        <v>0</v>
      </c>
      <c r="K154" s="190"/>
      <c r="L154" s="191"/>
      <c r="M154" s="192" t="s">
        <v>1</v>
      </c>
      <c r="N154" s="193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211</v>
      </c>
      <c r="AT154" s="181" t="s">
        <v>227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359</v>
      </c>
    </row>
    <row r="155" s="2" customFormat="1" ht="16.5" customHeight="1">
      <c r="A155" s="34"/>
      <c r="B155" s="168"/>
      <c r="C155" s="183" t="s">
        <v>442</v>
      </c>
      <c r="D155" s="183" t="s">
        <v>227</v>
      </c>
      <c r="E155" s="184" t="s">
        <v>986</v>
      </c>
      <c r="F155" s="185" t="s">
        <v>987</v>
      </c>
      <c r="G155" s="186" t="s">
        <v>254</v>
      </c>
      <c r="H155" s="187">
        <v>1</v>
      </c>
      <c r="I155" s="188"/>
      <c r="J155" s="189">
        <f>ROUND(I155*H155,2)</f>
        <v>0</v>
      </c>
      <c r="K155" s="190"/>
      <c r="L155" s="191"/>
      <c r="M155" s="192" t="s">
        <v>1</v>
      </c>
      <c r="N155" s="193" t="s">
        <v>42</v>
      </c>
      <c r="O155" s="73"/>
      <c r="P155" s="179">
        <f>O155*H155</f>
        <v>0</v>
      </c>
      <c r="Q155" s="179">
        <v>0.00048000000000000001</v>
      </c>
      <c r="R155" s="179">
        <f>Q155*H155</f>
        <v>0.00048000000000000001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211</v>
      </c>
      <c r="AT155" s="181" t="s">
        <v>227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988</v>
      </c>
    </row>
    <row r="156" s="2" customFormat="1" ht="21.75" customHeight="1">
      <c r="A156" s="34"/>
      <c r="B156" s="168"/>
      <c r="C156" s="183" t="s">
        <v>435</v>
      </c>
      <c r="D156" s="183" t="s">
        <v>227</v>
      </c>
      <c r="E156" s="184" t="s">
        <v>989</v>
      </c>
      <c r="F156" s="185" t="s">
        <v>990</v>
      </c>
      <c r="G156" s="186" t="s">
        <v>254</v>
      </c>
      <c r="H156" s="187">
        <v>1</v>
      </c>
      <c r="I156" s="188"/>
      <c r="J156" s="189">
        <f>ROUND(I156*H156,2)</f>
        <v>0</v>
      </c>
      <c r="K156" s="190"/>
      <c r="L156" s="191"/>
      <c r="M156" s="192" t="s">
        <v>1</v>
      </c>
      <c r="N156" s="193" t="s">
        <v>42</v>
      </c>
      <c r="O156" s="73"/>
      <c r="P156" s="179">
        <f>O156*H156</f>
        <v>0</v>
      </c>
      <c r="Q156" s="179">
        <v>0.0035999999999999999</v>
      </c>
      <c r="R156" s="179">
        <f>Q156*H156</f>
        <v>0.0035999999999999999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211</v>
      </c>
      <c r="AT156" s="181" t="s">
        <v>227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991</v>
      </c>
    </row>
    <row r="157" s="2" customFormat="1" ht="24.15" customHeight="1">
      <c r="A157" s="34"/>
      <c r="B157" s="168"/>
      <c r="C157" s="183" t="s">
        <v>363</v>
      </c>
      <c r="D157" s="183" t="s">
        <v>227</v>
      </c>
      <c r="E157" s="184" t="s">
        <v>992</v>
      </c>
      <c r="F157" s="185" t="s">
        <v>993</v>
      </c>
      <c r="G157" s="186" t="s">
        <v>254</v>
      </c>
      <c r="H157" s="187">
        <v>2</v>
      </c>
      <c r="I157" s="188"/>
      <c r="J157" s="189">
        <f>ROUND(I157*H157,2)</f>
        <v>0</v>
      </c>
      <c r="K157" s="190"/>
      <c r="L157" s="191"/>
      <c r="M157" s="192" t="s">
        <v>1</v>
      </c>
      <c r="N157" s="193" t="s">
        <v>42</v>
      </c>
      <c r="O157" s="73"/>
      <c r="P157" s="179">
        <f>O157*H157</f>
        <v>0</v>
      </c>
      <c r="Q157" s="179">
        <v>0.0040000000000000001</v>
      </c>
      <c r="R157" s="179">
        <f>Q157*H157</f>
        <v>0.0080000000000000002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211</v>
      </c>
      <c r="AT157" s="181" t="s">
        <v>227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994</v>
      </c>
    </row>
    <row r="158" s="2" customFormat="1" ht="37.8" customHeight="1">
      <c r="A158" s="34"/>
      <c r="B158" s="168"/>
      <c r="C158" s="169" t="s">
        <v>271</v>
      </c>
      <c r="D158" s="169" t="s">
        <v>178</v>
      </c>
      <c r="E158" s="170" t="s">
        <v>995</v>
      </c>
      <c r="F158" s="171" t="s">
        <v>996</v>
      </c>
      <c r="G158" s="172" t="s">
        <v>254</v>
      </c>
      <c r="H158" s="173">
        <v>1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363</v>
      </c>
    </row>
    <row r="159" s="2" customFormat="1" ht="16.5" customHeight="1">
      <c r="A159" s="34"/>
      <c r="B159" s="168"/>
      <c r="C159" s="183" t="s">
        <v>320</v>
      </c>
      <c r="D159" s="183" t="s">
        <v>227</v>
      </c>
      <c r="E159" s="184" t="s">
        <v>997</v>
      </c>
      <c r="F159" s="185" t="s">
        <v>998</v>
      </c>
      <c r="G159" s="186" t="s">
        <v>254</v>
      </c>
      <c r="H159" s="187">
        <v>1</v>
      </c>
      <c r="I159" s="188"/>
      <c r="J159" s="189">
        <f>ROUND(I159*H159,2)</f>
        <v>0</v>
      </c>
      <c r="K159" s="190"/>
      <c r="L159" s="191"/>
      <c r="M159" s="192" t="s">
        <v>1</v>
      </c>
      <c r="N159" s="193" t="s">
        <v>42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211</v>
      </c>
      <c r="AT159" s="181" t="s">
        <v>227</v>
      </c>
      <c r="AU159" s="181" t="s">
        <v>87</v>
      </c>
      <c r="AY159" s="15" t="s">
        <v>176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85</v>
      </c>
      <c r="BK159" s="182">
        <f>ROUND(I159*H159,2)</f>
        <v>0</v>
      </c>
      <c r="BL159" s="15" t="s">
        <v>182</v>
      </c>
      <c r="BM159" s="181" t="s">
        <v>367</v>
      </c>
    </row>
    <row r="160" s="2" customFormat="1">
      <c r="A160" s="34"/>
      <c r="B160" s="35"/>
      <c r="C160" s="34"/>
      <c r="D160" s="199" t="s">
        <v>323</v>
      </c>
      <c r="E160" s="34"/>
      <c r="F160" s="200" t="s">
        <v>999</v>
      </c>
      <c r="G160" s="34"/>
      <c r="H160" s="34"/>
      <c r="I160" s="201"/>
      <c r="J160" s="34"/>
      <c r="K160" s="34"/>
      <c r="L160" s="35"/>
      <c r="M160" s="202"/>
      <c r="N160" s="203"/>
      <c r="O160" s="73"/>
      <c r="P160" s="73"/>
      <c r="Q160" s="73"/>
      <c r="R160" s="73"/>
      <c r="S160" s="73"/>
      <c r="T160" s="7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5" t="s">
        <v>323</v>
      </c>
      <c r="AU160" s="15" t="s">
        <v>87</v>
      </c>
    </row>
    <row r="161" s="2" customFormat="1" ht="49.05" customHeight="1">
      <c r="A161" s="34"/>
      <c r="B161" s="168"/>
      <c r="C161" s="169" t="s">
        <v>368</v>
      </c>
      <c r="D161" s="169" t="s">
        <v>178</v>
      </c>
      <c r="E161" s="170" t="s">
        <v>1000</v>
      </c>
      <c r="F161" s="171" t="s">
        <v>1001</v>
      </c>
      <c r="G161" s="172" t="s">
        <v>254</v>
      </c>
      <c r="H161" s="173">
        <v>1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182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371</v>
      </c>
    </row>
    <row r="162" s="2" customFormat="1" ht="24.15" customHeight="1">
      <c r="A162" s="34"/>
      <c r="B162" s="168"/>
      <c r="C162" s="183" t="s">
        <v>231</v>
      </c>
      <c r="D162" s="183" t="s">
        <v>227</v>
      </c>
      <c r="E162" s="184" t="s">
        <v>1002</v>
      </c>
      <c r="F162" s="185" t="s">
        <v>1003</v>
      </c>
      <c r="G162" s="186" t="s">
        <v>254</v>
      </c>
      <c r="H162" s="187">
        <v>1</v>
      </c>
      <c r="I162" s="188"/>
      <c r="J162" s="189">
        <f>ROUND(I162*H162,2)</f>
        <v>0</v>
      </c>
      <c r="K162" s="190"/>
      <c r="L162" s="191"/>
      <c r="M162" s="192" t="s">
        <v>1</v>
      </c>
      <c r="N162" s="193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211</v>
      </c>
      <c r="AT162" s="181" t="s">
        <v>227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182</v>
      </c>
      <c r="BM162" s="181" t="s">
        <v>209</v>
      </c>
    </row>
    <row r="163" s="2" customFormat="1">
      <c r="A163" s="34"/>
      <c r="B163" s="35"/>
      <c r="C163" s="34"/>
      <c r="D163" s="199" t="s">
        <v>323</v>
      </c>
      <c r="E163" s="34"/>
      <c r="F163" s="200" t="s">
        <v>1004</v>
      </c>
      <c r="G163" s="34"/>
      <c r="H163" s="34"/>
      <c r="I163" s="201"/>
      <c r="J163" s="34"/>
      <c r="K163" s="34"/>
      <c r="L163" s="35"/>
      <c r="M163" s="202"/>
      <c r="N163" s="203"/>
      <c r="O163" s="73"/>
      <c r="P163" s="73"/>
      <c r="Q163" s="73"/>
      <c r="R163" s="73"/>
      <c r="S163" s="73"/>
      <c r="T163" s="7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323</v>
      </c>
      <c r="AU163" s="15" t="s">
        <v>87</v>
      </c>
    </row>
    <row r="164" s="2" customFormat="1" ht="24.15" customHeight="1">
      <c r="A164" s="34"/>
      <c r="B164" s="168"/>
      <c r="C164" s="183" t="s">
        <v>226</v>
      </c>
      <c r="D164" s="183" t="s">
        <v>227</v>
      </c>
      <c r="E164" s="184" t="s">
        <v>1005</v>
      </c>
      <c r="F164" s="185" t="s">
        <v>1006</v>
      </c>
      <c r="G164" s="186" t="s">
        <v>254</v>
      </c>
      <c r="H164" s="187">
        <v>1</v>
      </c>
      <c r="I164" s="188"/>
      <c r="J164" s="189">
        <f>ROUND(I164*H164,2)</f>
        <v>0</v>
      </c>
      <c r="K164" s="190"/>
      <c r="L164" s="191"/>
      <c r="M164" s="192" t="s">
        <v>1</v>
      </c>
      <c r="N164" s="193" t="s">
        <v>42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211</v>
      </c>
      <c r="AT164" s="181" t="s">
        <v>227</v>
      </c>
      <c r="AU164" s="181" t="s">
        <v>87</v>
      </c>
      <c r="AY164" s="15" t="s">
        <v>176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85</v>
      </c>
      <c r="BK164" s="182">
        <f>ROUND(I164*H164,2)</f>
        <v>0</v>
      </c>
      <c r="BL164" s="15" t="s">
        <v>182</v>
      </c>
      <c r="BM164" s="181" t="s">
        <v>376</v>
      </c>
    </row>
    <row r="165" s="2" customFormat="1" ht="24.15" customHeight="1">
      <c r="A165" s="34"/>
      <c r="B165" s="168"/>
      <c r="C165" s="169" t="s">
        <v>328</v>
      </c>
      <c r="D165" s="169" t="s">
        <v>178</v>
      </c>
      <c r="E165" s="170" t="s">
        <v>1007</v>
      </c>
      <c r="F165" s="171" t="s">
        <v>1008</v>
      </c>
      <c r="G165" s="172" t="s">
        <v>254</v>
      </c>
      <c r="H165" s="173">
        <v>1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182</v>
      </c>
      <c r="AT165" s="181" t="s">
        <v>178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379</v>
      </c>
    </row>
    <row r="166" s="2" customFormat="1" ht="24.15" customHeight="1">
      <c r="A166" s="34"/>
      <c r="B166" s="168"/>
      <c r="C166" s="183" t="s">
        <v>380</v>
      </c>
      <c r="D166" s="183" t="s">
        <v>227</v>
      </c>
      <c r="E166" s="184" t="s">
        <v>1009</v>
      </c>
      <c r="F166" s="185" t="s">
        <v>1010</v>
      </c>
      <c r="G166" s="186" t="s">
        <v>254</v>
      </c>
      <c r="H166" s="187">
        <v>1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211</v>
      </c>
      <c r="AT166" s="181" t="s">
        <v>227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182</v>
      </c>
      <c r="BM166" s="181" t="s">
        <v>383</v>
      </c>
    </row>
    <row r="167" s="2" customFormat="1" ht="16.5" customHeight="1">
      <c r="A167" s="34"/>
      <c r="B167" s="168"/>
      <c r="C167" s="183" t="s">
        <v>331</v>
      </c>
      <c r="D167" s="183" t="s">
        <v>227</v>
      </c>
      <c r="E167" s="184" t="s">
        <v>1011</v>
      </c>
      <c r="F167" s="185" t="s">
        <v>1012</v>
      </c>
      <c r="G167" s="186" t="s">
        <v>254</v>
      </c>
      <c r="H167" s="187">
        <v>1</v>
      </c>
      <c r="I167" s="188"/>
      <c r="J167" s="189">
        <f>ROUND(I167*H167,2)</f>
        <v>0</v>
      </c>
      <c r="K167" s="190"/>
      <c r="L167" s="191"/>
      <c r="M167" s="192" t="s">
        <v>1</v>
      </c>
      <c r="N167" s="193" t="s">
        <v>42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211</v>
      </c>
      <c r="AT167" s="181" t="s">
        <v>227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182</v>
      </c>
      <c r="BM167" s="181" t="s">
        <v>384</v>
      </c>
    </row>
    <row r="168" s="2" customFormat="1" ht="24.15" customHeight="1">
      <c r="A168" s="34"/>
      <c r="B168" s="168"/>
      <c r="C168" s="169" t="s">
        <v>385</v>
      </c>
      <c r="D168" s="169" t="s">
        <v>178</v>
      </c>
      <c r="E168" s="170" t="s">
        <v>1013</v>
      </c>
      <c r="F168" s="171" t="s">
        <v>1014</v>
      </c>
      <c r="G168" s="172" t="s">
        <v>240</v>
      </c>
      <c r="H168" s="173">
        <v>152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182</v>
      </c>
      <c r="AT168" s="181" t="s">
        <v>178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182</v>
      </c>
      <c r="BM168" s="181" t="s">
        <v>386</v>
      </c>
    </row>
    <row r="169" s="2" customFormat="1" ht="24.15" customHeight="1">
      <c r="A169" s="34"/>
      <c r="B169" s="168"/>
      <c r="C169" s="169" t="s">
        <v>334</v>
      </c>
      <c r="D169" s="169" t="s">
        <v>178</v>
      </c>
      <c r="E169" s="170" t="s">
        <v>1015</v>
      </c>
      <c r="F169" s="171" t="s">
        <v>1016</v>
      </c>
      <c r="G169" s="172" t="s">
        <v>254</v>
      </c>
      <c r="H169" s="173">
        <v>1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182</v>
      </c>
      <c r="AT169" s="181" t="s">
        <v>178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182</v>
      </c>
      <c r="BM169" s="181" t="s">
        <v>389</v>
      </c>
    </row>
    <row r="170" s="2" customFormat="1" ht="24.15" customHeight="1">
      <c r="A170" s="34"/>
      <c r="B170" s="168"/>
      <c r="C170" s="183" t="s">
        <v>390</v>
      </c>
      <c r="D170" s="183" t="s">
        <v>227</v>
      </c>
      <c r="E170" s="184" t="s">
        <v>1017</v>
      </c>
      <c r="F170" s="185" t="s">
        <v>1018</v>
      </c>
      <c r="G170" s="186" t="s">
        <v>254</v>
      </c>
      <c r="H170" s="187">
        <v>1</v>
      </c>
      <c r="I170" s="188"/>
      <c r="J170" s="189">
        <f>ROUND(I170*H170,2)</f>
        <v>0</v>
      </c>
      <c r="K170" s="190"/>
      <c r="L170" s="191"/>
      <c r="M170" s="192" t="s">
        <v>1</v>
      </c>
      <c r="N170" s="193" t="s">
        <v>42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211</v>
      </c>
      <c r="AT170" s="181" t="s">
        <v>227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182</v>
      </c>
      <c r="BM170" s="181" t="s">
        <v>393</v>
      </c>
    </row>
    <row r="171" s="2" customFormat="1">
      <c r="A171" s="34"/>
      <c r="B171" s="35"/>
      <c r="C171" s="34"/>
      <c r="D171" s="199" t="s">
        <v>323</v>
      </c>
      <c r="E171" s="34"/>
      <c r="F171" s="200" t="s">
        <v>1019</v>
      </c>
      <c r="G171" s="34"/>
      <c r="H171" s="34"/>
      <c r="I171" s="201"/>
      <c r="J171" s="34"/>
      <c r="K171" s="34"/>
      <c r="L171" s="35"/>
      <c r="M171" s="202"/>
      <c r="N171" s="203"/>
      <c r="O171" s="73"/>
      <c r="P171" s="73"/>
      <c r="Q171" s="73"/>
      <c r="R171" s="73"/>
      <c r="S171" s="73"/>
      <c r="T171" s="7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5" t="s">
        <v>323</v>
      </c>
      <c r="AU171" s="15" t="s">
        <v>87</v>
      </c>
    </row>
    <row r="172" s="2" customFormat="1" ht="24.15" customHeight="1">
      <c r="A172" s="34"/>
      <c r="B172" s="168"/>
      <c r="C172" s="183" t="s">
        <v>337</v>
      </c>
      <c r="D172" s="183" t="s">
        <v>227</v>
      </c>
      <c r="E172" s="184" t="s">
        <v>1020</v>
      </c>
      <c r="F172" s="185" t="s">
        <v>1021</v>
      </c>
      <c r="G172" s="186" t="s">
        <v>254</v>
      </c>
      <c r="H172" s="187">
        <v>1</v>
      </c>
      <c r="I172" s="188"/>
      <c r="J172" s="189">
        <f>ROUND(I172*H172,2)</f>
        <v>0</v>
      </c>
      <c r="K172" s="190"/>
      <c r="L172" s="191"/>
      <c r="M172" s="192" t="s">
        <v>1</v>
      </c>
      <c r="N172" s="193" t="s">
        <v>42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211</v>
      </c>
      <c r="AT172" s="181" t="s">
        <v>227</v>
      </c>
      <c r="AU172" s="181" t="s">
        <v>87</v>
      </c>
      <c r="AY172" s="15" t="s">
        <v>176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85</v>
      </c>
      <c r="BK172" s="182">
        <f>ROUND(I172*H172,2)</f>
        <v>0</v>
      </c>
      <c r="BL172" s="15" t="s">
        <v>182</v>
      </c>
      <c r="BM172" s="181" t="s">
        <v>396</v>
      </c>
    </row>
    <row r="173" s="2" customFormat="1" ht="24.15" customHeight="1">
      <c r="A173" s="34"/>
      <c r="B173" s="168"/>
      <c r="C173" s="169" t="s">
        <v>397</v>
      </c>
      <c r="D173" s="169" t="s">
        <v>178</v>
      </c>
      <c r="E173" s="170" t="s">
        <v>1022</v>
      </c>
      <c r="F173" s="171" t="s">
        <v>1023</v>
      </c>
      <c r="G173" s="172" t="s">
        <v>254</v>
      </c>
      <c r="H173" s="173">
        <v>1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42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182</v>
      </c>
      <c r="AT173" s="181" t="s">
        <v>178</v>
      </c>
      <c r="AU173" s="181" t="s">
        <v>87</v>
      </c>
      <c r="AY173" s="15" t="s">
        <v>176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85</v>
      </c>
      <c r="BK173" s="182">
        <f>ROUND(I173*H173,2)</f>
        <v>0</v>
      </c>
      <c r="BL173" s="15" t="s">
        <v>182</v>
      </c>
      <c r="BM173" s="181" t="s">
        <v>400</v>
      </c>
    </row>
    <row r="174" s="2" customFormat="1" ht="16.5" customHeight="1">
      <c r="A174" s="34"/>
      <c r="B174" s="168"/>
      <c r="C174" s="183" t="s">
        <v>342</v>
      </c>
      <c r="D174" s="183" t="s">
        <v>227</v>
      </c>
      <c r="E174" s="184" t="s">
        <v>1024</v>
      </c>
      <c r="F174" s="185" t="s">
        <v>1025</v>
      </c>
      <c r="G174" s="186" t="s">
        <v>254</v>
      </c>
      <c r="H174" s="187">
        <v>1</v>
      </c>
      <c r="I174" s="188"/>
      <c r="J174" s="189">
        <f>ROUND(I174*H174,2)</f>
        <v>0</v>
      </c>
      <c r="K174" s="190"/>
      <c r="L174" s="191"/>
      <c r="M174" s="192" t="s">
        <v>1</v>
      </c>
      <c r="N174" s="193" t="s">
        <v>42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211</v>
      </c>
      <c r="AT174" s="181" t="s">
        <v>227</v>
      </c>
      <c r="AU174" s="181" t="s">
        <v>87</v>
      </c>
      <c r="AY174" s="15" t="s">
        <v>176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85</v>
      </c>
      <c r="BK174" s="182">
        <f>ROUND(I174*H174,2)</f>
        <v>0</v>
      </c>
      <c r="BL174" s="15" t="s">
        <v>182</v>
      </c>
      <c r="BM174" s="181" t="s">
        <v>403</v>
      </c>
    </row>
    <row r="175" s="2" customFormat="1">
      <c r="A175" s="34"/>
      <c r="B175" s="35"/>
      <c r="C175" s="34"/>
      <c r="D175" s="199" t="s">
        <v>323</v>
      </c>
      <c r="E175" s="34"/>
      <c r="F175" s="200" t="s">
        <v>1019</v>
      </c>
      <c r="G175" s="34"/>
      <c r="H175" s="34"/>
      <c r="I175" s="201"/>
      <c r="J175" s="34"/>
      <c r="K175" s="34"/>
      <c r="L175" s="35"/>
      <c r="M175" s="202"/>
      <c r="N175" s="203"/>
      <c r="O175" s="73"/>
      <c r="P175" s="73"/>
      <c r="Q175" s="73"/>
      <c r="R175" s="73"/>
      <c r="S175" s="73"/>
      <c r="T175" s="7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5" t="s">
        <v>323</v>
      </c>
      <c r="AU175" s="15" t="s">
        <v>87</v>
      </c>
    </row>
    <row r="176" s="2" customFormat="1" ht="24.15" customHeight="1">
      <c r="A176" s="34"/>
      <c r="B176" s="168"/>
      <c r="C176" s="183" t="s">
        <v>404</v>
      </c>
      <c r="D176" s="183" t="s">
        <v>227</v>
      </c>
      <c r="E176" s="184" t="s">
        <v>1026</v>
      </c>
      <c r="F176" s="185" t="s">
        <v>1027</v>
      </c>
      <c r="G176" s="186" t="s">
        <v>254</v>
      </c>
      <c r="H176" s="187">
        <v>1</v>
      </c>
      <c r="I176" s="188"/>
      <c r="J176" s="189">
        <f>ROUND(I176*H176,2)</f>
        <v>0</v>
      </c>
      <c r="K176" s="190"/>
      <c r="L176" s="191"/>
      <c r="M176" s="192" t="s">
        <v>1</v>
      </c>
      <c r="N176" s="193" t="s">
        <v>42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211</v>
      </c>
      <c r="AT176" s="181" t="s">
        <v>227</v>
      </c>
      <c r="AU176" s="181" t="s">
        <v>87</v>
      </c>
      <c r="AY176" s="15" t="s">
        <v>176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85</v>
      </c>
      <c r="BK176" s="182">
        <f>ROUND(I176*H176,2)</f>
        <v>0</v>
      </c>
      <c r="BL176" s="15" t="s">
        <v>182</v>
      </c>
      <c r="BM176" s="181" t="s">
        <v>407</v>
      </c>
    </row>
    <row r="177" s="2" customFormat="1" ht="24.15" customHeight="1">
      <c r="A177" s="34"/>
      <c r="B177" s="168"/>
      <c r="C177" s="169" t="s">
        <v>345</v>
      </c>
      <c r="D177" s="169" t="s">
        <v>178</v>
      </c>
      <c r="E177" s="170" t="s">
        <v>1028</v>
      </c>
      <c r="F177" s="171" t="s">
        <v>1029</v>
      </c>
      <c r="G177" s="172" t="s">
        <v>240</v>
      </c>
      <c r="H177" s="173">
        <v>167.19999999999999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42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182</v>
      </c>
      <c r="AT177" s="181" t="s">
        <v>178</v>
      </c>
      <c r="AU177" s="181" t="s">
        <v>87</v>
      </c>
      <c r="AY177" s="15" t="s">
        <v>176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85</v>
      </c>
      <c r="BK177" s="182">
        <f>ROUND(I177*H177,2)</f>
        <v>0</v>
      </c>
      <c r="BL177" s="15" t="s">
        <v>182</v>
      </c>
      <c r="BM177" s="181" t="s">
        <v>410</v>
      </c>
    </row>
    <row r="178" s="12" customFormat="1" ht="22.8" customHeight="1">
      <c r="A178" s="12"/>
      <c r="B178" s="155"/>
      <c r="C178" s="12"/>
      <c r="D178" s="156" t="s">
        <v>76</v>
      </c>
      <c r="E178" s="166" t="s">
        <v>470</v>
      </c>
      <c r="F178" s="166" t="s">
        <v>471</v>
      </c>
      <c r="G178" s="12"/>
      <c r="H178" s="12"/>
      <c r="I178" s="158"/>
      <c r="J178" s="167">
        <f>BK178</f>
        <v>0</v>
      </c>
      <c r="K178" s="12"/>
      <c r="L178" s="155"/>
      <c r="M178" s="160"/>
      <c r="N178" s="161"/>
      <c r="O178" s="161"/>
      <c r="P178" s="162">
        <f>SUM(P179:P180)</f>
        <v>0</v>
      </c>
      <c r="Q178" s="161"/>
      <c r="R178" s="162">
        <f>SUM(R179:R180)</f>
        <v>0</v>
      </c>
      <c r="S178" s="161"/>
      <c r="T178" s="163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6" t="s">
        <v>85</v>
      </c>
      <c r="AT178" s="164" t="s">
        <v>76</v>
      </c>
      <c r="AU178" s="164" t="s">
        <v>85</v>
      </c>
      <c r="AY178" s="156" t="s">
        <v>176</v>
      </c>
      <c r="BK178" s="165">
        <f>SUM(BK179:BK180)</f>
        <v>0</v>
      </c>
    </row>
    <row r="179" s="2" customFormat="1" ht="49.05" customHeight="1">
      <c r="A179" s="34"/>
      <c r="B179" s="168"/>
      <c r="C179" s="169" t="s">
        <v>411</v>
      </c>
      <c r="D179" s="169" t="s">
        <v>178</v>
      </c>
      <c r="E179" s="170" t="s">
        <v>794</v>
      </c>
      <c r="F179" s="171" t="s">
        <v>795</v>
      </c>
      <c r="G179" s="172" t="s">
        <v>207</v>
      </c>
      <c r="H179" s="173">
        <v>37.375999999999998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42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182</v>
      </c>
      <c r="AT179" s="181" t="s">
        <v>178</v>
      </c>
      <c r="AU179" s="181" t="s">
        <v>87</v>
      </c>
      <c r="AY179" s="15" t="s">
        <v>176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85</v>
      </c>
      <c r="BK179" s="182">
        <f>ROUND(I179*H179,2)</f>
        <v>0</v>
      </c>
      <c r="BL179" s="15" t="s">
        <v>182</v>
      </c>
      <c r="BM179" s="181" t="s">
        <v>412</v>
      </c>
    </row>
    <row r="180" s="2" customFormat="1" ht="49.05" customHeight="1">
      <c r="A180" s="34"/>
      <c r="B180" s="168"/>
      <c r="C180" s="169" t="s">
        <v>348</v>
      </c>
      <c r="D180" s="169" t="s">
        <v>178</v>
      </c>
      <c r="E180" s="170" t="s">
        <v>796</v>
      </c>
      <c r="F180" s="171" t="s">
        <v>797</v>
      </c>
      <c r="G180" s="172" t="s">
        <v>207</v>
      </c>
      <c r="H180" s="173">
        <v>37.375999999999998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42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182</v>
      </c>
      <c r="AT180" s="181" t="s">
        <v>178</v>
      </c>
      <c r="AU180" s="181" t="s">
        <v>87</v>
      </c>
      <c r="AY180" s="15" t="s">
        <v>176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85</v>
      </c>
      <c r="BK180" s="182">
        <f>ROUND(I180*H180,2)</f>
        <v>0</v>
      </c>
      <c r="BL180" s="15" t="s">
        <v>182</v>
      </c>
      <c r="BM180" s="181" t="s">
        <v>413</v>
      </c>
    </row>
    <row r="181" s="12" customFormat="1" ht="25.92" customHeight="1">
      <c r="A181" s="12"/>
      <c r="B181" s="155"/>
      <c r="C181" s="12"/>
      <c r="D181" s="156" t="s">
        <v>76</v>
      </c>
      <c r="E181" s="157" t="s">
        <v>227</v>
      </c>
      <c r="F181" s="157" t="s">
        <v>898</v>
      </c>
      <c r="G181" s="12"/>
      <c r="H181" s="12"/>
      <c r="I181" s="158"/>
      <c r="J181" s="159">
        <f>BK181</f>
        <v>0</v>
      </c>
      <c r="K181" s="12"/>
      <c r="L181" s="155"/>
      <c r="M181" s="160"/>
      <c r="N181" s="161"/>
      <c r="O181" s="161"/>
      <c r="P181" s="162">
        <f>P182</f>
        <v>0</v>
      </c>
      <c r="Q181" s="161"/>
      <c r="R181" s="162">
        <f>R182</f>
        <v>0</v>
      </c>
      <c r="S181" s="161"/>
      <c r="T181" s="163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6" t="s">
        <v>189</v>
      </c>
      <c r="AT181" s="164" t="s">
        <v>76</v>
      </c>
      <c r="AU181" s="164" t="s">
        <v>77</v>
      </c>
      <c r="AY181" s="156" t="s">
        <v>176</v>
      </c>
      <c r="BK181" s="165">
        <f>BK182</f>
        <v>0</v>
      </c>
    </row>
    <row r="182" s="12" customFormat="1" ht="22.8" customHeight="1">
      <c r="A182" s="12"/>
      <c r="B182" s="155"/>
      <c r="C182" s="12"/>
      <c r="D182" s="156" t="s">
        <v>76</v>
      </c>
      <c r="E182" s="166" t="s">
        <v>899</v>
      </c>
      <c r="F182" s="166" t="s">
        <v>900</v>
      </c>
      <c r="G182" s="12"/>
      <c r="H182" s="12"/>
      <c r="I182" s="158"/>
      <c r="J182" s="167">
        <f>BK182</f>
        <v>0</v>
      </c>
      <c r="K182" s="12"/>
      <c r="L182" s="155"/>
      <c r="M182" s="160"/>
      <c r="N182" s="161"/>
      <c r="O182" s="161"/>
      <c r="P182" s="162">
        <f>SUM(P183:P184)</f>
        <v>0</v>
      </c>
      <c r="Q182" s="161"/>
      <c r="R182" s="162">
        <f>SUM(R183:R184)</f>
        <v>0</v>
      </c>
      <c r="S182" s="161"/>
      <c r="T182" s="163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6" t="s">
        <v>189</v>
      </c>
      <c r="AT182" s="164" t="s">
        <v>76</v>
      </c>
      <c r="AU182" s="164" t="s">
        <v>85</v>
      </c>
      <c r="AY182" s="156" t="s">
        <v>176</v>
      </c>
      <c r="BK182" s="165">
        <f>SUM(BK183:BK184)</f>
        <v>0</v>
      </c>
    </row>
    <row r="183" s="2" customFormat="1" ht="21.75" customHeight="1">
      <c r="A183" s="34"/>
      <c r="B183" s="168"/>
      <c r="C183" s="169" t="s">
        <v>414</v>
      </c>
      <c r="D183" s="169" t="s">
        <v>178</v>
      </c>
      <c r="E183" s="170" t="s">
        <v>1030</v>
      </c>
      <c r="F183" s="171" t="s">
        <v>1031</v>
      </c>
      <c r="G183" s="172" t="s">
        <v>904</v>
      </c>
      <c r="H183" s="173">
        <v>2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42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384</v>
      </c>
      <c r="AT183" s="181" t="s">
        <v>178</v>
      </c>
      <c r="AU183" s="181" t="s">
        <v>87</v>
      </c>
      <c r="AY183" s="15" t="s">
        <v>176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85</v>
      </c>
      <c r="BK183" s="182">
        <f>ROUND(I183*H183,2)</f>
        <v>0</v>
      </c>
      <c r="BL183" s="15" t="s">
        <v>384</v>
      </c>
      <c r="BM183" s="181" t="s">
        <v>417</v>
      </c>
    </row>
    <row r="184" s="2" customFormat="1" ht="16.5" customHeight="1">
      <c r="A184" s="34"/>
      <c r="B184" s="168"/>
      <c r="C184" s="169" t="s">
        <v>352</v>
      </c>
      <c r="D184" s="169" t="s">
        <v>178</v>
      </c>
      <c r="E184" s="170" t="s">
        <v>1032</v>
      </c>
      <c r="F184" s="171" t="s">
        <v>1033</v>
      </c>
      <c r="G184" s="172" t="s">
        <v>240</v>
      </c>
      <c r="H184" s="173">
        <v>152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42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384</v>
      </c>
      <c r="AT184" s="181" t="s">
        <v>178</v>
      </c>
      <c r="AU184" s="181" t="s">
        <v>87</v>
      </c>
      <c r="AY184" s="15" t="s">
        <v>176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85</v>
      </c>
      <c r="BK184" s="182">
        <f>ROUND(I184*H184,2)</f>
        <v>0</v>
      </c>
      <c r="BL184" s="15" t="s">
        <v>384</v>
      </c>
      <c r="BM184" s="181" t="s">
        <v>420</v>
      </c>
    </row>
    <row r="185" s="12" customFormat="1" ht="25.92" customHeight="1">
      <c r="A185" s="12"/>
      <c r="B185" s="155"/>
      <c r="C185" s="12"/>
      <c r="D185" s="156" t="s">
        <v>76</v>
      </c>
      <c r="E185" s="157" t="s">
        <v>142</v>
      </c>
      <c r="F185" s="157" t="s">
        <v>1034</v>
      </c>
      <c r="G185" s="12"/>
      <c r="H185" s="12"/>
      <c r="I185" s="158"/>
      <c r="J185" s="159">
        <f>BK185</f>
        <v>0</v>
      </c>
      <c r="K185" s="12"/>
      <c r="L185" s="155"/>
      <c r="M185" s="160"/>
      <c r="N185" s="161"/>
      <c r="O185" s="161"/>
      <c r="P185" s="162">
        <f>P186</f>
        <v>0</v>
      </c>
      <c r="Q185" s="161"/>
      <c r="R185" s="162">
        <f>R186</f>
        <v>0</v>
      </c>
      <c r="S185" s="161"/>
      <c r="T185" s="163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6" t="s">
        <v>196</v>
      </c>
      <c r="AT185" s="164" t="s">
        <v>76</v>
      </c>
      <c r="AU185" s="164" t="s">
        <v>77</v>
      </c>
      <c r="AY185" s="156" t="s">
        <v>176</v>
      </c>
      <c r="BK185" s="165">
        <f>BK186</f>
        <v>0</v>
      </c>
    </row>
    <row r="186" s="12" customFormat="1" ht="22.8" customHeight="1">
      <c r="A186" s="12"/>
      <c r="B186" s="155"/>
      <c r="C186" s="12"/>
      <c r="D186" s="156" t="s">
        <v>76</v>
      </c>
      <c r="E186" s="166" t="s">
        <v>1035</v>
      </c>
      <c r="F186" s="166" t="s">
        <v>1036</v>
      </c>
      <c r="G186" s="12"/>
      <c r="H186" s="12"/>
      <c r="I186" s="158"/>
      <c r="J186" s="167">
        <f>BK186</f>
        <v>0</v>
      </c>
      <c r="K186" s="12"/>
      <c r="L186" s="155"/>
      <c r="M186" s="160"/>
      <c r="N186" s="161"/>
      <c r="O186" s="161"/>
      <c r="P186" s="162">
        <f>SUM(P187:P188)</f>
        <v>0</v>
      </c>
      <c r="Q186" s="161"/>
      <c r="R186" s="162">
        <f>SUM(R187:R188)</f>
        <v>0</v>
      </c>
      <c r="S186" s="161"/>
      <c r="T186" s="163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6" t="s">
        <v>196</v>
      </c>
      <c r="AT186" s="164" t="s">
        <v>76</v>
      </c>
      <c r="AU186" s="164" t="s">
        <v>85</v>
      </c>
      <c r="AY186" s="156" t="s">
        <v>176</v>
      </c>
      <c r="BK186" s="165">
        <f>SUM(BK187:BK188)</f>
        <v>0</v>
      </c>
    </row>
    <row r="187" s="2" customFormat="1" ht="16.5" customHeight="1">
      <c r="A187" s="34"/>
      <c r="B187" s="168"/>
      <c r="C187" s="169" t="s">
        <v>421</v>
      </c>
      <c r="D187" s="169" t="s">
        <v>178</v>
      </c>
      <c r="E187" s="170" t="s">
        <v>1037</v>
      </c>
      <c r="F187" s="171" t="s">
        <v>1038</v>
      </c>
      <c r="G187" s="172" t="s">
        <v>1039</v>
      </c>
      <c r="H187" s="173">
        <v>2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42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182</v>
      </c>
      <c r="AT187" s="181" t="s">
        <v>178</v>
      </c>
      <c r="AU187" s="181" t="s">
        <v>87</v>
      </c>
      <c r="AY187" s="15" t="s">
        <v>176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85</v>
      </c>
      <c r="BK187" s="182">
        <f>ROUND(I187*H187,2)</f>
        <v>0</v>
      </c>
      <c r="BL187" s="15" t="s">
        <v>182</v>
      </c>
      <c r="BM187" s="181" t="s">
        <v>424</v>
      </c>
    </row>
    <row r="188" s="2" customFormat="1">
      <c r="A188" s="34"/>
      <c r="B188" s="35"/>
      <c r="C188" s="34"/>
      <c r="D188" s="199" t="s">
        <v>323</v>
      </c>
      <c r="E188" s="34"/>
      <c r="F188" s="200" t="s">
        <v>1040</v>
      </c>
      <c r="G188" s="34"/>
      <c r="H188" s="34"/>
      <c r="I188" s="201"/>
      <c r="J188" s="34"/>
      <c r="K188" s="34"/>
      <c r="L188" s="35"/>
      <c r="M188" s="204"/>
      <c r="N188" s="205"/>
      <c r="O188" s="196"/>
      <c r="P188" s="196"/>
      <c r="Q188" s="196"/>
      <c r="R188" s="196"/>
      <c r="S188" s="196"/>
      <c r="T188" s="20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5" t="s">
        <v>323</v>
      </c>
      <c r="AU188" s="15" t="s">
        <v>87</v>
      </c>
    </row>
    <row r="189" s="2" customFormat="1" ht="6.96" customHeight="1">
      <c r="A189" s="34"/>
      <c r="B189" s="56"/>
      <c r="C189" s="57"/>
      <c r="D189" s="57"/>
      <c r="E189" s="57"/>
      <c r="F189" s="57"/>
      <c r="G189" s="57"/>
      <c r="H189" s="57"/>
      <c r="I189" s="57"/>
      <c r="J189" s="57"/>
      <c r="K189" s="57"/>
      <c r="L189" s="35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autoFilter ref="C124:K18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126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1041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ROUND((SUM(BE126:BE184)),  2)</f>
        <v>0</v>
      </c>
      <c r="G33" s="34"/>
      <c r="H33" s="34"/>
      <c r="I33" s="124">
        <v>0.20999999999999999</v>
      </c>
      <c r="J33" s="123">
        <f>ROUND(((SUM(BE126:BE184))*I33),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ROUND((SUM(BF126:BF184)),  2)</f>
        <v>0</v>
      </c>
      <c r="G34" s="34"/>
      <c r="H34" s="34"/>
      <c r="I34" s="124">
        <v>0.12</v>
      </c>
      <c r="J34" s="123">
        <f>ROUND(((SUM(BF126:BF184))*I34),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ROUND((SUM(BG126:BG184)),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ROUND((SUM(BH126:BH184)),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ROUND((SUM(BI126:BI184)),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307 - Vodovodní přípojky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J126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J127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J128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714</v>
      </c>
      <c r="E99" s="142"/>
      <c r="F99" s="142"/>
      <c r="G99" s="142"/>
      <c r="H99" s="142"/>
      <c r="I99" s="142"/>
      <c r="J99" s="143">
        <f>J141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799</v>
      </c>
      <c r="E100" s="142"/>
      <c r="F100" s="142"/>
      <c r="G100" s="142"/>
      <c r="H100" s="142"/>
      <c r="I100" s="142"/>
      <c r="J100" s="143">
        <f>J143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286</v>
      </c>
      <c r="E101" s="142"/>
      <c r="F101" s="142"/>
      <c r="G101" s="142"/>
      <c r="H101" s="142"/>
      <c r="I101" s="142"/>
      <c r="J101" s="143">
        <f>J167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287</v>
      </c>
      <c r="E102" s="142"/>
      <c r="F102" s="142"/>
      <c r="G102" s="142"/>
      <c r="H102" s="142"/>
      <c r="I102" s="142"/>
      <c r="J102" s="143">
        <f>J172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36"/>
      <c r="C103" s="9"/>
      <c r="D103" s="137" t="s">
        <v>801</v>
      </c>
      <c r="E103" s="138"/>
      <c r="F103" s="138"/>
      <c r="G103" s="138"/>
      <c r="H103" s="138"/>
      <c r="I103" s="138"/>
      <c r="J103" s="139">
        <f>J175</f>
        <v>0</v>
      </c>
      <c r="K103" s="9"/>
      <c r="L103" s="13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40"/>
      <c r="C104" s="10"/>
      <c r="D104" s="141" t="s">
        <v>802</v>
      </c>
      <c r="E104" s="142"/>
      <c r="F104" s="142"/>
      <c r="G104" s="142"/>
      <c r="H104" s="142"/>
      <c r="I104" s="142"/>
      <c r="J104" s="143">
        <f>J176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36"/>
      <c r="C105" s="9"/>
      <c r="D105" s="137" t="s">
        <v>960</v>
      </c>
      <c r="E105" s="138"/>
      <c r="F105" s="138"/>
      <c r="G105" s="138"/>
      <c r="H105" s="138"/>
      <c r="I105" s="138"/>
      <c r="J105" s="139">
        <f>J181</f>
        <v>0</v>
      </c>
      <c r="K105" s="9"/>
      <c r="L105" s="13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40"/>
      <c r="C106" s="10"/>
      <c r="D106" s="141" t="s">
        <v>961</v>
      </c>
      <c r="E106" s="142"/>
      <c r="F106" s="142"/>
      <c r="G106" s="142"/>
      <c r="H106" s="142"/>
      <c r="I106" s="142"/>
      <c r="J106" s="143">
        <f>J182</f>
        <v>0</v>
      </c>
      <c r="K106" s="10"/>
      <c r="L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/>
    <row r="110" hidden="1"/>
    <row r="111" hidden="1"/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162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17" t="str">
        <f>E7</f>
        <v>Revitalizace sídliště Blatenská v HD - 2.etapa</v>
      </c>
      <c r="F116" s="28"/>
      <c r="G116" s="28"/>
      <c r="H116" s="28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146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3" t="str">
        <f>E9</f>
        <v>SO 307 - Vodovodní přípojky</v>
      </c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20</v>
      </c>
      <c r="D120" s="34"/>
      <c r="E120" s="34"/>
      <c r="F120" s="23" t="str">
        <f>F12</f>
        <v xml:space="preserve"> </v>
      </c>
      <c r="G120" s="34"/>
      <c r="H120" s="34"/>
      <c r="I120" s="28" t="s">
        <v>22</v>
      </c>
      <c r="J120" s="65" t="str">
        <f>IF(J12="","",J12)</f>
        <v>28. 1. 2025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24</v>
      </c>
      <c r="D122" s="34"/>
      <c r="E122" s="34"/>
      <c r="F122" s="23" t="str">
        <f>E15</f>
        <v>město Horažďovice</v>
      </c>
      <c r="G122" s="34"/>
      <c r="H122" s="34"/>
      <c r="I122" s="28" t="s">
        <v>31</v>
      </c>
      <c r="J122" s="32" t="str">
        <f>E21</f>
        <v>Atelier MAAT Tábor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29</v>
      </c>
      <c r="D123" s="34"/>
      <c r="E123" s="34"/>
      <c r="F123" s="23" t="str">
        <f>IF(E18="","",E18)</f>
        <v>Vyplň údaj</v>
      </c>
      <c r="G123" s="34"/>
      <c r="H123" s="34"/>
      <c r="I123" s="28" t="s">
        <v>34</v>
      </c>
      <c r="J123" s="32" t="str">
        <f>E24</f>
        <v>Pavel Matoušek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44"/>
      <c r="B125" s="145"/>
      <c r="C125" s="146" t="s">
        <v>163</v>
      </c>
      <c r="D125" s="147" t="s">
        <v>62</v>
      </c>
      <c r="E125" s="147" t="s">
        <v>58</v>
      </c>
      <c r="F125" s="147" t="s">
        <v>59</v>
      </c>
      <c r="G125" s="147" t="s">
        <v>164</v>
      </c>
      <c r="H125" s="147" t="s">
        <v>165</v>
      </c>
      <c r="I125" s="147" t="s">
        <v>166</v>
      </c>
      <c r="J125" s="148" t="s">
        <v>151</v>
      </c>
      <c r="K125" s="149" t="s">
        <v>167</v>
      </c>
      <c r="L125" s="150"/>
      <c r="M125" s="82" t="s">
        <v>1</v>
      </c>
      <c r="N125" s="83" t="s">
        <v>41</v>
      </c>
      <c r="O125" s="83" t="s">
        <v>168</v>
      </c>
      <c r="P125" s="83" t="s">
        <v>169</v>
      </c>
      <c r="Q125" s="83" t="s">
        <v>170</v>
      </c>
      <c r="R125" s="83" t="s">
        <v>171</v>
      </c>
      <c r="S125" s="83" t="s">
        <v>172</v>
      </c>
      <c r="T125" s="84" t="s">
        <v>173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</row>
    <row r="126" s="2" customFormat="1" ht="22.8" customHeight="1">
      <c r="A126" s="34"/>
      <c r="B126" s="35"/>
      <c r="C126" s="89" t="s">
        <v>174</v>
      </c>
      <c r="D126" s="34"/>
      <c r="E126" s="34"/>
      <c r="F126" s="34"/>
      <c r="G126" s="34"/>
      <c r="H126" s="34"/>
      <c r="I126" s="34"/>
      <c r="J126" s="151">
        <f>BK126</f>
        <v>0</v>
      </c>
      <c r="K126" s="34"/>
      <c r="L126" s="35"/>
      <c r="M126" s="85"/>
      <c r="N126" s="69"/>
      <c r="O126" s="86"/>
      <c r="P126" s="152">
        <f>P127+P175+P181</f>
        <v>0</v>
      </c>
      <c r="Q126" s="86"/>
      <c r="R126" s="152">
        <f>R127+R175+R181</f>
        <v>0</v>
      </c>
      <c r="S126" s="86"/>
      <c r="T126" s="153">
        <f>T127+T175+T181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76</v>
      </c>
      <c r="AU126" s="15" t="s">
        <v>153</v>
      </c>
      <c r="BK126" s="154">
        <f>BK127+BK175+BK181</f>
        <v>0</v>
      </c>
    </row>
    <row r="127" s="12" customFormat="1" ht="25.92" customHeight="1">
      <c r="A127" s="12"/>
      <c r="B127" s="155"/>
      <c r="C127" s="12"/>
      <c r="D127" s="156" t="s">
        <v>76</v>
      </c>
      <c r="E127" s="157" t="s">
        <v>288</v>
      </c>
      <c r="F127" s="157" t="s">
        <v>289</v>
      </c>
      <c r="G127" s="12"/>
      <c r="H127" s="12"/>
      <c r="I127" s="158"/>
      <c r="J127" s="159">
        <f>BK127</f>
        <v>0</v>
      </c>
      <c r="K127" s="12"/>
      <c r="L127" s="155"/>
      <c r="M127" s="160"/>
      <c r="N127" s="161"/>
      <c r="O127" s="161"/>
      <c r="P127" s="162">
        <f>P128+P141+P143+P167+P172</f>
        <v>0</v>
      </c>
      <c r="Q127" s="161"/>
      <c r="R127" s="162">
        <f>R128+R141+R143+R167+R172</f>
        <v>0</v>
      </c>
      <c r="S127" s="161"/>
      <c r="T127" s="163">
        <f>T128+T141+T143+T167+T172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85</v>
      </c>
      <c r="AT127" s="164" t="s">
        <v>76</v>
      </c>
      <c r="AU127" s="164" t="s">
        <v>77</v>
      </c>
      <c r="AY127" s="156" t="s">
        <v>176</v>
      </c>
      <c r="BK127" s="165">
        <f>BK128+BK141+BK143+BK167+BK172</f>
        <v>0</v>
      </c>
    </row>
    <row r="128" s="12" customFormat="1" ht="22.8" customHeight="1">
      <c r="A128" s="12"/>
      <c r="B128" s="155"/>
      <c r="C128" s="12"/>
      <c r="D128" s="156" t="s">
        <v>76</v>
      </c>
      <c r="E128" s="166" t="s">
        <v>85</v>
      </c>
      <c r="F128" s="166" t="s">
        <v>290</v>
      </c>
      <c r="G128" s="12"/>
      <c r="H128" s="12"/>
      <c r="I128" s="158"/>
      <c r="J128" s="167">
        <f>BK128</f>
        <v>0</v>
      </c>
      <c r="K128" s="12"/>
      <c r="L128" s="155"/>
      <c r="M128" s="160"/>
      <c r="N128" s="161"/>
      <c r="O128" s="161"/>
      <c r="P128" s="162">
        <f>SUM(P129:P140)</f>
        <v>0</v>
      </c>
      <c r="Q128" s="161"/>
      <c r="R128" s="162">
        <f>SUM(R129:R140)</f>
        <v>0</v>
      </c>
      <c r="S128" s="161"/>
      <c r="T128" s="163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6" t="s">
        <v>85</v>
      </c>
      <c r="AT128" s="164" t="s">
        <v>76</v>
      </c>
      <c r="AU128" s="164" t="s">
        <v>85</v>
      </c>
      <c r="AY128" s="156" t="s">
        <v>176</v>
      </c>
      <c r="BK128" s="165">
        <f>SUM(BK129:BK140)</f>
        <v>0</v>
      </c>
    </row>
    <row r="129" s="2" customFormat="1" ht="24.15" customHeight="1">
      <c r="A129" s="34"/>
      <c r="B129" s="168"/>
      <c r="C129" s="169" t="s">
        <v>85</v>
      </c>
      <c r="D129" s="169" t="s">
        <v>178</v>
      </c>
      <c r="E129" s="170" t="s">
        <v>716</v>
      </c>
      <c r="F129" s="171" t="s">
        <v>717</v>
      </c>
      <c r="G129" s="172" t="s">
        <v>718</v>
      </c>
      <c r="H129" s="173">
        <v>30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87</v>
      </c>
    </row>
    <row r="130" s="2" customFormat="1" ht="37.8" customHeight="1">
      <c r="A130" s="34"/>
      <c r="B130" s="168"/>
      <c r="C130" s="169" t="s">
        <v>87</v>
      </c>
      <c r="D130" s="169" t="s">
        <v>178</v>
      </c>
      <c r="E130" s="170" t="s">
        <v>719</v>
      </c>
      <c r="F130" s="171" t="s">
        <v>720</v>
      </c>
      <c r="G130" s="172" t="s">
        <v>721</v>
      </c>
      <c r="H130" s="173">
        <v>15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182</v>
      </c>
    </row>
    <row r="131" s="2" customFormat="1" ht="90" customHeight="1">
      <c r="A131" s="34"/>
      <c r="B131" s="168"/>
      <c r="C131" s="169" t="s">
        <v>189</v>
      </c>
      <c r="D131" s="169" t="s">
        <v>178</v>
      </c>
      <c r="E131" s="170" t="s">
        <v>722</v>
      </c>
      <c r="F131" s="171" t="s">
        <v>723</v>
      </c>
      <c r="G131" s="172" t="s">
        <v>240</v>
      </c>
      <c r="H131" s="173">
        <v>8.8000000000000007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200</v>
      </c>
    </row>
    <row r="132" s="2" customFormat="1" ht="100.5" customHeight="1">
      <c r="A132" s="34"/>
      <c r="B132" s="168"/>
      <c r="C132" s="169" t="s">
        <v>182</v>
      </c>
      <c r="D132" s="169" t="s">
        <v>178</v>
      </c>
      <c r="E132" s="170" t="s">
        <v>724</v>
      </c>
      <c r="F132" s="171" t="s">
        <v>725</v>
      </c>
      <c r="G132" s="172" t="s">
        <v>240</v>
      </c>
      <c r="H132" s="173">
        <v>20.800000000000001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211</v>
      </c>
    </row>
    <row r="133" s="2" customFormat="1" ht="44.25" customHeight="1">
      <c r="A133" s="34"/>
      <c r="B133" s="168"/>
      <c r="C133" s="169" t="s">
        <v>196</v>
      </c>
      <c r="D133" s="169" t="s">
        <v>178</v>
      </c>
      <c r="E133" s="170" t="s">
        <v>1042</v>
      </c>
      <c r="F133" s="171" t="s">
        <v>1043</v>
      </c>
      <c r="G133" s="172" t="s">
        <v>181</v>
      </c>
      <c r="H133" s="173">
        <v>129.59999999999999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222</v>
      </c>
    </row>
    <row r="134" s="2" customFormat="1">
      <c r="A134" s="34"/>
      <c r="B134" s="35"/>
      <c r="C134" s="34"/>
      <c r="D134" s="199" t="s">
        <v>323</v>
      </c>
      <c r="E134" s="34"/>
      <c r="F134" s="200" t="s">
        <v>728</v>
      </c>
      <c r="G134" s="34"/>
      <c r="H134" s="34"/>
      <c r="I134" s="201"/>
      <c r="J134" s="34"/>
      <c r="K134" s="34"/>
      <c r="L134" s="35"/>
      <c r="M134" s="202"/>
      <c r="N134" s="203"/>
      <c r="O134" s="73"/>
      <c r="P134" s="73"/>
      <c r="Q134" s="73"/>
      <c r="R134" s="73"/>
      <c r="S134" s="73"/>
      <c r="T134" s="7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323</v>
      </c>
      <c r="AU134" s="15" t="s">
        <v>87</v>
      </c>
    </row>
    <row r="135" s="2" customFormat="1" ht="37.8" customHeight="1">
      <c r="A135" s="34"/>
      <c r="B135" s="168"/>
      <c r="C135" s="169" t="s">
        <v>200</v>
      </c>
      <c r="D135" s="169" t="s">
        <v>178</v>
      </c>
      <c r="E135" s="170" t="s">
        <v>729</v>
      </c>
      <c r="F135" s="171" t="s">
        <v>730</v>
      </c>
      <c r="G135" s="172" t="s">
        <v>181</v>
      </c>
      <c r="H135" s="173">
        <v>44.399999999999999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8</v>
      </c>
    </row>
    <row r="136" s="2" customFormat="1" ht="62.7" customHeight="1">
      <c r="A136" s="34"/>
      <c r="B136" s="168"/>
      <c r="C136" s="169" t="s">
        <v>356</v>
      </c>
      <c r="D136" s="169" t="s">
        <v>178</v>
      </c>
      <c r="E136" s="170" t="s">
        <v>731</v>
      </c>
      <c r="F136" s="171" t="s">
        <v>732</v>
      </c>
      <c r="G136" s="172" t="s">
        <v>181</v>
      </c>
      <c r="H136" s="173">
        <v>49.808999999999998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1044</v>
      </c>
    </row>
    <row r="137" s="2" customFormat="1" ht="44.25" customHeight="1">
      <c r="A137" s="34"/>
      <c r="B137" s="168"/>
      <c r="C137" s="169" t="s">
        <v>222</v>
      </c>
      <c r="D137" s="169" t="s">
        <v>178</v>
      </c>
      <c r="E137" s="170" t="s">
        <v>657</v>
      </c>
      <c r="F137" s="171" t="s">
        <v>658</v>
      </c>
      <c r="G137" s="172" t="s">
        <v>181</v>
      </c>
      <c r="H137" s="173">
        <v>79.790999999999997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182</v>
      </c>
      <c r="AT137" s="181" t="s">
        <v>178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251</v>
      </c>
    </row>
    <row r="138" s="2" customFormat="1" ht="66.75" customHeight="1">
      <c r="A138" s="34"/>
      <c r="B138" s="168"/>
      <c r="C138" s="169" t="s">
        <v>301</v>
      </c>
      <c r="D138" s="169" t="s">
        <v>178</v>
      </c>
      <c r="E138" s="170" t="s">
        <v>734</v>
      </c>
      <c r="F138" s="171" t="s">
        <v>735</v>
      </c>
      <c r="G138" s="172" t="s">
        <v>181</v>
      </c>
      <c r="H138" s="173">
        <v>38.299999999999997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259</v>
      </c>
    </row>
    <row r="139" s="2" customFormat="1" ht="16.5" customHeight="1">
      <c r="A139" s="34"/>
      <c r="B139" s="168"/>
      <c r="C139" s="183" t="s">
        <v>8</v>
      </c>
      <c r="D139" s="183" t="s">
        <v>227</v>
      </c>
      <c r="E139" s="184" t="s">
        <v>736</v>
      </c>
      <c r="F139" s="185" t="s">
        <v>737</v>
      </c>
      <c r="G139" s="186" t="s">
        <v>207</v>
      </c>
      <c r="H139" s="187">
        <v>76.599999999999994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211</v>
      </c>
      <c r="AT139" s="181" t="s">
        <v>227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267</v>
      </c>
    </row>
    <row r="140" s="2" customFormat="1">
      <c r="A140" s="34"/>
      <c r="B140" s="35"/>
      <c r="C140" s="34"/>
      <c r="D140" s="199" t="s">
        <v>323</v>
      </c>
      <c r="E140" s="34"/>
      <c r="F140" s="200" t="s">
        <v>738</v>
      </c>
      <c r="G140" s="34"/>
      <c r="H140" s="34"/>
      <c r="I140" s="201"/>
      <c r="J140" s="34"/>
      <c r="K140" s="34"/>
      <c r="L140" s="35"/>
      <c r="M140" s="202"/>
      <c r="N140" s="203"/>
      <c r="O140" s="73"/>
      <c r="P140" s="73"/>
      <c r="Q140" s="73"/>
      <c r="R140" s="73"/>
      <c r="S140" s="73"/>
      <c r="T140" s="7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323</v>
      </c>
      <c r="AU140" s="15" t="s">
        <v>87</v>
      </c>
    </row>
    <row r="141" s="12" customFormat="1" ht="22.8" customHeight="1">
      <c r="A141" s="12"/>
      <c r="B141" s="155"/>
      <c r="C141" s="12"/>
      <c r="D141" s="156" t="s">
        <v>76</v>
      </c>
      <c r="E141" s="166" t="s">
        <v>182</v>
      </c>
      <c r="F141" s="166" t="s">
        <v>739</v>
      </c>
      <c r="G141" s="12"/>
      <c r="H141" s="12"/>
      <c r="I141" s="158"/>
      <c r="J141" s="167">
        <f>BK141</f>
        <v>0</v>
      </c>
      <c r="K141" s="12"/>
      <c r="L141" s="155"/>
      <c r="M141" s="160"/>
      <c r="N141" s="161"/>
      <c r="O141" s="161"/>
      <c r="P141" s="162">
        <f>P142</f>
        <v>0</v>
      </c>
      <c r="Q141" s="161"/>
      <c r="R141" s="162">
        <f>R142</f>
        <v>0</v>
      </c>
      <c r="S141" s="161"/>
      <c r="T141" s="16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6" t="s">
        <v>85</v>
      </c>
      <c r="AT141" s="164" t="s">
        <v>76</v>
      </c>
      <c r="AU141" s="164" t="s">
        <v>85</v>
      </c>
      <c r="AY141" s="156" t="s">
        <v>176</v>
      </c>
      <c r="BK141" s="165">
        <f>BK142</f>
        <v>0</v>
      </c>
    </row>
    <row r="142" s="2" customFormat="1" ht="33" customHeight="1">
      <c r="A142" s="34"/>
      <c r="B142" s="168"/>
      <c r="C142" s="169" t="s">
        <v>317</v>
      </c>
      <c r="D142" s="169" t="s">
        <v>178</v>
      </c>
      <c r="E142" s="170" t="s">
        <v>740</v>
      </c>
      <c r="F142" s="171" t="s">
        <v>741</v>
      </c>
      <c r="G142" s="172" t="s">
        <v>181</v>
      </c>
      <c r="H142" s="173">
        <v>10.800000000000001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182</v>
      </c>
      <c r="AT142" s="181" t="s">
        <v>178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320</v>
      </c>
    </row>
    <row r="143" s="12" customFormat="1" ht="22.8" customHeight="1">
      <c r="A143" s="12"/>
      <c r="B143" s="155"/>
      <c r="C143" s="12"/>
      <c r="D143" s="156" t="s">
        <v>76</v>
      </c>
      <c r="E143" s="166" t="s">
        <v>211</v>
      </c>
      <c r="F143" s="166" t="s">
        <v>817</v>
      </c>
      <c r="G143" s="12"/>
      <c r="H143" s="12"/>
      <c r="I143" s="158"/>
      <c r="J143" s="167">
        <f>BK143</f>
        <v>0</v>
      </c>
      <c r="K143" s="12"/>
      <c r="L143" s="155"/>
      <c r="M143" s="160"/>
      <c r="N143" s="161"/>
      <c r="O143" s="161"/>
      <c r="P143" s="162">
        <f>SUM(P144:P166)</f>
        <v>0</v>
      </c>
      <c r="Q143" s="161"/>
      <c r="R143" s="162">
        <f>SUM(R144:R166)</f>
        <v>0</v>
      </c>
      <c r="S143" s="161"/>
      <c r="T143" s="163">
        <f>SUM(T144:T166)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6" t="s">
        <v>85</v>
      </c>
      <c r="AT143" s="164" t="s">
        <v>76</v>
      </c>
      <c r="AU143" s="164" t="s">
        <v>85</v>
      </c>
      <c r="AY143" s="156" t="s">
        <v>176</v>
      </c>
      <c r="BK143" s="165">
        <f>SUM(BK144:BK166)</f>
        <v>0</v>
      </c>
    </row>
    <row r="144" s="2" customFormat="1" ht="37.8" customHeight="1">
      <c r="A144" s="34"/>
      <c r="B144" s="168"/>
      <c r="C144" s="169" t="s">
        <v>308</v>
      </c>
      <c r="D144" s="169" t="s">
        <v>178</v>
      </c>
      <c r="E144" s="170" t="s">
        <v>1045</v>
      </c>
      <c r="F144" s="171" t="s">
        <v>1046</v>
      </c>
      <c r="G144" s="172" t="s">
        <v>240</v>
      </c>
      <c r="H144" s="173">
        <v>17.600000000000001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182</v>
      </c>
      <c r="AT144" s="181" t="s">
        <v>178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231</v>
      </c>
    </row>
    <row r="145" s="2" customFormat="1" ht="37.8" customHeight="1">
      <c r="A145" s="34"/>
      <c r="B145" s="168"/>
      <c r="C145" s="183" t="s">
        <v>325</v>
      </c>
      <c r="D145" s="183" t="s">
        <v>227</v>
      </c>
      <c r="E145" s="184" t="s">
        <v>1047</v>
      </c>
      <c r="F145" s="185" t="s">
        <v>1048</v>
      </c>
      <c r="G145" s="186" t="s">
        <v>240</v>
      </c>
      <c r="H145" s="187">
        <v>18.48</v>
      </c>
      <c r="I145" s="188"/>
      <c r="J145" s="189">
        <f>ROUND(I145*H145,2)</f>
        <v>0</v>
      </c>
      <c r="K145" s="190"/>
      <c r="L145" s="191"/>
      <c r="M145" s="192" t="s">
        <v>1</v>
      </c>
      <c r="N145" s="193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211</v>
      </c>
      <c r="AT145" s="181" t="s">
        <v>227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328</v>
      </c>
    </row>
    <row r="146" s="2" customFormat="1" ht="37.8" customHeight="1">
      <c r="A146" s="34"/>
      <c r="B146" s="168"/>
      <c r="C146" s="169" t="s">
        <v>187</v>
      </c>
      <c r="D146" s="169" t="s">
        <v>178</v>
      </c>
      <c r="E146" s="170" t="s">
        <v>1049</v>
      </c>
      <c r="F146" s="171" t="s">
        <v>1050</v>
      </c>
      <c r="G146" s="172" t="s">
        <v>240</v>
      </c>
      <c r="H146" s="173">
        <v>117.2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182</v>
      </c>
      <c r="AT146" s="181" t="s">
        <v>178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331</v>
      </c>
    </row>
    <row r="147" s="2" customFormat="1" ht="37.8" customHeight="1">
      <c r="A147" s="34"/>
      <c r="B147" s="168"/>
      <c r="C147" s="183" t="s">
        <v>237</v>
      </c>
      <c r="D147" s="183" t="s">
        <v>227</v>
      </c>
      <c r="E147" s="184" t="s">
        <v>1051</v>
      </c>
      <c r="F147" s="185" t="s">
        <v>1052</v>
      </c>
      <c r="G147" s="186" t="s">
        <v>240</v>
      </c>
      <c r="H147" s="187">
        <v>123.06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211</v>
      </c>
      <c r="AT147" s="181" t="s">
        <v>227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334</v>
      </c>
    </row>
    <row r="148" s="2" customFormat="1" ht="24.15" customHeight="1">
      <c r="A148" s="34"/>
      <c r="B148" s="168"/>
      <c r="C148" s="169" t="s">
        <v>242</v>
      </c>
      <c r="D148" s="169" t="s">
        <v>178</v>
      </c>
      <c r="E148" s="170" t="s">
        <v>1053</v>
      </c>
      <c r="F148" s="171" t="s">
        <v>1054</v>
      </c>
      <c r="G148" s="172" t="s">
        <v>240</v>
      </c>
      <c r="H148" s="173">
        <v>142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182</v>
      </c>
      <c r="AT148" s="181" t="s">
        <v>178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337</v>
      </c>
    </row>
    <row r="149" s="2" customFormat="1">
      <c r="A149" s="34"/>
      <c r="B149" s="35"/>
      <c r="C149" s="34"/>
      <c r="D149" s="199" t="s">
        <v>323</v>
      </c>
      <c r="E149" s="34"/>
      <c r="F149" s="200" t="s">
        <v>1055</v>
      </c>
      <c r="G149" s="34"/>
      <c r="H149" s="34"/>
      <c r="I149" s="201"/>
      <c r="J149" s="34"/>
      <c r="K149" s="34"/>
      <c r="L149" s="35"/>
      <c r="M149" s="202"/>
      <c r="N149" s="203"/>
      <c r="O149" s="73"/>
      <c r="P149" s="73"/>
      <c r="Q149" s="73"/>
      <c r="R149" s="73"/>
      <c r="S149" s="73"/>
      <c r="T149" s="7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5" t="s">
        <v>323</v>
      </c>
      <c r="AU149" s="15" t="s">
        <v>87</v>
      </c>
    </row>
    <row r="150" s="2" customFormat="1" ht="24.15" customHeight="1">
      <c r="A150" s="34"/>
      <c r="B150" s="168"/>
      <c r="C150" s="169" t="s">
        <v>246</v>
      </c>
      <c r="D150" s="169" t="s">
        <v>178</v>
      </c>
      <c r="E150" s="170" t="s">
        <v>1056</v>
      </c>
      <c r="F150" s="171" t="s">
        <v>1057</v>
      </c>
      <c r="G150" s="172" t="s">
        <v>254</v>
      </c>
      <c r="H150" s="173">
        <v>2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182</v>
      </c>
      <c r="AT150" s="181" t="s">
        <v>178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342</v>
      </c>
    </row>
    <row r="151" s="2" customFormat="1" ht="24.15" customHeight="1">
      <c r="A151" s="34"/>
      <c r="B151" s="168"/>
      <c r="C151" s="169" t="s">
        <v>251</v>
      </c>
      <c r="D151" s="169" t="s">
        <v>178</v>
      </c>
      <c r="E151" s="170" t="s">
        <v>1058</v>
      </c>
      <c r="F151" s="171" t="s">
        <v>1059</v>
      </c>
      <c r="G151" s="172" t="s">
        <v>254</v>
      </c>
      <c r="H151" s="173">
        <v>9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182</v>
      </c>
      <c r="AT151" s="181" t="s">
        <v>178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345</v>
      </c>
    </row>
    <row r="152" s="2" customFormat="1" ht="49.05" customHeight="1">
      <c r="A152" s="34"/>
      <c r="B152" s="168"/>
      <c r="C152" s="169" t="s">
        <v>7</v>
      </c>
      <c r="D152" s="169" t="s">
        <v>178</v>
      </c>
      <c r="E152" s="170" t="s">
        <v>1060</v>
      </c>
      <c r="F152" s="171" t="s">
        <v>1061</v>
      </c>
      <c r="G152" s="172" t="s">
        <v>254</v>
      </c>
      <c r="H152" s="173">
        <v>2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182</v>
      </c>
      <c r="AT152" s="181" t="s">
        <v>178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348</v>
      </c>
    </row>
    <row r="153" s="2" customFormat="1" ht="24.15" customHeight="1">
      <c r="A153" s="34"/>
      <c r="B153" s="168"/>
      <c r="C153" s="183" t="s">
        <v>259</v>
      </c>
      <c r="D153" s="183" t="s">
        <v>227</v>
      </c>
      <c r="E153" s="184" t="s">
        <v>1062</v>
      </c>
      <c r="F153" s="185" t="s">
        <v>1063</v>
      </c>
      <c r="G153" s="186" t="s">
        <v>254</v>
      </c>
      <c r="H153" s="187">
        <v>2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42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211</v>
      </c>
      <c r="AT153" s="181" t="s">
        <v>227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182</v>
      </c>
      <c r="BM153" s="181" t="s">
        <v>352</v>
      </c>
    </row>
    <row r="154" s="2" customFormat="1" ht="24.15" customHeight="1">
      <c r="A154" s="34"/>
      <c r="B154" s="168"/>
      <c r="C154" s="183" t="s">
        <v>263</v>
      </c>
      <c r="D154" s="183" t="s">
        <v>227</v>
      </c>
      <c r="E154" s="184" t="s">
        <v>1064</v>
      </c>
      <c r="F154" s="185" t="s">
        <v>1065</v>
      </c>
      <c r="G154" s="186" t="s">
        <v>254</v>
      </c>
      <c r="H154" s="187">
        <v>2</v>
      </c>
      <c r="I154" s="188"/>
      <c r="J154" s="189">
        <f>ROUND(I154*H154,2)</f>
        <v>0</v>
      </c>
      <c r="K154" s="190"/>
      <c r="L154" s="191"/>
      <c r="M154" s="192" t="s">
        <v>1</v>
      </c>
      <c r="N154" s="193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211</v>
      </c>
      <c r="AT154" s="181" t="s">
        <v>227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356</v>
      </c>
    </row>
    <row r="155" s="2" customFormat="1" ht="49.05" customHeight="1">
      <c r="A155" s="34"/>
      <c r="B155" s="168"/>
      <c r="C155" s="169" t="s">
        <v>267</v>
      </c>
      <c r="D155" s="169" t="s">
        <v>178</v>
      </c>
      <c r="E155" s="170" t="s">
        <v>1066</v>
      </c>
      <c r="F155" s="171" t="s">
        <v>1067</v>
      </c>
      <c r="G155" s="172" t="s">
        <v>254</v>
      </c>
      <c r="H155" s="173">
        <v>9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42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182</v>
      </c>
      <c r="AT155" s="181" t="s">
        <v>178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359</v>
      </c>
    </row>
    <row r="156" s="2" customFormat="1" ht="24.15" customHeight="1">
      <c r="A156" s="34"/>
      <c r="B156" s="168"/>
      <c r="C156" s="183" t="s">
        <v>271</v>
      </c>
      <c r="D156" s="183" t="s">
        <v>227</v>
      </c>
      <c r="E156" s="184" t="s">
        <v>1068</v>
      </c>
      <c r="F156" s="185" t="s">
        <v>1069</v>
      </c>
      <c r="G156" s="186" t="s">
        <v>254</v>
      </c>
      <c r="H156" s="187">
        <v>9</v>
      </c>
      <c r="I156" s="188"/>
      <c r="J156" s="189">
        <f>ROUND(I156*H156,2)</f>
        <v>0</v>
      </c>
      <c r="K156" s="190"/>
      <c r="L156" s="191"/>
      <c r="M156" s="192" t="s">
        <v>1</v>
      </c>
      <c r="N156" s="193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211</v>
      </c>
      <c r="AT156" s="181" t="s">
        <v>227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363</v>
      </c>
    </row>
    <row r="157" s="2" customFormat="1" ht="24.15" customHeight="1">
      <c r="A157" s="34"/>
      <c r="B157" s="168"/>
      <c r="C157" s="183" t="s">
        <v>320</v>
      </c>
      <c r="D157" s="183" t="s">
        <v>227</v>
      </c>
      <c r="E157" s="184" t="s">
        <v>1064</v>
      </c>
      <c r="F157" s="185" t="s">
        <v>1065</v>
      </c>
      <c r="G157" s="186" t="s">
        <v>254</v>
      </c>
      <c r="H157" s="187">
        <v>9</v>
      </c>
      <c r="I157" s="188"/>
      <c r="J157" s="189">
        <f>ROUND(I157*H157,2)</f>
        <v>0</v>
      </c>
      <c r="K157" s="190"/>
      <c r="L157" s="191"/>
      <c r="M157" s="192" t="s">
        <v>1</v>
      </c>
      <c r="N157" s="193" t="s">
        <v>42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211</v>
      </c>
      <c r="AT157" s="181" t="s">
        <v>227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367</v>
      </c>
    </row>
    <row r="158" s="2" customFormat="1" ht="44.25" customHeight="1">
      <c r="A158" s="34"/>
      <c r="B158" s="168"/>
      <c r="C158" s="169" t="s">
        <v>368</v>
      </c>
      <c r="D158" s="169" t="s">
        <v>178</v>
      </c>
      <c r="E158" s="170" t="s">
        <v>1070</v>
      </c>
      <c r="F158" s="171" t="s">
        <v>1071</v>
      </c>
      <c r="G158" s="172" t="s">
        <v>254</v>
      </c>
      <c r="H158" s="173">
        <v>11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371</v>
      </c>
    </row>
    <row r="159" s="2" customFormat="1" ht="24.15" customHeight="1">
      <c r="A159" s="34"/>
      <c r="B159" s="168"/>
      <c r="C159" s="183" t="s">
        <v>231</v>
      </c>
      <c r="D159" s="183" t="s">
        <v>227</v>
      </c>
      <c r="E159" s="184" t="s">
        <v>1072</v>
      </c>
      <c r="F159" s="185" t="s">
        <v>1073</v>
      </c>
      <c r="G159" s="186" t="s">
        <v>254</v>
      </c>
      <c r="H159" s="187">
        <v>2</v>
      </c>
      <c r="I159" s="188"/>
      <c r="J159" s="189">
        <f>ROUND(I159*H159,2)</f>
        <v>0</v>
      </c>
      <c r="K159" s="190"/>
      <c r="L159" s="191"/>
      <c r="M159" s="192" t="s">
        <v>1</v>
      </c>
      <c r="N159" s="193" t="s">
        <v>42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211</v>
      </c>
      <c r="AT159" s="181" t="s">
        <v>227</v>
      </c>
      <c r="AU159" s="181" t="s">
        <v>87</v>
      </c>
      <c r="AY159" s="15" t="s">
        <v>176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85</v>
      </c>
      <c r="BK159" s="182">
        <f>ROUND(I159*H159,2)</f>
        <v>0</v>
      </c>
      <c r="BL159" s="15" t="s">
        <v>182</v>
      </c>
      <c r="BM159" s="181" t="s">
        <v>209</v>
      </c>
    </row>
    <row r="160" s="2" customFormat="1" ht="24.15" customHeight="1">
      <c r="A160" s="34"/>
      <c r="B160" s="168"/>
      <c r="C160" s="183" t="s">
        <v>226</v>
      </c>
      <c r="D160" s="183" t="s">
        <v>227</v>
      </c>
      <c r="E160" s="184" t="s">
        <v>1074</v>
      </c>
      <c r="F160" s="185" t="s">
        <v>1075</v>
      </c>
      <c r="G160" s="186" t="s">
        <v>254</v>
      </c>
      <c r="H160" s="187">
        <v>9</v>
      </c>
      <c r="I160" s="188"/>
      <c r="J160" s="189">
        <f>ROUND(I160*H160,2)</f>
        <v>0</v>
      </c>
      <c r="K160" s="190"/>
      <c r="L160" s="191"/>
      <c r="M160" s="192" t="s">
        <v>1</v>
      </c>
      <c r="N160" s="193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211</v>
      </c>
      <c r="AT160" s="181" t="s">
        <v>227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376</v>
      </c>
    </row>
    <row r="161" s="2" customFormat="1" ht="24.15" customHeight="1">
      <c r="A161" s="34"/>
      <c r="B161" s="168"/>
      <c r="C161" s="169" t="s">
        <v>328</v>
      </c>
      <c r="D161" s="169" t="s">
        <v>178</v>
      </c>
      <c r="E161" s="170" t="s">
        <v>1013</v>
      </c>
      <c r="F161" s="171" t="s">
        <v>1014</v>
      </c>
      <c r="G161" s="172" t="s">
        <v>240</v>
      </c>
      <c r="H161" s="173">
        <v>135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182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379</v>
      </c>
    </row>
    <row r="162" s="2" customFormat="1" ht="24.15" customHeight="1">
      <c r="A162" s="34"/>
      <c r="B162" s="168"/>
      <c r="C162" s="169" t="s">
        <v>380</v>
      </c>
      <c r="D162" s="169" t="s">
        <v>178</v>
      </c>
      <c r="E162" s="170" t="s">
        <v>1015</v>
      </c>
      <c r="F162" s="171" t="s">
        <v>1016</v>
      </c>
      <c r="G162" s="172" t="s">
        <v>254</v>
      </c>
      <c r="H162" s="173">
        <v>11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182</v>
      </c>
      <c r="AT162" s="181" t="s">
        <v>178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182</v>
      </c>
      <c r="BM162" s="181" t="s">
        <v>383</v>
      </c>
    </row>
    <row r="163" s="2" customFormat="1" ht="24.15" customHeight="1">
      <c r="A163" s="34"/>
      <c r="B163" s="168"/>
      <c r="C163" s="183" t="s">
        <v>331</v>
      </c>
      <c r="D163" s="183" t="s">
        <v>227</v>
      </c>
      <c r="E163" s="184" t="s">
        <v>1017</v>
      </c>
      <c r="F163" s="185" t="s">
        <v>1018</v>
      </c>
      <c r="G163" s="186" t="s">
        <v>254</v>
      </c>
      <c r="H163" s="187">
        <v>11</v>
      </c>
      <c r="I163" s="188"/>
      <c r="J163" s="189">
        <f>ROUND(I163*H163,2)</f>
        <v>0</v>
      </c>
      <c r="K163" s="190"/>
      <c r="L163" s="191"/>
      <c r="M163" s="192" t="s">
        <v>1</v>
      </c>
      <c r="N163" s="193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211</v>
      </c>
      <c r="AT163" s="181" t="s">
        <v>227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384</v>
      </c>
    </row>
    <row r="164" s="2" customFormat="1">
      <c r="A164" s="34"/>
      <c r="B164" s="35"/>
      <c r="C164" s="34"/>
      <c r="D164" s="199" t="s">
        <v>323</v>
      </c>
      <c r="E164" s="34"/>
      <c r="F164" s="200" t="s">
        <v>1019</v>
      </c>
      <c r="G164" s="34"/>
      <c r="H164" s="34"/>
      <c r="I164" s="201"/>
      <c r="J164" s="34"/>
      <c r="K164" s="34"/>
      <c r="L164" s="35"/>
      <c r="M164" s="202"/>
      <c r="N164" s="203"/>
      <c r="O164" s="73"/>
      <c r="P164" s="73"/>
      <c r="Q164" s="73"/>
      <c r="R164" s="73"/>
      <c r="S164" s="73"/>
      <c r="T164" s="7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5" t="s">
        <v>323</v>
      </c>
      <c r="AU164" s="15" t="s">
        <v>87</v>
      </c>
    </row>
    <row r="165" s="2" customFormat="1" ht="24.15" customHeight="1">
      <c r="A165" s="34"/>
      <c r="B165" s="168"/>
      <c r="C165" s="183" t="s">
        <v>385</v>
      </c>
      <c r="D165" s="183" t="s">
        <v>227</v>
      </c>
      <c r="E165" s="184" t="s">
        <v>1020</v>
      </c>
      <c r="F165" s="185" t="s">
        <v>1021</v>
      </c>
      <c r="G165" s="186" t="s">
        <v>254</v>
      </c>
      <c r="H165" s="187">
        <v>11</v>
      </c>
      <c r="I165" s="188"/>
      <c r="J165" s="189">
        <f>ROUND(I165*H165,2)</f>
        <v>0</v>
      </c>
      <c r="K165" s="190"/>
      <c r="L165" s="191"/>
      <c r="M165" s="192" t="s">
        <v>1</v>
      </c>
      <c r="N165" s="193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211</v>
      </c>
      <c r="AT165" s="181" t="s">
        <v>227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386</v>
      </c>
    </row>
    <row r="166" s="2" customFormat="1" ht="24.15" customHeight="1">
      <c r="A166" s="34"/>
      <c r="B166" s="168"/>
      <c r="C166" s="169" t="s">
        <v>334</v>
      </c>
      <c r="D166" s="169" t="s">
        <v>178</v>
      </c>
      <c r="E166" s="170" t="s">
        <v>1028</v>
      </c>
      <c r="F166" s="171" t="s">
        <v>1029</v>
      </c>
      <c r="G166" s="172" t="s">
        <v>240</v>
      </c>
      <c r="H166" s="173">
        <v>148.5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182</v>
      </c>
      <c r="AT166" s="181" t="s">
        <v>178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182</v>
      </c>
      <c r="BM166" s="181" t="s">
        <v>389</v>
      </c>
    </row>
    <row r="167" s="12" customFormat="1" ht="22.8" customHeight="1">
      <c r="A167" s="12"/>
      <c r="B167" s="155"/>
      <c r="C167" s="12"/>
      <c r="D167" s="156" t="s">
        <v>76</v>
      </c>
      <c r="E167" s="166" t="s">
        <v>446</v>
      </c>
      <c r="F167" s="166" t="s">
        <v>447</v>
      </c>
      <c r="G167" s="12"/>
      <c r="H167" s="12"/>
      <c r="I167" s="158"/>
      <c r="J167" s="167">
        <f>BK167</f>
        <v>0</v>
      </c>
      <c r="K167" s="12"/>
      <c r="L167" s="155"/>
      <c r="M167" s="160"/>
      <c r="N167" s="161"/>
      <c r="O167" s="161"/>
      <c r="P167" s="162">
        <f>SUM(P168:P171)</f>
        <v>0</v>
      </c>
      <c r="Q167" s="161"/>
      <c r="R167" s="162">
        <f>SUM(R168:R171)</f>
        <v>0</v>
      </c>
      <c r="S167" s="161"/>
      <c r="T167" s="16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6" t="s">
        <v>85</v>
      </c>
      <c r="AT167" s="164" t="s">
        <v>76</v>
      </c>
      <c r="AU167" s="164" t="s">
        <v>85</v>
      </c>
      <c r="AY167" s="156" t="s">
        <v>176</v>
      </c>
      <c r="BK167" s="165">
        <f>SUM(BK168:BK171)</f>
        <v>0</v>
      </c>
    </row>
    <row r="168" s="2" customFormat="1" ht="37.8" customHeight="1">
      <c r="A168" s="34"/>
      <c r="B168" s="168"/>
      <c r="C168" s="169" t="s">
        <v>390</v>
      </c>
      <c r="D168" s="169" t="s">
        <v>178</v>
      </c>
      <c r="E168" s="170" t="s">
        <v>455</v>
      </c>
      <c r="F168" s="171" t="s">
        <v>456</v>
      </c>
      <c r="G168" s="172" t="s">
        <v>207</v>
      </c>
      <c r="H168" s="173">
        <v>0.35499999999999998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182</v>
      </c>
      <c r="AT168" s="181" t="s">
        <v>178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182</v>
      </c>
      <c r="BM168" s="181" t="s">
        <v>393</v>
      </c>
    </row>
    <row r="169" s="2" customFormat="1" ht="37.8" customHeight="1">
      <c r="A169" s="34"/>
      <c r="B169" s="168"/>
      <c r="C169" s="169" t="s">
        <v>337</v>
      </c>
      <c r="D169" s="169" t="s">
        <v>178</v>
      </c>
      <c r="E169" s="170" t="s">
        <v>459</v>
      </c>
      <c r="F169" s="171" t="s">
        <v>453</v>
      </c>
      <c r="G169" s="172" t="s">
        <v>207</v>
      </c>
      <c r="H169" s="173">
        <v>5.6799999999999997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182</v>
      </c>
      <c r="AT169" s="181" t="s">
        <v>178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182</v>
      </c>
      <c r="BM169" s="181" t="s">
        <v>396</v>
      </c>
    </row>
    <row r="170" s="2" customFormat="1">
      <c r="A170" s="34"/>
      <c r="B170" s="35"/>
      <c r="C170" s="34"/>
      <c r="D170" s="199" t="s">
        <v>323</v>
      </c>
      <c r="E170" s="34"/>
      <c r="F170" s="200" t="s">
        <v>324</v>
      </c>
      <c r="G170" s="34"/>
      <c r="H170" s="34"/>
      <c r="I170" s="201"/>
      <c r="J170" s="34"/>
      <c r="K170" s="34"/>
      <c r="L170" s="35"/>
      <c r="M170" s="202"/>
      <c r="N170" s="203"/>
      <c r="O170" s="73"/>
      <c r="P170" s="73"/>
      <c r="Q170" s="73"/>
      <c r="R170" s="73"/>
      <c r="S170" s="73"/>
      <c r="T170" s="7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5" t="s">
        <v>323</v>
      </c>
      <c r="AU170" s="15" t="s">
        <v>87</v>
      </c>
    </row>
    <row r="171" s="2" customFormat="1" ht="49.05" customHeight="1">
      <c r="A171" s="34"/>
      <c r="B171" s="168"/>
      <c r="C171" s="169" t="s">
        <v>397</v>
      </c>
      <c r="D171" s="169" t="s">
        <v>178</v>
      </c>
      <c r="E171" s="170" t="s">
        <v>1076</v>
      </c>
      <c r="F171" s="171" t="s">
        <v>1077</v>
      </c>
      <c r="G171" s="172" t="s">
        <v>207</v>
      </c>
      <c r="H171" s="173">
        <v>0.35499999999999998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42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182</v>
      </c>
      <c r="AT171" s="181" t="s">
        <v>178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182</v>
      </c>
      <c r="BM171" s="181" t="s">
        <v>400</v>
      </c>
    </row>
    <row r="172" s="12" customFormat="1" ht="22.8" customHeight="1">
      <c r="A172" s="12"/>
      <c r="B172" s="155"/>
      <c r="C172" s="12"/>
      <c r="D172" s="156" t="s">
        <v>76</v>
      </c>
      <c r="E172" s="166" t="s">
        <v>470</v>
      </c>
      <c r="F172" s="166" t="s">
        <v>471</v>
      </c>
      <c r="G172" s="12"/>
      <c r="H172" s="12"/>
      <c r="I172" s="158"/>
      <c r="J172" s="167">
        <f>BK172</f>
        <v>0</v>
      </c>
      <c r="K172" s="12"/>
      <c r="L172" s="155"/>
      <c r="M172" s="160"/>
      <c r="N172" s="161"/>
      <c r="O172" s="161"/>
      <c r="P172" s="162">
        <f>SUM(P173:P174)</f>
        <v>0</v>
      </c>
      <c r="Q172" s="161"/>
      <c r="R172" s="162">
        <f>SUM(R173:R174)</f>
        <v>0</v>
      </c>
      <c r="S172" s="161"/>
      <c r="T172" s="163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6" t="s">
        <v>85</v>
      </c>
      <c r="AT172" s="164" t="s">
        <v>76</v>
      </c>
      <c r="AU172" s="164" t="s">
        <v>85</v>
      </c>
      <c r="AY172" s="156" t="s">
        <v>176</v>
      </c>
      <c r="BK172" s="165">
        <f>SUM(BK173:BK174)</f>
        <v>0</v>
      </c>
    </row>
    <row r="173" s="2" customFormat="1" ht="49.05" customHeight="1">
      <c r="A173" s="34"/>
      <c r="B173" s="168"/>
      <c r="C173" s="169" t="s">
        <v>342</v>
      </c>
      <c r="D173" s="169" t="s">
        <v>178</v>
      </c>
      <c r="E173" s="170" t="s">
        <v>794</v>
      </c>
      <c r="F173" s="171" t="s">
        <v>795</v>
      </c>
      <c r="G173" s="172" t="s">
        <v>207</v>
      </c>
      <c r="H173" s="173">
        <v>22.716000000000001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42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182</v>
      </c>
      <c r="AT173" s="181" t="s">
        <v>178</v>
      </c>
      <c r="AU173" s="181" t="s">
        <v>87</v>
      </c>
      <c r="AY173" s="15" t="s">
        <v>176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85</v>
      </c>
      <c r="BK173" s="182">
        <f>ROUND(I173*H173,2)</f>
        <v>0</v>
      </c>
      <c r="BL173" s="15" t="s">
        <v>182</v>
      </c>
      <c r="BM173" s="181" t="s">
        <v>403</v>
      </c>
    </row>
    <row r="174" s="2" customFormat="1" ht="49.05" customHeight="1">
      <c r="A174" s="34"/>
      <c r="B174" s="168"/>
      <c r="C174" s="169" t="s">
        <v>404</v>
      </c>
      <c r="D174" s="169" t="s">
        <v>178</v>
      </c>
      <c r="E174" s="170" t="s">
        <v>796</v>
      </c>
      <c r="F174" s="171" t="s">
        <v>797</v>
      </c>
      <c r="G174" s="172" t="s">
        <v>207</v>
      </c>
      <c r="H174" s="173">
        <v>22.716000000000001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42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182</v>
      </c>
      <c r="AT174" s="181" t="s">
        <v>178</v>
      </c>
      <c r="AU174" s="181" t="s">
        <v>87</v>
      </c>
      <c r="AY174" s="15" t="s">
        <v>176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85</v>
      </c>
      <c r="BK174" s="182">
        <f>ROUND(I174*H174,2)</f>
        <v>0</v>
      </c>
      <c r="BL174" s="15" t="s">
        <v>182</v>
      </c>
      <c r="BM174" s="181" t="s">
        <v>407</v>
      </c>
    </row>
    <row r="175" s="12" customFormat="1" ht="25.92" customHeight="1">
      <c r="A175" s="12"/>
      <c r="B175" s="155"/>
      <c r="C175" s="12"/>
      <c r="D175" s="156" t="s">
        <v>76</v>
      </c>
      <c r="E175" s="157" t="s">
        <v>227</v>
      </c>
      <c r="F175" s="157" t="s">
        <v>898</v>
      </c>
      <c r="G175" s="12"/>
      <c r="H175" s="12"/>
      <c r="I175" s="158"/>
      <c r="J175" s="159">
        <f>BK175</f>
        <v>0</v>
      </c>
      <c r="K175" s="12"/>
      <c r="L175" s="155"/>
      <c r="M175" s="160"/>
      <c r="N175" s="161"/>
      <c r="O175" s="161"/>
      <c r="P175" s="162">
        <f>P176</f>
        <v>0</v>
      </c>
      <c r="Q175" s="161"/>
      <c r="R175" s="162">
        <f>R176</f>
        <v>0</v>
      </c>
      <c r="S175" s="161"/>
      <c r="T175" s="16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6" t="s">
        <v>189</v>
      </c>
      <c r="AT175" s="164" t="s">
        <v>76</v>
      </c>
      <c r="AU175" s="164" t="s">
        <v>77</v>
      </c>
      <c r="AY175" s="156" t="s">
        <v>176</v>
      </c>
      <c r="BK175" s="165">
        <f>BK176</f>
        <v>0</v>
      </c>
    </row>
    <row r="176" s="12" customFormat="1" ht="22.8" customHeight="1">
      <c r="A176" s="12"/>
      <c r="B176" s="155"/>
      <c r="C176" s="12"/>
      <c r="D176" s="156" t="s">
        <v>76</v>
      </c>
      <c r="E176" s="166" t="s">
        <v>899</v>
      </c>
      <c r="F176" s="166" t="s">
        <v>900</v>
      </c>
      <c r="G176" s="12"/>
      <c r="H176" s="12"/>
      <c r="I176" s="158"/>
      <c r="J176" s="167">
        <f>BK176</f>
        <v>0</v>
      </c>
      <c r="K176" s="12"/>
      <c r="L176" s="155"/>
      <c r="M176" s="160"/>
      <c r="N176" s="161"/>
      <c r="O176" s="161"/>
      <c r="P176" s="162">
        <f>SUM(P177:P180)</f>
        <v>0</v>
      </c>
      <c r="Q176" s="161"/>
      <c r="R176" s="162">
        <f>SUM(R177:R180)</f>
        <v>0</v>
      </c>
      <c r="S176" s="161"/>
      <c r="T176" s="163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6" t="s">
        <v>189</v>
      </c>
      <c r="AT176" s="164" t="s">
        <v>76</v>
      </c>
      <c r="AU176" s="164" t="s">
        <v>85</v>
      </c>
      <c r="AY176" s="156" t="s">
        <v>176</v>
      </c>
      <c r="BK176" s="165">
        <f>SUM(BK177:BK180)</f>
        <v>0</v>
      </c>
    </row>
    <row r="177" s="2" customFormat="1" ht="16.5" customHeight="1">
      <c r="A177" s="34"/>
      <c r="B177" s="168"/>
      <c r="C177" s="169" t="s">
        <v>345</v>
      </c>
      <c r="D177" s="169" t="s">
        <v>178</v>
      </c>
      <c r="E177" s="170" t="s">
        <v>1078</v>
      </c>
      <c r="F177" s="171" t="s">
        <v>1079</v>
      </c>
      <c r="G177" s="172" t="s">
        <v>904</v>
      </c>
      <c r="H177" s="173">
        <v>2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42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384</v>
      </c>
      <c r="AT177" s="181" t="s">
        <v>178</v>
      </c>
      <c r="AU177" s="181" t="s">
        <v>87</v>
      </c>
      <c r="AY177" s="15" t="s">
        <v>176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85</v>
      </c>
      <c r="BK177" s="182">
        <f>ROUND(I177*H177,2)</f>
        <v>0</v>
      </c>
      <c r="BL177" s="15" t="s">
        <v>384</v>
      </c>
      <c r="BM177" s="181" t="s">
        <v>410</v>
      </c>
    </row>
    <row r="178" s="2" customFormat="1" ht="21.75" customHeight="1">
      <c r="A178" s="34"/>
      <c r="B178" s="168"/>
      <c r="C178" s="169" t="s">
        <v>411</v>
      </c>
      <c r="D178" s="169" t="s">
        <v>178</v>
      </c>
      <c r="E178" s="170" t="s">
        <v>1030</v>
      </c>
      <c r="F178" s="171" t="s">
        <v>1031</v>
      </c>
      <c r="G178" s="172" t="s">
        <v>904</v>
      </c>
      <c r="H178" s="173">
        <v>2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42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384</v>
      </c>
      <c r="AT178" s="181" t="s">
        <v>178</v>
      </c>
      <c r="AU178" s="181" t="s">
        <v>87</v>
      </c>
      <c r="AY178" s="15" t="s">
        <v>176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85</v>
      </c>
      <c r="BK178" s="182">
        <f>ROUND(I178*H178,2)</f>
        <v>0</v>
      </c>
      <c r="BL178" s="15" t="s">
        <v>384</v>
      </c>
      <c r="BM178" s="181" t="s">
        <v>412</v>
      </c>
    </row>
    <row r="179" s="2" customFormat="1" ht="16.5" customHeight="1">
      <c r="A179" s="34"/>
      <c r="B179" s="168"/>
      <c r="C179" s="169" t="s">
        <v>348</v>
      </c>
      <c r="D179" s="169" t="s">
        <v>178</v>
      </c>
      <c r="E179" s="170" t="s">
        <v>1080</v>
      </c>
      <c r="F179" s="171" t="s">
        <v>1081</v>
      </c>
      <c r="G179" s="172" t="s">
        <v>240</v>
      </c>
      <c r="H179" s="173">
        <v>18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42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384</v>
      </c>
      <c r="AT179" s="181" t="s">
        <v>178</v>
      </c>
      <c r="AU179" s="181" t="s">
        <v>87</v>
      </c>
      <c r="AY179" s="15" t="s">
        <v>176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85</v>
      </c>
      <c r="BK179" s="182">
        <f>ROUND(I179*H179,2)</f>
        <v>0</v>
      </c>
      <c r="BL179" s="15" t="s">
        <v>384</v>
      </c>
      <c r="BM179" s="181" t="s">
        <v>413</v>
      </c>
    </row>
    <row r="180" s="2" customFormat="1" ht="16.5" customHeight="1">
      <c r="A180" s="34"/>
      <c r="B180" s="168"/>
      <c r="C180" s="169" t="s">
        <v>414</v>
      </c>
      <c r="D180" s="169" t="s">
        <v>178</v>
      </c>
      <c r="E180" s="170" t="s">
        <v>1032</v>
      </c>
      <c r="F180" s="171" t="s">
        <v>1033</v>
      </c>
      <c r="G180" s="172" t="s">
        <v>240</v>
      </c>
      <c r="H180" s="173">
        <v>118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42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384</v>
      </c>
      <c r="AT180" s="181" t="s">
        <v>178</v>
      </c>
      <c r="AU180" s="181" t="s">
        <v>87</v>
      </c>
      <c r="AY180" s="15" t="s">
        <v>176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85</v>
      </c>
      <c r="BK180" s="182">
        <f>ROUND(I180*H180,2)</f>
        <v>0</v>
      </c>
      <c r="BL180" s="15" t="s">
        <v>384</v>
      </c>
      <c r="BM180" s="181" t="s">
        <v>417</v>
      </c>
    </row>
    <row r="181" s="12" customFormat="1" ht="25.92" customHeight="1">
      <c r="A181" s="12"/>
      <c r="B181" s="155"/>
      <c r="C181" s="12"/>
      <c r="D181" s="156" t="s">
        <v>76</v>
      </c>
      <c r="E181" s="157" t="s">
        <v>142</v>
      </c>
      <c r="F181" s="157" t="s">
        <v>1034</v>
      </c>
      <c r="G181" s="12"/>
      <c r="H181" s="12"/>
      <c r="I181" s="158"/>
      <c r="J181" s="159">
        <f>BK181</f>
        <v>0</v>
      </c>
      <c r="K181" s="12"/>
      <c r="L181" s="155"/>
      <c r="M181" s="160"/>
      <c r="N181" s="161"/>
      <c r="O181" s="161"/>
      <c r="P181" s="162">
        <f>P182</f>
        <v>0</v>
      </c>
      <c r="Q181" s="161"/>
      <c r="R181" s="162">
        <f>R182</f>
        <v>0</v>
      </c>
      <c r="S181" s="161"/>
      <c r="T181" s="163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6" t="s">
        <v>196</v>
      </c>
      <c r="AT181" s="164" t="s">
        <v>76</v>
      </c>
      <c r="AU181" s="164" t="s">
        <v>77</v>
      </c>
      <c r="AY181" s="156" t="s">
        <v>176</v>
      </c>
      <c r="BK181" s="165">
        <f>BK182</f>
        <v>0</v>
      </c>
    </row>
    <row r="182" s="12" customFormat="1" ht="22.8" customHeight="1">
      <c r="A182" s="12"/>
      <c r="B182" s="155"/>
      <c r="C182" s="12"/>
      <c r="D182" s="156" t="s">
        <v>76</v>
      </c>
      <c r="E182" s="166" t="s">
        <v>1035</v>
      </c>
      <c r="F182" s="166" t="s">
        <v>1036</v>
      </c>
      <c r="G182" s="12"/>
      <c r="H182" s="12"/>
      <c r="I182" s="158"/>
      <c r="J182" s="167">
        <f>BK182</f>
        <v>0</v>
      </c>
      <c r="K182" s="12"/>
      <c r="L182" s="155"/>
      <c r="M182" s="160"/>
      <c r="N182" s="161"/>
      <c r="O182" s="161"/>
      <c r="P182" s="162">
        <f>SUM(P183:P184)</f>
        <v>0</v>
      </c>
      <c r="Q182" s="161"/>
      <c r="R182" s="162">
        <f>SUM(R183:R184)</f>
        <v>0</v>
      </c>
      <c r="S182" s="161"/>
      <c r="T182" s="163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6" t="s">
        <v>196</v>
      </c>
      <c r="AT182" s="164" t="s">
        <v>76</v>
      </c>
      <c r="AU182" s="164" t="s">
        <v>85</v>
      </c>
      <c r="AY182" s="156" t="s">
        <v>176</v>
      </c>
      <c r="BK182" s="165">
        <f>SUM(BK183:BK184)</f>
        <v>0</v>
      </c>
    </row>
    <row r="183" s="2" customFormat="1" ht="16.5" customHeight="1">
      <c r="A183" s="34"/>
      <c r="B183" s="168"/>
      <c r="C183" s="169" t="s">
        <v>352</v>
      </c>
      <c r="D183" s="169" t="s">
        <v>178</v>
      </c>
      <c r="E183" s="170" t="s">
        <v>1037</v>
      </c>
      <c r="F183" s="171" t="s">
        <v>1038</v>
      </c>
      <c r="G183" s="172" t="s">
        <v>1039</v>
      </c>
      <c r="H183" s="173">
        <v>1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42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182</v>
      </c>
      <c r="AT183" s="181" t="s">
        <v>178</v>
      </c>
      <c r="AU183" s="181" t="s">
        <v>87</v>
      </c>
      <c r="AY183" s="15" t="s">
        <v>176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85</v>
      </c>
      <c r="BK183" s="182">
        <f>ROUND(I183*H183,2)</f>
        <v>0</v>
      </c>
      <c r="BL183" s="15" t="s">
        <v>182</v>
      </c>
      <c r="BM183" s="181" t="s">
        <v>420</v>
      </c>
    </row>
    <row r="184" s="2" customFormat="1">
      <c r="A184" s="34"/>
      <c r="B184" s="35"/>
      <c r="C184" s="34"/>
      <c r="D184" s="199" t="s">
        <v>323</v>
      </c>
      <c r="E184" s="34"/>
      <c r="F184" s="200" t="s">
        <v>1082</v>
      </c>
      <c r="G184" s="34"/>
      <c r="H184" s="34"/>
      <c r="I184" s="201"/>
      <c r="J184" s="34"/>
      <c r="K184" s="34"/>
      <c r="L184" s="35"/>
      <c r="M184" s="204"/>
      <c r="N184" s="205"/>
      <c r="O184" s="196"/>
      <c r="P184" s="196"/>
      <c r="Q184" s="196"/>
      <c r="R184" s="196"/>
      <c r="S184" s="196"/>
      <c r="T184" s="20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5" t="s">
        <v>323</v>
      </c>
      <c r="AU184" s="15" t="s">
        <v>87</v>
      </c>
    </row>
    <row r="185" s="2" customFormat="1" ht="6.96" customHeight="1">
      <c r="A185" s="34"/>
      <c r="B185" s="56"/>
      <c r="C185" s="57"/>
      <c r="D185" s="57"/>
      <c r="E185" s="57"/>
      <c r="F185" s="57"/>
      <c r="G185" s="57"/>
      <c r="H185" s="57"/>
      <c r="I185" s="57"/>
      <c r="J185" s="57"/>
      <c r="K185" s="57"/>
      <c r="L185" s="35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autoFilter ref="C125:K18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129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1083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ROUND((SUM(BE125:BE198)),  2)</f>
        <v>0</v>
      </c>
      <c r="G33" s="34"/>
      <c r="H33" s="34"/>
      <c r="I33" s="124">
        <v>0.20999999999999999</v>
      </c>
      <c r="J33" s="123">
        <f>ROUND(((SUM(BE125:BE198))*I33),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ROUND((SUM(BF125:BF198)),  2)</f>
        <v>0</v>
      </c>
      <c r="G34" s="34"/>
      <c r="H34" s="34"/>
      <c r="I34" s="124">
        <v>0.12</v>
      </c>
      <c r="J34" s="123">
        <f>ROUND(((SUM(BF125:BF198))*I34),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ROUND((SUM(BG125:BG198)),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ROUND((SUM(BH125:BH198)),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ROUND((SUM(BI125:BI198)),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308 - Drenáže stávajích objektů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J125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J126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J127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283</v>
      </c>
      <c r="E99" s="142"/>
      <c r="F99" s="142"/>
      <c r="G99" s="142"/>
      <c r="H99" s="142"/>
      <c r="I99" s="142"/>
      <c r="J99" s="143">
        <f>J139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714</v>
      </c>
      <c r="E100" s="142"/>
      <c r="F100" s="142"/>
      <c r="G100" s="142"/>
      <c r="H100" s="142"/>
      <c r="I100" s="142"/>
      <c r="J100" s="143">
        <f>J144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284</v>
      </c>
      <c r="E101" s="142"/>
      <c r="F101" s="142"/>
      <c r="G101" s="142"/>
      <c r="H101" s="142"/>
      <c r="I101" s="142"/>
      <c r="J101" s="143">
        <f>J150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799</v>
      </c>
      <c r="E102" s="142"/>
      <c r="F102" s="142"/>
      <c r="G102" s="142"/>
      <c r="H102" s="142"/>
      <c r="I102" s="142"/>
      <c r="J102" s="143">
        <f>J153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287</v>
      </c>
      <c r="E103" s="142"/>
      <c r="F103" s="142"/>
      <c r="G103" s="142"/>
      <c r="H103" s="142"/>
      <c r="I103" s="142"/>
      <c r="J103" s="143">
        <f>J183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6"/>
      <c r="C104" s="9"/>
      <c r="D104" s="137" t="s">
        <v>533</v>
      </c>
      <c r="E104" s="138"/>
      <c r="F104" s="138"/>
      <c r="G104" s="138"/>
      <c r="H104" s="138"/>
      <c r="I104" s="138"/>
      <c r="J104" s="139">
        <f>J188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0"/>
      <c r="C105" s="10"/>
      <c r="D105" s="141" t="s">
        <v>534</v>
      </c>
      <c r="E105" s="142"/>
      <c r="F105" s="142"/>
      <c r="G105" s="142"/>
      <c r="H105" s="142"/>
      <c r="I105" s="142"/>
      <c r="J105" s="143">
        <f>J189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162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7" t="str">
        <f>E7</f>
        <v>Revitalizace sídliště Blatenská v HD - 2.etapa</v>
      </c>
      <c r="F115" s="28"/>
      <c r="G115" s="28"/>
      <c r="H115" s="28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146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E9</f>
        <v>SO 308 - Drenáže stávajích objektů</v>
      </c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F12</f>
        <v xml:space="preserve"> </v>
      </c>
      <c r="G119" s="34"/>
      <c r="H119" s="34"/>
      <c r="I119" s="28" t="s">
        <v>22</v>
      </c>
      <c r="J119" s="65" t="str">
        <f>IF(J12="","",J12)</f>
        <v>28. 1. 2025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E15</f>
        <v>město Horažďovice</v>
      </c>
      <c r="G121" s="34"/>
      <c r="H121" s="34"/>
      <c r="I121" s="28" t="s">
        <v>31</v>
      </c>
      <c r="J121" s="32" t="str">
        <f>E21</f>
        <v>Atelier MAAT Tábor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29</v>
      </c>
      <c r="D122" s="34"/>
      <c r="E122" s="34"/>
      <c r="F122" s="23" t="str">
        <f>IF(E18="","",E18)</f>
        <v>Vyplň údaj</v>
      </c>
      <c r="G122" s="34"/>
      <c r="H122" s="34"/>
      <c r="I122" s="28" t="s">
        <v>34</v>
      </c>
      <c r="J122" s="32" t="str">
        <f>E24</f>
        <v>Pavel Matoušek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4"/>
      <c r="B124" s="145"/>
      <c r="C124" s="146" t="s">
        <v>163</v>
      </c>
      <c r="D124" s="147" t="s">
        <v>62</v>
      </c>
      <c r="E124" s="147" t="s">
        <v>58</v>
      </c>
      <c r="F124" s="147" t="s">
        <v>59</v>
      </c>
      <c r="G124" s="147" t="s">
        <v>164</v>
      </c>
      <c r="H124" s="147" t="s">
        <v>165</v>
      </c>
      <c r="I124" s="147" t="s">
        <v>166</v>
      </c>
      <c r="J124" s="148" t="s">
        <v>151</v>
      </c>
      <c r="K124" s="149" t="s">
        <v>167</v>
      </c>
      <c r="L124" s="150"/>
      <c r="M124" s="82" t="s">
        <v>1</v>
      </c>
      <c r="N124" s="83" t="s">
        <v>41</v>
      </c>
      <c r="O124" s="83" t="s">
        <v>168</v>
      </c>
      <c r="P124" s="83" t="s">
        <v>169</v>
      </c>
      <c r="Q124" s="83" t="s">
        <v>170</v>
      </c>
      <c r="R124" s="83" t="s">
        <v>171</v>
      </c>
      <c r="S124" s="83" t="s">
        <v>172</v>
      </c>
      <c r="T124" s="84" t="s">
        <v>173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</row>
    <row r="125" s="2" customFormat="1" ht="22.8" customHeight="1">
      <c r="A125" s="34"/>
      <c r="B125" s="35"/>
      <c r="C125" s="89" t="s">
        <v>174</v>
      </c>
      <c r="D125" s="34"/>
      <c r="E125" s="34"/>
      <c r="F125" s="34"/>
      <c r="G125" s="34"/>
      <c r="H125" s="34"/>
      <c r="I125" s="34"/>
      <c r="J125" s="151">
        <f>BK125</f>
        <v>0</v>
      </c>
      <c r="K125" s="34"/>
      <c r="L125" s="35"/>
      <c r="M125" s="85"/>
      <c r="N125" s="69"/>
      <c r="O125" s="86"/>
      <c r="P125" s="152">
        <f>P126+P188</f>
        <v>0</v>
      </c>
      <c r="Q125" s="86"/>
      <c r="R125" s="152">
        <f>R126+R188</f>
        <v>0</v>
      </c>
      <c r="S125" s="86"/>
      <c r="T125" s="153">
        <f>T126+T188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76</v>
      </c>
      <c r="AU125" s="15" t="s">
        <v>153</v>
      </c>
      <c r="BK125" s="154">
        <f>BK126+BK188</f>
        <v>0</v>
      </c>
    </row>
    <row r="126" s="12" customFormat="1" ht="25.92" customHeight="1">
      <c r="A126" s="12"/>
      <c r="B126" s="155"/>
      <c r="C126" s="12"/>
      <c r="D126" s="156" t="s">
        <v>76</v>
      </c>
      <c r="E126" s="157" t="s">
        <v>288</v>
      </c>
      <c r="F126" s="157" t="s">
        <v>289</v>
      </c>
      <c r="G126" s="12"/>
      <c r="H126" s="12"/>
      <c r="I126" s="158"/>
      <c r="J126" s="159">
        <f>BK126</f>
        <v>0</v>
      </c>
      <c r="K126" s="12"/>
      <c r="L126" s="155"/>
      <c r="M126" s="160"/>
      <c r="N126" s="161"/>
      <c r="O126" s="161"/>
      <c r="P126" s="162">
        <f>P127+P139+P144+P150+P153+P183</f>
        <v>0</v>
      </c>
      <c r="Q126" s="161"/>
      <c r="R126" s="162">
        <f>R127+R139+R144+R150+R153+R183</f>
        <v>0</v>
      </c>
      <c r="S126" s="161"/>
      <c r="T126" s="163">
        <f>T127+T139+T144+T150+T153+T183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85</v>
      </c>
      <c r="AT126" s="164" t="s">
        <v>76</v>
      </c>
      <c r="AU126" s="164" t="s">
        <v>77</v>
      </c>
      <c r="AY126" s="156" t="s">
        <v>176</v>
      </c>
      <c r="BK126" s="165">
        <f>BK127+BK139+BK144+BK150+BK153+BK183</f>
        <v>0</v>
      </c>
    </row>
    <row r="127" s="12" customFormat="1" ht="22.8" customHeight="1">
      <c r="A127" s="12"/>
      <c r="B127" s="155"/>
      <c r="C127" s="12"/>
      <c r="D127" s="156" t="s">
        <v>76</v>
      </c>
      <c r="E127" s="166" t="s">
        <v>85</v>
      </c>
      <c r="F127" s="166" t="s">
        <v>290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SUM(P128:P138)</f>
        <v>0</v>
      </c>
      <c r="Q127" s="161"/>
      <c r="R127" s="162">
        <f>SUM(R128:R138)</f>
        <v>0</v>
      </c>
      <c r="S127" s="161"/>
      <c r="T127" s="163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85</v>
      </c>
      <c r="AT127" s="164" t="s">
        <v>76</v>
      </c>
      <c r="AU127" s="164" t="s">
        <v>85</v>
      </c>
      <c r="AY127" s="156" t="s">
        <v>176</v>
      </c>
      <c r="BK127" s="165">
        <f>SUM(BK128:BK138)</f>
        <v>0</v>
      </c>
    </row>
    <row r="128" s="2" customFormat="1" ht="24.15" customHeight="1">
      <c r="A128" s="34"/>
      <c r="B128" s="168"/>
      <c r="C128" s="169" t="s">
        <v>85</v>
      </c>
      <c r="D128" s="169" t="s">
        <v>178</v>
      </c>
      <c r="E128" s="170" t="s">
        <v>716</v>
      </c>
      <c r="F128" s="171" t="s">
        <v>717</v>
      </c>
      <c r="G128" s="172" t="s">
        <v>718</v>
      </c>
      <c r="H128" s="173">
        <v>150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87</v>
      </c>
    </row>
    <row r="129" s="2" customFormat="1" ht="37.8" customHeight="1">
      <c r="A129" s="34"/>
      <c r="B129" s="168"/>
      <c r="C129" s="169" t="s">
        <v>87</v>
      </c>
      <c r="D129" s="169" t="s">
        <v>178</v>
      </c>
      <c r="E129" s="170" t="s">
        <v>719</v>
      </c>
      <c r="F129" s="171" t="s">
        <v>720</v>
      </c>
      <c r="G129" s="172" t="s">
        <v>721</v>
      </c>
      <c r="H129" s="173">
        <v>80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182</v>
      </c>
    </row>
    <row r="130" s="2" customFormat="1" ht="90" customHeight="1">
      <c r="A130" s="34"/>
      <c r="B130" s="168"/>
      <c r="C130" s="169" t="s">
        <v>189</v>
      </c>
      <c r="D130" s="169" t="s">
        <v>178</v>
      </c>
      <c r="E130" s="170" t="s">
        <v>722</v>
      </c>
      <c r="F130" s="171" t="s">
        <v>723</v>
      </c>
      <c r="G130" s="172" t="s">
        <v>240</v>
      </c>
      <c r="H130" s="173">
        <v>24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200</v>
      </c>
    </row>
    <row r="131" s="2" customFormat="1" ht="100.5" customHeight="1">
      <c r="A131" s="34"/>
      <c r="B131" s="168"/>
      <c r="C131" s="169" t="s">
        <v>182</v>
      </c>
      <c r="D131" s="169" t="s">
        <v>178</v>
      </c>
      <c r="E131" s="170" t="s">
        <v>724</v>
      </c>
      <c r="F131" s="171" t="s">
        <v>725</v>
      </c>
      <c r="G131" s="172" t="s">
        <v>240</v>
      </c>
      <c r="H131" s="173">
        <v>90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211</v>
      </c>
    </row>
    <row r="132" s="2" customFormat="1" ht="49.05" customHeight="1">
      <c r="A132" s="34"/>
      <c r="B132" s="168"/>
      <c r="C132" s="169" t="s">
        <v>196</v>
      </c>
      <c r="D132" s="169" t="s">
        <v>178</v>
      </c>
      <c r="E132" s="170" t="s">
        <v>1084</v>
      </c>
      <c r="F132" s="171" t="s">
        <v>1085</v>
      </c>
      <c r="G132" s="172" t="s">
        <v>181</v>
      </c>
      <c r="H132" s="173">
        <v>864.20000000000005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222</v>
      </c>
    </row>
    <row r="133" s="2" customFormat="1">
      <c r="A133" s="34"/>
      <c r="B133" s="35"/>
      <c r="C133" s="34"/>
      <c r="D133" s="199" t="s">
        <v>323</v>
      </c>
      <c r="E133" s="34"/>
      <c r="F133" s="200" t="s">
        <v>728</v>
      </c>
      <c r="G133" s="34"/>
      <c r="H133" s="34"/>
      <c r="I133" s="201"/>
      <c r="J133" s="34"/>
      <c r="K133" s="34"/>
      <c r="L133" s="35"/>
      <c r="M133" s="202"/>
      <c r="N133" s="203"/>
      <c r="O133" s="73"/>
      <c r="P133" s="73"/>
      <c r="Q133" s="73"/>
      <c r="R133" s="73"/>
      <c r="S133" s="73"/>
      <c r="T133" s="7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323</v>
      </c>
      <c r="AU133" s="15" t="s">
        <v>87</v>
      </c>
    </row>
    <row r="134" s="2" customFormat="1" ht="37.8" customHeight="1">
      <c r="A134" s="34"/>
      <c r="B134" s="168"/>
      <c r="C134" s="169" t="s">
        <v>200</v>
      </c>
      <c r="D134" s="169" t="s">
        <v>178</v>
      </c>
      <c r="E134" s="170" t="s">
        <v>729</v>
      </c>
      <c r="F134" s="171" t="s">
        <v>730</v>
      </c>
      <c r="G134" s="172" t="s">
        <v>181</v>
      </c>
      <c r="H134" s="173">
        <v>104.52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8</v>
      </c>
    </row>
    <row r="135" s="2" customFormat="1" ht="62.7" customHeight="1">
      <c r="A135" s="34"/>
      <c r="B135" s="168"/>
      <c r="C135" s="169" t="s">
        <v>901</v>
      </c>
      <c r="D135" s="169" t="s">
        <v>178</v>
      </c>
      <c r="E135" s="170" t="s">
        <v>731</v>
      </c>
      <c r="F135" s="171" t="s">
        <v>732</v>
      </c>
      <c r="G135" s="172" t="s">
        <v>181</v>
      </c>
      <c r="H135" s="173">
        <v>706.16800000000001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1086</v>
      </c>
    </row>
    <row r="136" s="2" customFormat="1" ht="44.25" customHeight="1">
      <c r="A136" s="34"/>
      <c r="B136" s="168"/>
      <c r="C136" s="169" t="s">
        <v>222</v>
      </c>
      <c r="D136" s="169" t="s">
        <v>178</v>
      </c>
      <c r="E136" s="170" t="s">
        <v>657</v>
      </c>
      <c r="F136" s="171" t="s">
        <v>658</v>
      </c>
      <c r="G136" s="172" t="s">
        <v>181</v>
      </c>
      <c r="H136" s="173">
        <v>475.09199999999998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251</v>
      </c>
    </row>
    <row r="137" s="2" customFormat="1" ht="16.5" customHeight="1">
      <c r="A137" s="34"/>
      <c r="B137" s="168"/>
      <c r="C137" s="183" t="s">
        <v>301</v>
      </c>
      <c r="D137" s="183" t="s">
        <v>227</v>
      </c>
      <c r="E137" s="184" t="s">
        <v>1087</v>
      </c>
      <c r="F137" s="185" t="s">
        <v>1088</v>
      </c>
      <c r="G137" s="186" t="s">
        <v>207</v>
      </c>
      <c r="H137" s="187">
        <v>570.70799999999997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211</v>
      </c>
      <c r="AT137" s="181" t="s">
        <v>227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259</v>
      </c>
    </row>
    <row r="138" s="2" customFormat="1">
      <c r="A138" s="34"/>
      <c r="B138" s="35"/>
      <c r="C138" s="34"/>
      <c r="D138" s="199" t="s">
        <v>323</v>
      </c>
      <c r="E138" s="34"/>
      <c r="F138" s="200" t="s">
        <v>738</v>
      </c>
      <c r="G138" s="34"/>
      <c r="H138" s="34"/>
      <c r="I138" s="201"/>
      <c r="J138" s="34"/>
      <c r="K138" s="34"/>
      <c r="L138" s="35"/>
      <c r="M138" s="202"/>
      <c r="N138" s="203"/>
      <c r="O138" s="73"/>
      <c r="P138" s="73"/>
      <c r="Q138" s="73"/>
      <c r="R138" s="73"/>
      <c r="S138" s="73"/>
      <c r="T138" s="7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323</v>
      </c>
      <c r="AU138" s="15" t="s">
        <v>87</v>
      </c>
    </row>
    <row r="139" s="12" customFormat="1" ht="22.8" customHeight="1">
      <c r="A139" s="12"/>
      <c r="B139" s="155"/>
      <c r="C139" s="12"/>
      <c r="D139" s="156" t="s">
        <v>76</v>
      </c>
      <c r="E139" s="166" t="s">
        <v>87</v>
      </c>
      <c r="F139" s="166" t="s">
        <v>339</v>
      </c>
      <c r="G139" s="12"/>
      <c r="H139" s="12"/>
      <c r="I139" s="158"/>
      <c r="J139" s="167">
        <f>BK139</f>
        <v>0</v>
      </c>
      <c r="K139" s="12"/>
      <c r="L139" s="155"/>
      <c r="M139" s="160"/>
      <c r="N139" s="161"/>
      <c r="O139" s="161"/>
      <c r="P139" s="162">
        <f>SUM(P140:P143)</f>
        <v>0</v>
      </c>
      <c r="Q139" s="161"/>
      <c r="R139" s="162">
        <f>SUM(R140:R143)</f>
        <v>0</v>
      </c>
      <c r="S139" s="161"/>
      <c r="T139" s="163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85</v>
      </c>
      <c r="AT139" s="164" t="s">
        <v>76</v>
      </c>
      <c r="AU139" s="164" t="s">
        <v>85</v>
      </c>
      <c r="AY139" s="156" t="s">
        <v>176</v>
      </c>
      <c r="BK139" s="165">
        <f>SUM(BK140:BK143)</f>
        <v>0</v>
      </c>
    </row>
    <row r="140" s="2" customFormat="1" ht="37.8" customHeight="1">
      <c r="A140" s="34"/>
      <c r="B140" s="168"/>
      <c r="C140" s="169" t="s">
        <v>8</v>
      </c>
      <c r="D140" s="169" t="s">
        <v>178</v>
      </c>
      <c r="E140" s="170" t="s">
        <v>340</v>
      </c>
      <c r="F140" s="171" t="s">
        <v>341</v>
      </c>
      <c r="G140" s="172" t="s">
        <v>214</v>
      </c>
      <c r="H140" s="173">
        <v>3901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182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267</v>
      </c>
    </row>
    <row r="141" s="2" customFormat="1" ht="24.15" customHeight="1">
      <c r="A141" s="34"/>
      <c r="B141" s="168"/>
      <c r="C141" s="183" t="s">
        <v>317</v>
      </c>
      <c r="D141" s="183" t="s">
        <v>227</v>
      </c>
      <c r="E141" s="184" t="s">
        <v>1089</v>
      </c>
      <c r="F141" s="185" t="s">
        <v>1090</v>
      </c>
      <c r="G141" s="186" t="s">
        <v>214</v>
      </c>
      <c r="H141" s="187">
        <v>4620.7349999999997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211</v>
      </c>
      <c r="AT141" s="181" t="s">
        <v>227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320</v>
      </c>
    </row>
    <row r="142" s="2" customFormat="1" ht="62.7" customHeight="1">
      <c r="A142" s="34"/>
      <c r="B142" s="168"/>
      <c r="C142" s="169" t="s">
        <v>308</v>
      </c>
      <c r="D142" s="169" t="s">
        <v>178</v>
      </c>
      <c r="E142" s="170" t="s">
        <v>1091</v>
      </c>
      <c r="F142" s="171" t="s">
        <v>1092</v>
      </c>
      <c r="G142" s="172" t="s">
        <v>240</v>
      </c>
      <c r="H142" s="173">
        <v>830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182</v>
      </c>
      <c r="AT142" s="181" t="s">
        <v>178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231</v>
      </c>
    </row>
    <row r="143" s="2" customFormat="1" ht="62.7" customHeight="1">
      <c r="A143" s="34"/>
      <c r="B143" s="168"/>
      <c r="C143" s="169" t="s">
        <v>325</v>
      </c>
      <c r="D143" s="169" t="s">
        <v>178</v>
      </c>
      <c r="E143" s="170" t="s">
        <v>1093</v>
      </c>
      <c r="F143" s="171" t="s">
        <v>1094</v>
      </c>
      <c r="G143" s="172" t="s">
        <v>240</v>
      </c>
      <c r="H143" s="173">
        <v>12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182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328</v>
      </c>
    </row>
    <row r="144" s="12" customFormat="1" ht="22.8" customHeight="1">
      <c r="A144" s="12"/>
      <c r="B144" s="155"/>
      <c r="C144" s="12"/>
      <c r="D144" s="156" t="s">
        <v>76</v>
      </c>
      <c r="E144" s="166" t="s">
        <v>182</v>
      </c>
      <c r="F144" s="166" t="s">
        <v>739</v>
      </c>
      <c r="G144" s="12"/>
      <c r="H144" s="12"/>
      <c r="I144" s="158"/>
      <c r="J144" s="167">
        <f>BK144</f>
        <v>0</v>
      </c>
      <c r="K144" s="12"/>
      <c r="L144" s="155"/>
      <c r="M144" s="160"/>
      <c r="N144" s="161"/>
      <c r="O144" s="161"/>
      <c r="P144" s="162">
        <f>SUM(P145:P149)</f>
        <v>0</v>
      </c>
      <c r="Q144" s="161"/>
      <c r="R144" s="162">
        <f>SUM(R145:R149)</f>
        <v>0</v>
      </c>
      <c r="S144" s="161"/>
      <c r="T144" s="163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6" t="s">
        <v>85</v>
      </c>
      <c r="AT144" s="164" t="s">
        <v>76</v>
      </c>
      <c r="AU144" s="164" t="s">
        <v>85</v>
      </c>
      <c r="AY144" s="156" t="s">
        <v>176</v>
      </c>
      <c r="BK144" s="165">
        <f>SUM(BK145:BK149)</f>
        <v>0</v>
      </c>
    </row>
    <row r="145" s="2" customFormat="1" ht="24.15" customHeight="1">
      <c r="A145" s="34"/>
      <c r="B145" s="168"/>
      <c r="C145" s="169" t="s">
        <v>187</v>
      </c>
      <c r="D145" s="169" t="s">
        <v>178</v>
      </c>
      <c r="E145" s="170" t="s">
        <v>742</v>
      </c>
      <c r="F145" s="171" t="s">
        <v>743</v>
      </c>
      <c r="G145" s="172" t="s">
        <v>254</v>
      </c>
      <c r="H145" s="173">
        <v>14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182</v>
      </c>
      <c r="AT145" s="181" t="s">
        <v>178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331</v>
      </c>
    </row>
    <row r="146" s="2" customFormat="1" ht="24.15" customHeight="1">
      <c r="A146" s="34"/>
      <c r="B146" s="168"/>
      <c r="C146" s="183" t="s">
        <v>237</v>
      </c>
      <c r="D146" s="183" t="s">
        <v>227</v>
      </c>
      <c r="E146" s="184" t="s">
        <v>813</v>
      </c>
      <c r="F146" s="185" t="s">
        <v>814</v>
      </c>
      <c r="G146" s="186" t="s">
        <v>254</v>
      </c>
      <c r="H146" s="187">
        <v>2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211</v>
      </c>
      <c r="AT146" s="181" t="s">
        <v>227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334</v>
      </c>
    </row>
    <row r="147" s="2" customFormat="1" ht="24.15" customHeight="1">
      <c r="A147" s="34"/>
      <c r="B147" s="168"/>
      <c r="C147" s="183" t="s">
        <v>242</v>
      </c>
      <c r="D147" s="183" t="s">
        <v>227</v>
      </c>
      <c r="E147" s="184" t="s">
        <v>815</v>
      </c>
      <c r="F147" s="185" t="s">
        <v>816</v>
      </c>
      <c r="G147" s="186" t="s">
        <v>254</v>
      </c>
      <c r="H147" s="187">
        <v>12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42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211</v>
      </c>
      <c r="AT147" s="181" t="s">
        <v>227</v>
      </c>
      <c r="AU147" s="181" t="s">
        <v>87</v>
      </c>
      <c r="AY147" s="15" t="s">
        <v>176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85</v>
      </c>
      <c r="BK147" s="182">
        <f>ROUND(I147*H147,2)</f>
        <v>0</v>
      </c>
      <c r="BL147" s="15" t="s">
        <v>182</v>
      </c>
      <c r="BM147" s="181" t="s">
        <v>337</v>
      </c>
    </row>
    <row r="148" s="2" customFormat="1" ht="49.05" customHeight="1">
      <c r="A148" s="34"/>
      <c r="B148" s="168"/>
      <c r="C148" s="169" t="s">
        <v>246</v>
      </c>
      <c r="D148" s="169" t="s">
        <v>178</v>
      </c>
      <c r="E148" s="170" t="s">
        <v>746</v>
      </c>
      <c r="F148" s="171" t="s">
        <v>747</v>
      </c>
      <c r="G148" s="172" t="s">
        <v>181</v>
      </c>
      <c r="H148" s="173">
        <v>3.6499999999999999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182</v>
      </c>
      <c r="AT148" s="181" t="s">
        <v>178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342</v>
      </c>
    </row>
    <row r="149" s="2" customFormat="1" ht="37.8" customHeight="1">
      <c r="A149" s="34"/>
      <c r="B149" s="168"/>
      <c r="C149" s="169" t="s">
        <v>251</v>
      </c>
      <c r="D149" s="169" t="s">
        <v>178</v>
      </c>
      <c r="E149" s="170" t="s">
        <v>1095</v>
      </c>
      <c r="F149" s="171" t="s">
        <v>1096</v>
      </c>
      <c r="G149" s="172" t="s">
        <v>254</v>
      </c>
      <c r="H149" s="173">
        <v>3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182</v>
      </c>
      <c r="AT149" s="181" t="s">
        <v>178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345</v>
      </c>
    </row>
    <row r="150" s="12" customFormat="1" ht="22.8" customHeight="1">
      <c r="A150" s="12"/>
      <c r="B150" s="155"/>
      <c r="C150" s="12"/>
      <c r="D150" s="156" t="s">
        <v>76</v>
      </c>
      <c r="E150" s="166" t="s">
        <v>196</v>
      </c>
      <c r="F150" s="166" t="s">
        <v>349</v>
      </c>
      <c r="G150" s="12"/>
      <c r="H150" s="12"/>
      <c r="I150" s="158"/>
      <c r="J150" s="167">
        <f>BK150</f>
        <v>0</v>
      </c>
      <c r="K150" s="12"/>
      <c r="L150" s="155"/>
      <c r="M150" s="160"/>
      <c r="N150" s="161"/>
      <c r="O150" s="161"/>
      <c r="P150" s="162">
        <f>SUM(P151:P152)</f>
        <v>0</v>
      </c>
      <c r="Q150" s="161"/>
      <c r="R150" s="162">
        <f>SUM(R151:R152)</f>
        <v>0</v>
      </c>
      <c r="S150" s="161"/>
      <c r="T150" s="163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6" t="s">
        <v>85</v>
      </c>
      <c r="AT150" s="164" t="s">
        <v>76</v>
      </c>
      <c r="AU150" s="164" t="s">
        <v>85</v>
      </c>
      <c r="AY150" s="156" t="s">
        <v>176</v>
      </c>
      <c r="BK150" s="165">
        <f>SUM(BK151:BK152)</f>
        <v>0</v>
      </c>
    </row>
    <row r="151" s="2" customFormat="1" ht="76.35" customHeight="1">
      <c r="A151" s="34"/>
      <c r="B151" s="168"/>
      <c r="C151" s="169" t="s">
        <v>7</v>
      </c>
      <c r="D151" s="169" t="s">
        <v>178</v>
      </c>
      <c r="E151" s="170" t="s">
        <v>1097</v>
      </c>
      <c r="F151" s="171" t="s">
        <v>1098</v>
      </c>
      <c r="G151" s="172" t="s">
        <v>214</v>
      </c>
      <c r="H151" s="173">
        <v>354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182</v>
      </c>
      <c r="AT151" s="181" t="s">
        <v>178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348</v>
      </c>
    </row>
    <row r="152" s="2" customFormat="1" ht="24.15" customHeight="1">
      <c r="A152" s="34"/>
      <c r="B152" s="168"/>
      <c r="C152" s="183" t="s">
        <v>259</v>
      </c>
      <c r="D152" s="183" t="s">
        <v>227</v>
      </c>
      <c r="E152" s="184" t="s">
        <v>1099</v>
      </c>
      <c r="F152" s="185" t="s">
        <v>1100</v>
      </c>
      <c r="G152" s="186" t="s">
        <v>214</v>
      </c>
      <c r="H152" s="187">
        <v>357.54000000000002</v>
      </c>
      <c r="I152" s="188"/>
      <c r="J152" s="189">
        <f>ROUND(I152*H152,2)</f>
        <v>0</v>
      </c>
      <c r="K152" s="190"/>
      <c r="L152" s="191"/>
      <c r="M152" s="192" t="s">
        <v>1</v>
      </c>
      <c r="N152" s="193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211</v>
      </c>
      <c r="AT152" s="181" t="s">
        <v>227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352</v>
      </c>
    </row>
    <row r="153" s="12" customFormat="1" ht="22.8" customHeight="1">
      <c r="A153" s="12"/>
      <c r="B153" s="155"/>
      <c r="C153" s="12"/>
      <c r="D153" s="156" t="s">
        <v>76</v>
      </c>
      <c r="E153" s="166" t="s">
        <v>211</v>
      </c>
      <c r="F153" s="166" t="s">
        <v>817</v>
      </c>
      <c r="G153" s="12"/>
      <c r="H153" s="12"/>
      <c r="I153" s="158"/>
      <c r="J153" s="167">
        <f>BK153</f>
        <v>0</v>
      </c>
      <c r="K153" s="12"/>
      <c r="L153" s="155"/>
      <c r="M153" s="160"/>
      <c r="N153" s="161"/>
      <c r="O153" s="161"/>
      <c r="P153" s="162">
        <f>SUM(P154:P182)</f>
        <v>0</v>
      </c>
      <c r="Q153" s="161"/>
      <c r="R153" s="162">
        <f>SUM(R154:R182)</f>
        <v>0</v>
      </c>
      <c r="S153" s="161"/>
      <c r="T153" s="163">
        <f>SUM(T154:T182)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6" t="s">
        <v>85</v>
      </c>
      <c r="AT153" s="164" t="s">
        <v>76</v>
      </c>
      <c r="AU153" s="164" t="s">
        <v>85</v>
      </c>
      <c r="AY153" s="156" t="s">
        <v>176</v>
      </c>
      <c r="BK153" s="165">
        <f>SUM(BK154:BK182)</f>
        <v>0</v>
      </c>
    </row>
    <row r="154" s="2" customFormat="1" ht="33" customHeight="1">
      <c r="A154" s="34"/>
      <c r="B154" s="168"/>
      <c r="C154" s="169" t="s">
        <v>263</v>
      </c>
      <c r="D154" s="169" t="s">
        <v>178</v>
      </c>
      <c r="E154" s="170" t="s">
        <v>1101</v>
      </c>
      <c r="F154" s="171" t="s">
        <v>1102</v>
      </c>
      <c r="G154" s="172" t="s">
        <v>240</v>
      </c>
      <c r="H154" s="173">
        <v>52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182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356</v>
      </c>
    </row>
    <row r="155" s="2" customFormat="1">
      <c r="A155" s="34"/>
      <c r="B155" s="35"/>
      <c r="C155" s="34"/>
      <c r="D155" s="199" t="s">
        <v>323</v>
      </c>
      <c r="E155" s="34"/>
      <c r="F155" s="200" t="s">
        <v>1103</v>
      </c>
      <c r="G155" s="34"/>
      <c r="H155" s="34"/>
      <c r="I155" s="201"/>
      <c r="J155" s="34"/>
      <c r="K155" s="34"/>
      <c r="L155" s="35"/>
      <c r="M155" s="202"/>
      <c r="N155" s="203"/>
      <c r="O155" s="73"/>
      <c r="P155" s="73"/>
      <c r="Q155" s="73"/>
      <c r="R155" s="73"/>
      <c r="S155" s="73"/>
      <c r="T155" s="7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5" t="s">
        <v>323</v>
      </c>
      <c r="AU155" s="15" t="s">
        <v>87</v>
      </c>
    </row>
    <row r="156" s="2" customFormat="1" ht="21.75" customHeight="1">
      <c r="A156" s="34"/>
      <c r="B156" s="168"/>
      <c r="C156" s="183" t="s">
        <v>267</v>
      </c>
      <c r="D156" s="183" t="s">
        <v>227</v>
      </c>
      <c r="E156" s="184" t="s">
        <v>1104</v>
      </c>
      <c r="F156" s="185" t="s">
        <v>1105</v>
      </c>
      <c r="G156" s="186" t="s">
        <v>240</v>
      </c>
      <c r="H156" s="187">
        <v>52</v>
      </c>
      <c r="I156" s="188"/>
      <c r="J156" s="189">
        <f>ROUND(I156*H156,2)</f>
        <v>0</v>
      </c>
      <c r="K156" s="190"/>
      <c r="L156" s="191"/>
      <c r="M156" s="192" t="s">
        <v>1</v>
      </c>
      <c r="N156" s="193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211</v>
      </c>
      <c r="AT156" s="181" t="s">
        <v>227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359</v>
      </c>
    </row>
    <row r="157" s="2" customFormat="1" ht="44.25" customHeight="1">
      <c r="A157" s="34"/>
      <c r="B157" s="168"/>
      <c r="C157" s="169" t="s">
        <v>271</v>
      </c>
      <c r="D157" s="169" t="s">
        <v>178</v>
      </c>
      <c r="E157" s="170" t="s">
        <v>1106</v>
      </c>
      <c r="F157" s="171" t="s">
        <v>1107</v>
      </c>
      <c r="G157" s="172" t="s">
        <v>254</v>
      </c>
      <c r="H157" s="173">
        <v>14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42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182</v>
      </c>
      <c r="AT157" s="181" t="s">
        <v>178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363</v>
      </c>
    </row>
    <row r="158" s="2" customFormat="1" ht="24.15" customHeight="1">
      <c r="A158" s="34"/>
      <c r="B158" s="168"/>
      <c r="C158" s="183" t="s">
        <v>320</v>
      </c>
      <c r="D158" s="183" t="s">
        <v>227</v>
      </c>
      <c r="E158" s="184" t="s">
        <v>1108</v>
      </c>
      <c r="F158" s="185" t="s">
        <v>1109</v>
      </c>
      <c r="G158" s="186" t="s">
        <v>254</v>
      </c>
      <c r="H158" s="187">
        <v>14</v>
      </c>
      <c r="I158" s="188"/>
      <c r="J158" s="189">
        <f>ROUND(I158*H158,2)</f>
        <v>0</v>
      </c>
      <c r="K158" s="190"/>
      <c r="L158" s="191"/>
      <c r="M158" s="192" t="s">
        <v>1</v>
      </c>
      <c r="N158" s="193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211</v>
      </c>
      <c r="AT158" s="181" t="s">
        <v>227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367</v>
      </c>
    </row>
    <row r="159" s="2" customFormat="1" ht="37.8" customHeight="1">
      <c r="A159" s="34"/>
      <c r="B159" s="168"/>
      <c r="C159" s="169" t="s">
        <v>368</v>
      </c>
      <c r="D159" s="169" t="s">
        <v>178</v>
      </c>
      <c r="E159" s="170" t="s">
        <v>1110</v>
      </c>
      <c r="F159" s="171" t="s">
        <v>1111</v>
      </c>
      <c r="G159" s="172" t="s">
        <v>254</v>
      </c>
      <c r="H159" s="173">
        <v>13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42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182</v>
      </c>
      <c r="AT159" s="181" t="s">
        <v>178</v>
      </c>
      <c r="AU159" s="181" t="s">
        <v>87</v>
      </c>
      <c r="AY159" s="15" t="s">
        <v>176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85</v>
      </c>
      <c r="BK159" s="182">
        <f>ROUND(I159*H159,2)</f>
        <v>0</v>
      </c>
      <c r="BL159" s="15" t="s">
        <v>182</v>
      </c>
      <c r="BM159" s="181" t="s">
        <v>371</v>
      </c>
    </row>
    <row r="160" s="2" customFormat="1" ht="21.75" customHeight="1">
      <c r="A160" s="34"/>
      <c r="B160" s="168"/>
      <c r="C160" s="183" t="s">
        <v>231</v>
      </c>
      <c r="D160" s="183" t="s">
        <v>227</v>
      </c>
      <c r="E160" s="184" t="s">
        <v>1112</v>
      </c>
      <c r="F160" s="185" t="s">
        <v>1113</v>
      </c>
      <c r="G160" s="186" t="s">
        <v>254</v>
      </c>
      <c r="H160" s="187">
        <v>13</v>
      </c>
      <c r="I160" s="188"/>
      <c r="J160" s="189">
        <f>ROUND(I160*H160,2)</f>
        <v>0</v>
      </c>
      <c r="K160" s="190"/>
      <c r="L160" s="191"/>
      <c r="M160" s="192" t="s">
        <v>1</v>
      </c>
      <c r="N160" s="193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211</v>
      </c>
      <c r="AT160" s="181" t="s">
        <v>227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209</v>
      </c>
    </row>
    <row r="161" s="2" customFormat="1" ht="37.8" customHeight="1">
      <c r="A161" s="34"/>
      <c r="B161" s="168"/>
      <c r="C161" s="169" t="s">
        <v>226</v>
      </c>
      <c r="D161" s="169" t="s">
        <v>178</v>
      </c>
      <c r="E161" s="170" t="s">
        <v>1114</v>
      </c>
      <c r="F161" s="171" t="s">
        <v>1115</v>
      </c>
      <c r="G161" s="172" t="s">
        <v>254</v>
      </c>
      <c r="H161" s="173">
        <v>12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182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376</v>
      </c>
    </row>
    <row r="162" s="2" customFormat="1" ht="24.15" customHeight="1">
      <c r="A162" s="34"/>
      <c r="B162" s="168"/>
      <c r="C162" s="169" t="s">
        <v>328</v>
      </c>
      <c r="D162" s="169" t="s">
        <v>178</v>
      </c>
      <c r="E162" s="170" t="s">
        <v>868</v>
      </c>
      <c r="F162" s="171" t="s">
        <v>869</v>
      </c>
      <c r="G162" s="172" t="s">
        <v>254</v>
      </c>
      <c r="H162" s="173">
        <v>8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182</v>
      </c>
      <c r="AT162" s="181" t="s">
        <v>178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182</v>
      </c>
      <c r="BM162" s="181" t="s">
        <v>379</v>
      </c>
    </row>
    <row r="163" s="2" customFormat="1" ht="24.15" customHeight="1">
      <c r="A163" s="34"/>
      <c r="B163" s="168"/>
      <c r="C163" s="183" t="s">
        <v>380</v>
      </c>
      <c r="D163" s="183" t="s">
        <v>227</v>
      </c>
      <c r="E163" s="184" t="s">
        <v>1116</v>
      </c>
      <c r="F163" s="185" t="s">
        <v>1117</v>
      </c>
      <c r="G163" s="186" t="s">
        <v>254</v>
      </c>
      <c r="H163" s="187">
        <v>8</v>
      </c>
      <c r="I163" s="188"/>
      <c r="J163" s="189">
        <f>ROUND(I163*H163,2)</f>
        <v>0</v>
      </c>
      <c r="K163" s="190"/>
      <c r="L163" s="191"/>
      <c r="M163" s="192" t="s">
        <v>1</v>
      </c>
      <c r="N163" s="193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211</v>
      </c>
      <c r="AT163" s="181" t="s">
        <v>227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383</v>
      </c>
    </row>
    <row r="164" s="2" customFormat="1">
      <c r="A164" s="34"/>
      <c r="B164" s="35"/>
      <c r="C164" s="34"/>
      <c r="D164" s="199" t="s">
        <v>323</v>
      </c>
      <c r="E164" s="34"/>
      <c r="F164" s="200" t="s">
        <v>1118</v>
      </c>
      <c r="G164" s="34"/>
      <c r="H164" s="34"/>
      <c r="I164" s="201"/>
      <c r="J164" s="34"/>
      <c r="K164" s="34"/>
      <c r="L164" s="35"/>
      <c r="M164" s="202"/>
      <c r="N164" s="203"/>
      <c r="O164" s="73"/>
      <c r="P164" s="73"/>
      <c r="Q164" s="73"/>
      <c r="R164" s="73"/>
      <c r="S164" s="73"/>
      <c r="T164" s="7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5" t="s">
        <v>323</v>
      </c>
      <c r="AU164" s="15" t="s">
        <v>87</v>
      </c>
    </row>
    <row r="165" s="2" customFormat="1" ht="24.15" customHeight="1">
      <c r="A165" s="34"/>
      <c r="B165" s="168"/>
      <c r="C165" s="169" t="s">
        <v>331</v>
      </c>
      <c r="D165" s="169" t="s">
        <v>178</v>
      </c>
      <c r="E165" s="170" t="s">
        <v>872</v>
      </c>
      <c r="F165" s="171" t="s">
        <v>873</v>
      </c>
      <c r="G165" s="172" t="s">
        <v>254</v>
      </c>
      <c r="H165" s="173">
        <v>16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182</v>
      </c>
      <c r="AT165" s="181" t="s">
        <v>178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384</v>
      </c>
    </row>
    <row r="166" s="2" customFormat="1" ht="24.15" customHeight="1">
      <c r="A166" s="34"/>
      <c r="B166" s="168"/>
      <c r="C166" s="183" t="s">
        <v>385</v>
      </c>
      <c r="D166" s="183" t="s">
        <v>227</v>
      </c>
      <c r="E166" s="184" t="s">
        <v>1119</v>
      </c>
      <c r="F166" s="185" t="s">
        <v>1120</v>
      </c>
      <c r="G166" s="186" t="s">
        <v>254</v>
      </c>
      <c r="H166" s="187">
        <v>16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211</v>
      </c>
      <c r="AT166" s="181" t="s">
        <v>227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182</v>
      </c>
      <c r="BM166" s="181" t="s">
        <v>386</v>
      </c>
    </row>
    <row r="167" s="2" customFormat="1">
      <c r="A167" s="34"/>
      <c r="B167" s="35"/>
      <c r="C167" s="34"/>
      <c r="D167" s="199" t="s">
        <v>323</v>
      </c>
      <c r="E167" s="34"/>
      <c r="F167" s="200" t="s">
        <v>1118</v>
      </c>
      <c r="G167" s="34"/>
      <c r="H167" s="34"/>
      <c r="I167" s="201"/>
      <c r="J167" s="34"/>
      <c r="K167" s="34"/>
      <c r="L167" s="35"/>
      <c r="M167" s="202"/>
      <c r="N167" s="203"/>
      <c r="O167" s="73"/>
      <c r="P167" s="73"/>
      <c r="Q167" s="73"/>
      <c r="R167" s="73"/>
      <c r="S167" s="73"/>
      <c r="T167" s="7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5" t="s">
        <v>323</v>
      </c>
      <c r="AU167" s="15" t="s">
        <v>87</v>
      </c>
    </row>
    <row r="168" s="2" customFormat="1" ht="24.15" customHeight="1">
      <c r="A168" s="34"/>
      <c r="B168" s="168"/>
      <c r="C168" s="169" t="s">
        <v>334</v>
      </c>
      <c r="D168" s="169" t="s">
        <v>178</v>
      </c>
      <c r="E168" s="170" t="s">
        <v>876</v>
      </c>
      <c r="F168" s="171" t="s">
        <v>877</v>
      </c>
      <c r="G168" s="172" t="s">
        <v>254</v>
      </c>
      <c r="H168" s="173">
        <v>11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182</v>
      </c>
      <c r="AT168" s="181" t="s">
        <v>178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182</v>
      </c>
      <c r="BM168" s="181" t="s">
        <v>389</v>
      </c>
    </row>
    <row r="169" s="2" customFormat="1" ht="24.15" customHeight="1">
      <c r="A169" s="34"/>
      <c r="B169" s="168"/>
      <c r="C169" s="183" t="s">
        <v>390</v>
      </c>
      <c r="D169" s="183" t="s">
        <v>227</v>
      </c>
      <c r="E169" s="184" t="s">
        <v>878</v>
      </c>
      <c r="F169" s="185" t="s">
        <v>879</v>
      </c>
      <c r="G169" s="186" t="s">
        <v>254</v>
      </c>
      <c r="H169" s="187">
        <v>11</v>
      </c>
      <c r="I169" s="188"/>
      <c r="J169" s="189">
        <f>ROUND(I169*H169,2)</f>
        <v>0</v>
      </c>
      <c r="K169" s="190"/>
      <c r="L169" s="191"/>
      <c r="M169" s="192" t="s">
        <v>1</v>
      </c>
      <c r="N169" s="193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211</v>
      </c>
      <c r="AT169" s="181" t="s">
        <v>227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182</v>
      </c>
      <c r="BM169" s="181" t="s">
        <v>393</v>
      </c>
    </row>
    <row r="170" s="2" customFormat="1" ht="24.15" customHeight="1">
      <c r="A170" s="34"/>
      <c r="B170" s="168"/>
      <c r="C170" s="169" t="s">
        <v>337</v>
      </c>
      <c r="D170" s="169" t="s">
        <v>178</v>
      </c>
      <c r="E170" s="170" t="s">
        <v>1121</v>
      </c>
      <c r="F170" s="171" t="s">
        <v>1122</v>
      </c>
      <c r="G170" s="172" t="s">
        <v>254</v>
      </c>
      <c r="H170" s="173">
        <v>1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42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182</v>
      </c>
      <c r="AT170" s="181" t="s">
        <v>178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182</v>
      </c>
      <c r="BM170" s="181" t="s">
        <v>396</v>
      </c>
    </row>
    <row r="171" s="2" customFormat="1" ht="24.15" customHeight="1">
      <c r="A171" s="34"/>
      <c r="B171" s="168"/>
      <c r="C171" s="183" t="s">
        <v>397</v>
      </c>
      <c r="D171" s="183" t="s">
        <v>227</v>
      </c>
      <c r="E171" s="184" t="s">
        <v>1123</v>
      </c>
      <c r="F171" s="185" t="s">
        <v>1124</v>
      </c>
      <c r="G171" s="186" t="s">
        <v>254</v>
      </c>
      <c r="H171" s="187">
        <v>1</v>
      </c>
      <c r="I171" s="188"/>
      <c r="J171" s="189">
        <f>ROUND(I171*H171,2)</f>
        <v>0</v>
      </c>
      <c r="K171" s="190"/>
      <c r="L171" s="191"/>
      <c r="M171" s="192" t="s">
        <v>1</v>
      </c>
      <c r="N171" s="193" t="s">
        <v>42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211</v>
      </c>
      <c r="AT171" s="181" t="s">
        <v>227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182</v>
      </c>
      <c r="BM171" s="181" t="s">
        <v>400</v>
      </c>
    </row>
    <row r="172" s="2" customFormat="1" ht="49.05" customHeight="1">
      <c r="A172" s="34"/>
      <c r="B172" s="168"/>
      <c r="C172" s="169" t="s">
        <v>342</v>
      </c>
      <c r="D172" s="169" t="s">
        <v>178</v>
      </c>
      <c r="E172" s="170" t="s">
        <v>1125</v>
      </c>
      <c r="F172" s="171" t="s">
        <v>1126</v>
      </c>
      <c r="G172" s="172" t="s">
        <v>254</v>
      </c>
      <c r="H172" s="173">
        <v>40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42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182</v>
      </c>
      <c r="AT172" s="181" t="s">
        <v>178</v>
      </c>
      <c r="AU172" s="181" t="s">
        <v>87</v>
      </c>
      <c r="AY172" s="15" t="s">
        <v>176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85</v>
      </c>
      <c r="BK172" s="182">
        <f>ROUND(I172*H172,2)</f>
        <v>0</v>
      </c>
      <c r="BL172" s="15" t="s">
        <v>182</v>
      </c>
      <c r="BM172" s="181" t="s">
        <v>403</v>
      </c>
    </row>
    <row r="173" s="2" customFormat="1" ht="44.25" customHeight="1">
      <c r="A173" s="34"/>
      <c r="B173" s="168"/>
      <c r="C173" s="169" t="s">
        <v>404</v>
      </c>
      <c r="D173" s="169" t="s">
        <v>178</v>
      </c>
      <c r="E173" s="170" t="s">
        <v>1127</v>
      </c>
      <c r="F173" s="171" t="s">
        <v>1128</v>
      </c>
      <c r="G173" s="172" t="s">
        <v>254</v>
      </c>
      <c r="H173" s="173">
        <v>40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42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182</v>
      </c>
      <c r="AT173" s="181" t="s">
        <v>178</v>
      </c>
      <c r="AU173" s="181" t="s">
        <v>87</v>
      </c>
      <c r="AY173" s="15" t="s">
        <v>176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85</v>
      </c>
      <c r="BK173" s="182">
        <f>ROUND(I173*H173,2)</f>
        <v>0</v>
      </c>
      <c r="BL173" s="15" t="s">
        <v>182</v>
      </c>
      <c r="BM173" s="181" t="s">
        <v>407</v>
      </c>
    </row>
    <row r="174" s="2" customFormat="1" ht="49.05" customHeight="1">
      <c r="A174" s="34"/>
      <c r="B174" s="168"/>
      <c r="C174" s="169" t="s">
        <v>345</v>
      </c>
      <c r="D174" s="169" t="s">
        <v>178</v>
      </c>
      <c r="E174" s="170" t="s">
        <v>1129</v>
      </c>
      <c r="F174" s="171" t="s">
        <v>1130</v>
      </c>
      <c r="G174" s="172" t="s">
        <v>254</v>
      </c>
      <c r="H174" s="173">
        <v>40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42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182</v>
      </c>
      <c r="AT174" s="181" t="s">
        <v>178</v>
      </c>
      <c r="AU174" s="181" t="s">
        <v>87</v>
      </c>
      <c r="AY174" s="15" t="s">
        <v>176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85</v>
      </c>
      <c r="BK174" s="182">
        <f>ROUND(I174*H174,2)</f>
        <v>0</v>
      </c>
      <c r="BL174" s="15" t="s">
        <v>182</v>
      </c>
      <c r="BM174" s="181" t="s">
        <v>410</v>
      </c>
    </row>
    <row r="175" s="2" customFormat="1" ht="37.8" customHeight="1">
      <c r="A175" s="34"/>
      <c r="B175" s="168"/>
      <c r="C175" s="169" t="s">
        <v>411</v>
      </c>
      <c r="D175" s="169" t="s">
        <v>178</v>
      </c>
      <c r="E175" s="170" t="s">
        <v>1131</v>
      </c>
      <c r="F175" s="171" t="s">
        <v>1132</v>
      </c>
      <c r="G175" s="172" t="s">
        <v>254</v>
      </c>
      <c r="H175" s="173">
        <v>40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42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182</v>
      </c>
      <c r="AT175" s="181" t="s">
        <v>178</v>
      </c>
      <c r="AU175" s="181" t="s">
        <v>87</v>
      </c>
      <c r="AY175" s="15" t="s">
        <v>176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85</v>
      </c>
      <c r="BK175" s="182">
        <f>ROUND(I175*H175,2)</f>
        <v>0</v>
      </c>
      <c r="BL175" s="15" t="s">
        <v>182</v>
      </c>
      <c r="BM175" s="181" t="s">
        <v>412</v>
      </c>
    </row>
    <row r="176" s="2" customFormat="1" ht="44.25" customHeight="1">
      <c r="A176" s="34"/>
      <c r="B176" s="168"/>
      <c r="C176" s="169" t="s">
        <v>348</v>
      </c>
      <c r="D176" s="169" t="s">
        <v>178</v>
      </c>
      <c r="E176" s="170" t="s">
        <v>1133</v>
      </c>
      <c r="F176" s="171" t="s">
        <v>1134</v>
      </c>
      <c r="G176" s="172" t="s">
        <v>254</v>
      </c>
      <c r="H176" s="173">
        <v>37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42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182</v>
      </c>
      <c r="AT176" s="181" t="s">
        <v>178</v>
      </c>
      <c r="AU176" s="181" t="s">
        <v>87</v>
      </c>
      <c r="AY176" s="15" t="s">
        <v>176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85</v>
      </c>
      <c r="BK176" s="182">
        <f>ROUND(I176*H176,2)</f>
        <v>0</v>
      </c>
      <c r="BL176" s="15" t="s">
        <v>182</v>
      </c>
      <c r="BM176" s="181" t="s">
        <v>413</v>
      </c>
    </row>
    <row r="177" s="2" customFormat="1" ht="44.25" customHeight="1">
      <c r="A177" s="34"/>
      <c r="B177" s="168"/>
      <c r="C177" s="169" t="s">
        <v>414</v>
      </c>
      <c r="D177" s="169" t="s">
        <v>178</v>
      </c>
      <c r="E177" s="170" t="s">
        <v>1135</v>
      </c>
      <c r="F177" s="171" t="s">
        <v>1136</v>
      </c>
      <c r="G177" s="172" t="s">
        <v>254</v>
      </c>
      <c r="H177" s="173">
        <v>3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42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182</v>
      </c>
      <c r="AT177" s="181" t="s">
        <v>178</v>
      </c>
      <c r="AU177" s="181" t="s">
        <v>87</v>
      </c>
      <c r="AY177" s="15" t="s">
        <v>176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85</v>
      </c>
      <c r="BK177" s="182">
        <f>ROUND(I177*H177,2)</f>
        <v>0</v>
      </c>
      <c r="BL177" s="15" t="s">
        <v>182</v>
      </c>
      <c r="BM177" s="181" t="s">
        <v>417</v>
      </c>
    </row>
    <row r="178" s="2" customFormat="1" ht="37.8" customHeight="1">
      <c r="A178" s="34"/>
      <c r="B178" s="168"/>
      <c r="C178" s="169" t="s">
        <v>352</v>
      </c>
      <c r="D178" s="169" t="s">
        <v>178</v>
      </c>
      <c r="E178" s="170" t="s">
        <v>949</v>
      </c>
      <c r="F178" s="171" t="s">
        <v>950</v>
      </c>
      <c r="G178" s="172" t="s">
        <v>254</v>
      </c>
      <c r="H178" s="173">
        <v>9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42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182</v>
      </c>
      <c r="AT178" s="181" t="s">
        <v>178</v>
      </c>
      <c r="AU178" s="181" t="s">
        <v>87</v>
      </c>
      <c r="AY178" s="15" t="s">
        <v>176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85</v>
      </c>
      <c r="BK178" s="182">
        <f>ROUND(I178*H178,2)</f>
        <v>0</v>
      </c>
      <c r="BL178" s="15" t="s">
        <v>182</v>
      </c>
      <c r="BM178" s="181" t="s">
        <v>420</v>
      </c>
    </row>
    <row r="179" s="2" customFormat="1" ht="21.75" customHeight="1">
      <c r="A179" s="34"/>
      <c r="B179" s="168"/>
      <c r="C179" s="183" t="s">
        <v>421</v>
      </c>
      <c r="D179" s="183" t="s">
        <v>227</v>
      </c>
      <c r="E179" s="184" t="s">
        <v>951</v>
      </c>
      <c r="F179" s="185" t="s">
        <v>952</v>
      </c>
      <c r="G179" s="186" t="s">
        <v>254</v>
      </c>
      <c r="H179" s="187">
        <v>9</v>
      </c>
      <c r="I179" s="188"/>
      <c r="J179" s="189">
        <f>ROUND(I179*H179,2)</f>
        <v>0</v>
      </c>
      <c r="K179" s="190"/>
      <c r="L179" s="191"/>
      <c r="M179" s="192" t="s">
        <v>1</v>
      </c>
      <c r="N179" s="193" t="s">
        <v>42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211</v>
      </c>
      <c r="AT179" s="181" t="s">
        <v>227</v>
      </c>
      <c r="AU179" s="181" t="s">
        <v>87</v>
      </c>
      <c r="AY179" s="15" t="s">
        <v>176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85</v>
      </c>
      <c r="BK179" s="182">
        <f>ROUND(I179*H179,2)</f>
        <v>0</v>
      </c>
      <c r="BL179" s="15" t="s">
        <v>182</v>
      </c>
      <c r="BM179" s="181" t="s">
        <v>424</v>
      </c>
    </row>
    <row r="180" s="2" customFormat="1" ht="37.8" customHeight="1">
      <c r="A180" s="34"/>
      <c r="B180" s="168"/>
      <c r="C180" s="169" t="s">
        <v>356</v>
      </c>
      <c r="D180" s="169" t="s">
        <v>178</v>
      </c>
      <c r="E180" s="170" t="s">
        <v>885</v>
      </c>
      <c r="F180" s="171" t="s">
        <v>886</v>
      </c>
      <c r="G180" s="172" t="s">
        <v>254</v>
      </c>
      <c r="H180" s="173">
        <v>3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42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182</v>
      </c>
      <c r="AT180" s="181" t="s">
        <v>178</v>
      </c>
      <c r="AU180" s="181" t="s">
        <v>87</v>
      </c>
      <c r="AY180" s="15" t="s">
        <v>176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85</v>
      </c>
      <c r="BK180" s="182">
        <f>ROUND(I180*H180,2)</f>
        <v>0</v>
      </c>
      <c r="BL180" s="15" t="s">
        <v>182</v>
      </c>
      <c r="BM180" s="181" t="s">
        <v>427</v>
      </c>
    </row>
    <row r="181" s="2" customFormat="1" ht="21.75" customHeight="1">
      <c r="A181" s="34"/>
      <c r="B181" s="168"/>
      <c r="C181" s="183" t="s">
        <v>428</v>
      </c>
      <c r="D181" s="183" t="s">
        <v>227</v>
      </c>
      <c r="E181" s="184" t="s">
        <v>887</v>
      </c>
      <c r="F181" s="185" t="s">
        <v>888</v>
      </c>
      <c r="G181" s="186" t="s">
        <v>254</v>
      </c>
      <c r="H181" s="187">
        <v>3</v>
      </c>
      <c r="I181" s="188"/>
      <c r="J181" s="189">
        <f>ROUND(I181*H181,2)</f>
        <v>0</v>
      </c>
      <c r="K181" s="190"/>
      <c r="L181" s="191"/>
      <c r="M181" s="192" t="s">
        <v>1</v>
      </c>
      <c r="N181" s="193" t="s">
        <v>42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211</v>
      </c>
      <c r="AT181" s="181" t="s">
        <v>227</v>
      </c>
      <c r="AU181" s="181" t="s">
        <v>87</v>
      </c>
      <c r="AY181" s="15" t="s">
        <v>176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85</v>
      </c>
      <c r="BK181" s="182">
        <f>ROUND(I181*H181,2)</f>
        <v>0</v>
      </c>
      <c r="BL181" s="15" t="s">
        <v>182</v>
      </c>
      <c r="BM181" s="181" t="s">
        <v>431</v>
      </c>
    </row>
    <row r="182" s="2" customFormat="1">
      <c r="A182" s="34"/>
      <c r="B182" s="35"/>
      <c r="C182" s="34"/>
      <c r="D182" s="199" t="s">
        <v>323</v>
      </c>
      <c r="E182" s="34"/>
      <c r="F182" s="200" t="s">
        <v>884</v>
      </c>
      <c r="G182" s="34"/>
      <c r="H182" s="34"/>
      <c r="I182" s="201"/>
      <c r="J182" s="34"/>
      <c r="K182" s="34"/>
      <c r="L182" s="35"/>
      <c r="M182" s="202"/>
      <c r="N182" s="203"/>
      <c r="O182" s="73"/>
      <c r="P182" s="73"/>
      <c r="Q182" s="73"/>
      <c r="R182" s="73"/>
      <c r="S182" s="73"/>
      <c r="T182" s="7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5" t="s">
        <v>323</v>
      </c>
      <c r="AU182" s="15" t="s">
        <v>87</v>
      </c>
    </row>
    <row r="183" s="12" customFormat="1" ht="22.8" customHeight="1">
      <c r="A183" s="12"/>
      <c r="B183" s="155"/>
      <c r="C183" s="12"/>
      <c r="D183" s="156" t="s">
        <v>76</v>
      </c>
      <c r="E183" s="166" t="s">
        <v>470</v>
      </c>
      <c r="F183" s="166" t="s">
        <v>471</v>
      </c>
      <c r="G183" s="12"/>
      <c r="H183" s="12"/>
      <c r="I183" s="158"/>
      <c r="J183" s="167">
        <f>BK183</f>
        <v>0</v>
      </c>
      <c r="K183" s="12"/>
      <c r="L183" s="155"/>
      <c r="M183" s="160"/>
      <c r="N183" s="161"/>
      <c r="O183" s="161"/>
      <c r="P183" s="162">
        <f>SUM(P184:P187)</f>
        <v>0</v>
      </c>
      <c r="Q183" s="161"/>
      <c r="R183" s="162">
        <f>SUM(R184:R187)</f>
        <v>0</v>
      </c>
      <c r="S183" s="161"/>
      <c r="T183" s="163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6" t="s">
        <v>85</v>
      </c>
      <c r="AT183" s="164" t="s">
        <v>76</v>
      </c>
      <c r="AU183" s="164" t="s">
        <v>85</v>
      </c>
      <c r="AY183" s="156" t="s">
        <v>176</v>
      </c>
      <c r="BK183" s="165">
        <f>SUM(BK184:BK187)</f>
        <v>0</v>
      </c>
    </row>
    <row r="184" s="2" customFormat="1" ht="37.8" customHeight="1">
      <c r="A184" s="34"/>
      <c r="B184" s="168"/>
      <c r="C184" s="169" t="s">
        <v>359</v>
      </c>
      <c r="D184" s="169" t="s">
        <v>178</v>
      </c>
      <c r="E184" s="170" t="s">
        <v>491</v>
      </c>
      <c r="F184" s="171" t="s">
        <v>492</v>
      </c>
      <c r="G184" s="172" t="s">
        <v>207</v>
      </c>
      <c r="H184" s="173">
        <v>75.798000000000002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42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182</v>
      </c>
      <c r="AT184" s="181" t="s">
        <v>178</v>
      </c>
      <c r="AU184" s="181" t="s">
        <v>87</v>
      </c>
      <c r="AY184" s="15" t="s">
        <v>176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85</v>
      </c>
      <c r="BK184" s="182">
        <f>ROUND(I184*H184,2)</f>
        <v>0</v>
      </c>
      <c r="BL184" s="15" t="s">
        <v>182</v>
      </c>
      <c r="BM184" s="181" t="s">
        <v>434</v>
      </c>
    </row>
    <row r="185" s="2" customFormat="1" ht="44.25" customHeight="1">
      <c r="A185" s="34"/>
      <c r="B185" s="168"/>
      <c r="C185" s="169" t="s">
        <v>435</v>
      </c>
      <c r="D185" s="169" t="s">
        <v>178</v>
      </c>
      <c r="E185" s="170" t="s">
        <v>527</v>
      </c>
      <c r="F185" s="171" t="s">
        <v>528</v>
      </c>
      <c r="G185" s="172" t="s">
        <v>207</v>
      </c>
      <c r="H185" s="173">
        <v>75.798000000000002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42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182</v>
      </c>
      <c r="AT185" s="181" t="s">
        <v>178</v>
      </c>
      <c r="AU185" s="181" t="s">
        <v>87</v>
      </c>
      <c r="AY185" s="15" t="s">
        <v>176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85</v>
      </c>
      <c r="BK185" s="182">
        <f>ROUND(I185*H185,2)</f>
        <v>0</v>
      </c>
      <c r="BL185" s="15" t="s">
        <v>182</v>
      </c>
      <c r="BM185" s="181" t="s">
        <v>438</v>
      </c>
    </row>
    <row r="186" s="2" customFormat="1" ht="49.05" customHeight="1">
      <c r="A186" s="34"/>
      <c r="B186" s="168"/>
      <c r="C186" s="169" t="s">
        <v>363</v>
      </c>
      <c r="D186" s="169" t="s">
        <v>178</v>
      </c>
      <c r="E186" s="170" t="s">
        <v>794</v>
      </c>
      <c r="F186" s="171" t="s">
        <v>795</v>
      </c>
      <c r="G186" s="172" t="s">
        <v>207</v>
      </c>
      <c r="H186" s="173">
        <v>244.661</v>
      </c>
      <c r="I186" s="174"/>
      <c r="J186" s="175">
        <f>ROUND(I186*H186,2)</f>
        <v>0</v>
      </c>
      <c r="K186" s="176"/>
      <c r="L186" s="35"/>
      <c r="M186" s="177" t="s">
        <v>1</v>
      </c>
      <c r="N186" s="178" t="s">
        <v>42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182</v>
      </c>
      <c r="AT186" s="181" t="s">
        <v>178</v>
      </c>
      <c r="AU186" s="181" t="s">
        <v>87</v>
      </c>
      <c r="AY186" s="15" t="s">
        <v>176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85</v>
      </c>
      <c r="BK186" s="182">
        <f>ROUND(I186*H186,2)</f>
        <v>0</v>
      </c>
      <c r="BL186" s="15" t="s">
        <v>182</v>
      </c>
      <c r="BM186" s="181" t="s">
        <v>441</v>
      </c>
    </row>
    <row r="187" s="2" customFormat="1" ht="49.05" customHeight="1">
      <c r="A187" s="34"/>
      <c r="B187" s="168"/>
      <c r="C187" s="169" t="s">
        <v>442</v>
      </c>
      <c r="D187" s="169" t="s">
        <v>178</v>
      </c>
      <c r="E187" s="170" t="s">
        <v>1137</v>
      </c>
      <c r="F187" s="171" t="s">
        <v>1138</v>
      </c>
      <c r="G187" s="172" t="s">
        <v>207</v>
      </c>
      <c r="H187" s="173">
        <v>244.661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42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182</v>
      </c>
      <c r="AT187" s="181" t="s">
        <v>178</v>
      </c>
      <c r="AU187" s="181" t="s">
        <v>87</v>
      </c>
      <c r="AY187" s="15" t="s">
        <v>176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85</v>
      </c>
      <c r="BK187" s="182">
        <f>ROUND(I187*H187,2)</f>
        <v>0</v>
      </c>
      <c r="BL187" s="15" t="s">
        <v>182</v>
      </c>
      <c r="BM187" s="181" t="s">
        <v>445</v>
      </c>
    </row>
    <row r="188" s="12" customFormat="1" ht="25.92" customHeight="1">
      <c r="A188" s="12"/>
      <c r="B188" s="155"/>
      <c r="C188" s="12"/>
      <c r="D188" s="156" t="s">
        <v>76</v>
      </c>
      <c r="E188" s="157" t="s">
        <v>613</v>
      </c>
      <c r="F188" s="157" t="s">
        <v>614</v>
      </c>
      <c r="G188" s="12"/>
      <c r="H188" s="12"/>
      <c r="I188" s="158"/>
      <c r="J188" s="159">
        <f>BK188</f>
        <v>0</v>
      </c>
      <c r="K188" s="12"/>
      <c r="L188" s="155"/>
      <c r="M188" s="160"/>
      <c r="N188" s="161"/>
      <c r="O188" s="161"/>
      <c r="P188" s="162">
        <f>P189</f>
        <v>0</v>
      </c>
      <c r="Q188" s="161"/>
      <c r="R188" s="162">
        <f>R189</f>
        <v>0</v>
      </c>
      <c r="S188" s="161"/>
      <c r="T188" s="16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6" t="s">
        <v>87</v>
      </c>
      <c r="AT188" s="164" t="s">
        <v>76</v>
      </c>
      <c r="AU188" s="164" t="s">
        <v>77</v>
      </c>
      <c r="AY188" s="156" t="s">
        <v>176</v>
      </c>
      <c r="BK188" s="165">
        <f>BK189</f>
        <v>0</v>
      </c>
    </row>
    <row r="189" s="12" customFormat="1" ht="22.8" customHeight="1">
      <c r="A189" s="12"/>
      <c r="B189" s="155"/>
      <c r="C189" s="12"/>
      <c r="D189" s="156" t="s">
        <v>76</v>
      </c>
      <c r="E189" s="166" t="s">
        <v>615</v>
      </c>
      <c r="F189" s="166" t="s">
        <v>616</v>
      </c>
      <c r="G189" s="12"/>
      <c r="H189" s="12"/>
      <c r="I189" s="158"/>
      <c r="J189" s="167">
        <f>BK189</f>
        <v>0</v>
      </c>
      <c r="K189" s="12"/>
      <c r="L189" s="155"/>
      <c r="M189" s="160"/>
      <c r="N189" s="161"/>
      <c r="O189" s="161"/>
      <c r="P189" s="162">
        <f>SUM(P190:P198)</f>
        <v>0</v>
      </c>
      <c r="Q189" s="161"/>
      <c r="R189" s="162">
        <f>SUM(R190:R198)</f>
        <v>0</v>
      </c>
      <c r="S189" s="161"/>
      <c r="T189" s="163">
        <f>SUM(T190:T198)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6" t="s">
        <v>87</v>
      </c>
      <c r="AT189" s="164" t="s">
        <v>76</v>
      </c>
      <c r="AU189" s="164" t="s">
        <v>85</v>
      </c>
      <c r="AY189" s="156" t="s">
        <v>176</v>
      </c>
      <c r="BK189" s="165">
        <f>SUM(BK190:BK198)</f>
        <v>0</v>
      </c>
    </row>
    <row r="190" s="2" customFormat="1" ht="44.25" customHeight="1">
      <c r="A190" s="34"/>
      <c r="B190" s="168"/>
      <c r="C190" s="169" t="s">
        <v>367</v>
      </c>
      <c r="D190" s="169" t="s">
        <v>178</v>
      </c>
      <c r="E190" s="170" t="s">
        <v>1139</v>
      </c>
      <c r="F190" s="171" t="s">
        <v>1140</v>
      </c>
      <c r="G190" s="172" t="s">
        <v>214</v>
      </c>
      <c r="H190" s="173">
        <v>18.846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42</v>
      </c>
      <c r="O190" s="73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187</v>
      </c>
      <c r="AT190" s="181" t="s">
        <v>178</v>
      </c>
      <c r="AU190" s="181" t="s">
        <v>87</v>
      </c>
      <c r="AY190" s="15" t="s">
        <v>176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85</v>
      </c>
      <c r="BK190" s="182">
        <f>ROUND(I190*H190,2)</f>
        <v>0</v>
      </c>
      <c r="BL190" s="15" t="s">
        <v>187</v>
      </c>
      <c r="BM190" s="181" t="s">
        <v>450</v>
      </c>
    </row>
    <row r="191" s="2" customFormat="1" ht="24.15" customHeight="1">
      <c r="A191" s="34"/>
      <c r="B191" s="168"/>
      <c r="C191" s="183" t="s">
        <v>451</v>
      </c>
      <c r="D191" s="183" t="s">
        <v>227</v>
      </c>
      <c r="E191" s="184" t="s">
        <v>1141</v>
      </c>
      <c r="F191" s="185" t="s">
        <v>1142</v>
      </c>
      <c r="G191" s="186" t="s">
        <v>641</v>
      </c>
      <c r="H191" s="187">
        <v>84.807000000000002</v>
      </c>
      <c r="I191" s="188"/>
      <c r="J191" s="189">
        <f>ROUND(I191*H191,2)</f>
        <v>0</v>
      </c>
      <c r="K191" s="190"/>
      <c r="L191" s="191"/>
      <c r="M191" s="192" t="s">
        <v>1</v>
      </c>
      <c r="N191" s="193" t="s">
        <v>42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331</v>
      </c>
      <c r="AT191" s="181" t="s">
        <v>227</v>
      </c>
      <c r="AU191" s="181" t="s">
        <v>87</v>
      </c>
      <c r="AY191" s="15" t="s">
        <v>176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85</v>
      </c>
      <c r="BK191" s="182">
        <f>ROUND(I191*H191,2)</f>
        <v>0</v>
      </c>
      <c r="BL191" s="15" t="s">
        <v>187</v>
      </c>
      <c r="BM191" s="181" t="s">
        <v>454</v>
      </c>
    </row>
    <row r="192" s="2" customFormat="1" ht="37.8" customHeight="1">
      <c r="A192" s="34"/>
      <c r="B192" s="168"/>
      <c r="C192" s="169" t="s">
        <v>371</v>
      </c>
      <c r="D192" s="169" t="s">
        <v>178</v>
      </c>
      <c r="E192" s="170" t="s">
        <v>1143</v>
      </c>
      <c r="F192" s="171" t="s">
        <v>1144</v>
      </c>
      <c r="G192" s="172" t="s">
        <v>214</v>
      </c>
      <c r="H192" s="173">
        <v>2158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42</v>
      </c>
      <c r="O192" s="73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187</v>
      </c>
      <c r="AT192" s="181" t="s">
        <v>178</v>
      </c>
      <c r="AU192" s="181" t="s">
        <v>87</v>
      </c>
      <c r="AY192" s="15" t="s">
        <v>176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85</v>
      </c>
      <c r="BK192" s="182">
        <f>ROUND(I192*H192,2)</f>
        <v>0</v>
      </c>
      <c r="BL192" s="15" t="s">
        <v>187</v>
      </c>
      <c r="BM192" s="181" t="s">
        <v>457</v>
      </c>
    </row>
    <row r="193" s="2" customFormat="1" ht="16.5" customHeight="1">
      <c r="A193" s="34"/>
      <c r="B193" s="168"/>
      <c r="C193" s="183" t="s">
        <v>458</v>
      </c>
      <c r="D193" s="183" t="s">
        <v>227</v>
      </c>
      <c r="E193" s="184" t="s">
        <v>1145</v>
      </c>
      <c r="F193" s="185" t="s">
        <v>1146</v>
      </c>
      <c r="G193" s="186" t="s">
        <v>207</v>
      </c>
      <c r="H193" s="187">
        <v>0.86299999999999999</v>
      </c>
      <c r="I193" s="188"/>
      <c r="J193" s="189">
        <f>ROUND(I193*H193,2)</f>
        <v>0</v>
      </c>
      <c r="K193" s="190"/>
      <c r="L193" s="191"/>
      <c r="M193" s="192" t="s">
        <v>1</v>
      </c>
      <c r="N193" s="193" t="s">
        <v>42</v>
      </c>
      <c r="O193" s="73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331</v>
      </c>
      <c r="AT193" s="181" t="s">
        <v>227</v>
      </c>
      <c r="AU193" s="181" t="s">
        <v>87</v>
      </c>
      <c r="AY193" s="15" t="s">
        <v>176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85</v>
      </c>
      <c r="BK193" s="182">
        <f>ROUND(I193*H193,2)</f>
        <v>0</v>
      </c>
      <c r="BL193" s="15" t="s">
        <v>187</v>
      </c>
      <c r="BM193" s="181" t="s">
        <v>460</v>
      </c>
    </row>
    <row r="194" s="2" customFormat="1" ht="44.25" customHeight="1">
      <c r="A194" s="34"/>
      <c r="B194" s="168"/>
      <c r="C194" s="169" t="s">
        <v>209</v>
      </c>
      <c r="D194" s="169" t="s">
        <v>178</v>
      </c>
      <c r="E194" s="170" t="s">
        <v>1147</v>
      </c>
      <c r="F194" s="171" t="s">
        <v>1148</v>
      </c>
      <c r="G194" s="172" t="s">
        <v>214</v>
      </c>
      <c r="H194" s="173">
        <v>1369.5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42</v>
      </c>
      <c r="O194" s="73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187</v>
      </c>
      <c r="AT194" s="181" t="s">
        <v>178</v>
      </c>
      <c r="AU194" s="181" t="s">
        <v>87</v>
      </c>
      <c r="AY194" s="15" t="s">
        <v>176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85</v>
      </c>
      <c r="BK194" s="182">
        <f>ROUND(I194*H194,2)</f>
        <v>0</v>
      </c>
      <c r="BL194" s="15" t="s">
        <v>187</v>
      </c>
      <c r="BM194" s="181" t="s">
        <v>463</v>
      </c>
    </row>
    <row r="195" s="2" customFormat="1" ht="33" customHeight="1">
      <c r="A195" s="34"/>
      <c r="B195" s="168"/>
      <c r="C195" s="169" t="s">
        <v>464</v>
      </c>
      <c r="D195" s="169" t="s">
        <v>178</v>
      </c>
      <c r="E195" s="170" t="s">
        <v>1149</v>
      </c>
      <c r="F195" s="171" t="s">
        <v>1150</v>
      </c>
      <c r="G195" s="172" t="s">
        <v>240</v>
      </c>
      <c r="H195" s="173">
        <v>792.5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42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187</v>
      </c>
      <c r="AT195" s="181" t="s">
        <v>178</v>
      </c>
      <c r="AU195" s="181" t="s">
        <v>87</v>
      </c>
      <c r="AY195" s="15" t="s">
        <v>176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85</v>
      </c>
      <c r="BK195" s="182">
        <f>ROUND(I195*H195,2)</f>
        <v>0</v>
      </c>
      <c r="BL195" s="15" t="s">
        <v>187</v>
      </c>
      <c r="BM195" s="181" t="s">
        <v>466</v>
      </c>
    </row>
    <row r="196" s="2" customFormat="1" ht="33" customHeight="1">
      <c r="A196" s="34"/>
      <c r="B196" s="168"/>
      <c r="C196" s="169" t="s">
        <v>376</v>
      </c>
      <c r="D196" s="169" t="s">
        <v>178</v>
      </c>
      <c r="E196" s="170" t="s">
        <v>1151</v>
      </c>
      <c r="F196" s="171" t="s">
        <v>1152</v>
      </c>
      <c r="G196" s="172" t="s">
        <v>214</v>
      </c>
      <c r="H196" s="173">
        <v>1079</v>
      </c>
      <c r="I196" s="174"/>
      <c r="J196" s="175">
        <f>ROUND(I196*H196,2)</f>
        <v>0</v>
      </c>
      <c r="K196" s="176"/>
      <c r="L196" s="35"/>
      <c r="M196" s="177" t="s">
        <v>1</v>
      </c>
      <c r="N196" s="178" t="s">
        <v>42</v>
      </c>
      <c r="O196" s="73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187</v>
      </c>
      <c r="AT196" s="181" t="s">
        <v>178</v>
      </c>
      <c r="AU196" s="181" t="s">
        <v>87</v>
      </c>
      <c r="AY196" s="15" t="s">
        <v>176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5" t="s">
        <v>85</v>
      </c>
      <c r="BK196" s="182">
        <f>ROUND(I196*H196,2)</f>
        <v>0</v>
      </c>
      <c r="BL196" s="15" t="s">
        <v>187</v>
      </c>
      <c r="BM196" s="181" t="s">
        <v>469</v>
      </c>
    </row>
    <row r="197" s="2" customFormat="1" ht="24.15" customHeight="1">
      <c r="A197" s="34"/>
      <c r="B197" s="168"/>
      <c r="C197" s="183" t="s">
        <v>220</v>
      </c>
      <c r="D197" s="183" t="s">
        <v>227</v>
      </c>
      <c r="E197" s="184" t="s">
        <v>1153</v>
      </c>
      <c r="F197" s="185" t="s">
        <v>1154</v>
      </c>
      <c r="G197" s="186" t="s">
        <v>641</v>
      </c>
      <c r="H197" s="187">
        <v>1726.4000000000001</v>
      </c>
      <c r="I197" s="188"/>
      <c r="J197" s="189">
        <f>ROUND(I197*H197,2)</f>
        <v>0</v>
      </c>
      <c r="K197" s="190"/>
      <c r="L197" s="191"/>
      <c r="M197" s="192" t="s">
        <v>1</v>
      </c>
      <c r="N197" s="193" t="s">
        <v>42</v>
      </c>
      <c r="O197" s="73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331</v>
      </c>
      <c r="AT197" s="181" t="s">
        <v>227</v>
      </c>
      <c r="AU197" s="181" t="s">
        <v>87</v>
      </c>
      <c r="AY197" s="15" t="s">
        <v>176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85</v>
      </c>
      <c r="BK197" s="182">
        <f>ROUND(I197*H197,2)</f>
        <v>0</v>
      </c>
      <c r="BL197" s="15" t="s">
        <v>187</v>
      </c>
      <c r="BM197" s="181" t="s">
        <v>474</v>
      </c>
    </row>
    <row r="198" s="2" customFormat="1" ht="55.5" customHeight="1">
      <c r="A198" s="34"/>
      <c r="B198" s="168"/>
      <c r="C198" s="169" t="s">
        <v>379</v>
      </c>
      <c r="D198" s="169" t="s">
        <v>178</v>
      </c>
      <c r="E198" s="170" t="s">
        <v>1155</v>
      </c>
      <c r="F198" s="171" t="s">
        <v>1156</v>
      </c>
      <c r="G198" s="172" t="s">
        <v>207</v>
      </c>
      <c r="H198" s="173">
        <v>3.8969999999999998</v>
      </c>
      <c r="I198" s="174"/>
      <c r="J198" s="175">
        <f>ROUND(I198*H198,2)</f>
        <v>0</v>
      </c>
      <c r="K198" s="176"/>
      <c r="L198" s="35"/>
      <c r="M198" s="194" t="s">
        <v>1</v>
      </c>
      <c r="N198" s="195" t="s">
        <v>42</v>
      </c>
      <c r="O198" s="196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187</v>
      </c>
      <c r="AT198" s="181" t="s">
        <v>178</v>
      </c>
      <c r="AU198" s="181" t="s">
        <v>87</v>
      </c>
      <c r="AY198" s="15" t="s">
        <v>176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85</v>
      </c>
      <c r="BK198" s="182">
        <f>ROUND(I198*H198,2)</f>
        <v>0</v>
      </c>
      <c r="BL198" s="15" t="s">
        <v>187</v>
      </c>
      <c r="BM198" s="181" t="s">
        <v>897</v>
      </c>
    </row>
    <row r="199" s="2" customFormat="1" ht="6.96" customHeight="1">
      <c r="A199" s="34"/>
      <c r="B199" s="56"/>
      <c r="C199" s="57"/>
      <c r="D199" s="57"/>
      <c r="E199" s="57"/>
      <c r="F199" s="57"/>
      <c r="G199" s="57"/>
      <c r="H199" s="57"/>
      <c r="I199" s="57"/>
      <c r="J199" s="57"/>
      <c r="K199" s="57"/>
      <c r="L199" s="35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autoFilter ref="C124:K19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132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1157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ROUND((SUM(BE124:BE171)),  2)</f>
        <v>0</v>
      </c>
      <c r="G33" s="34"/>
      <c r="H33" s="34"/>
      <c r="I33" s="124">
        <v>0.20999999999999999</v>
      </c>
      <c r="J33" s="123">
        <f>ROUND(((SUM(BE124:BE171))*I33),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ROUND((SUM(BF124:BF171)),  2)</f>
        <v>0</v>
      </c>
      <c r="G34" s="34"/>
      <c r="H34" s="34"/>
      <c r="I34" s="124">
        <v>0.12</v>
      </c>
      <c r="J34" s="123">
        <f>ROUND(((SUM(BF124:BF171))*I34),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ROUND((SUM(BG124:BG171)),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ROUND((SUM(BH124:BH171)),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ROUND((SUM(BI124:BI171)),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401 - Veřejné osvětlení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J125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285</v>
      </c>
      <c r="E98" s="142"/>
      <c r="F98" s="142"/>
      <c r="G98" s="142"/>
      <c r="H98" s="142"/>
      <c r="I98" s="142"/>
      <c r="J98" s="143">
        <f>J126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6"/>
      <c r="C99" s="9"/>
      <c r="D99" s="137" t="s">
        <v>533</v>
      </c>
      <c r="E99" s="138"/>
      <c r="F99" s="138"/>
      <c r="G99" s="138"/>
      <c r="H99" s="138"/>
      <c r="I99" s="138"/>
      <c r="J99" s="139">
        <f>J128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0"/>
      <c r="C100" s="10"/>
      <c r="D100" s="141" t="s">
        <v>1158</v>
      </c>
      <c r="E100" s="142"/>
      <c r="F100" s="142"/>
      <c r="G100" s="142"/>
      <c r="H100" s="142"/>
      <c r="I100" s="142"/>
      <c r="J100" s="143">
        <f>J129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36"/>
      <c r="C101" s="9"/>
      <c r="D101" s="137" t="s">
        <v>801</v>
      </c>
      <c r="E101" s="138"/>
      <c r="F101" s="138"/>
      <c r="G101" s="138"/>
      <c r="H101" s="138"/>
      <c r="I101" s="138"/>
      <c r="J101" s="139">
        <f>J146</f>
        <v>0</v>
      </c>
      <c r="K101" s="9"/>
      <c r="L101" s="13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40"/>
      <c r="C102" s="10"/>
      <c r="D102" s="141" t="s">
        <v>1159</v>
      </c>
      <c r="E102" s="142"/>
      <c r="F102" s="142"/>
      <c r="G102" s="142"/>
      <c r="H102" s="142"/>
      <c r="I102" s="142"/>
      <c r="J102" s="143">
        <f>J147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1160</v>
      </c>
      <c r="E103" s="142"/>
      <c r="F103" s="142"/>
      <c r="G103" s="142"/>
      <c r="H103" s="142"/>
      <c r="I103" s="142"/>
      <c r="J103" s="143">
        <f>J157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0"/>
      <c r="C104" s="10"/>
      <c r="D104" s="141" t="s">
        <v>1161</v>
      </c>
      <c r="E104" s="142"/>
      <c r="F104" s="142"/>
      <c r="G104" s="142"/>
      <c r="H104" s="142"/>
      <c r="I104" s="142"/>
      <c r="J104" s="143">
        <f>J160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/>
    <row r="108" hidden="1"/>
    <row r="109" hidden="1"/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162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17" t="str">
        <f>E7</f>
        <v>Revitalizace sídliště Blatenská v HD - 2.etapa</v>
      </c>
      <c r="F114" s="28"/>
      <c r="G114" s="28"/>
      <c r="H114" s="28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146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E9</f>
        <v>SO 401 - Veřejné osvětlení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F12</f>
        <v xml:space="preserve"> </v>
      </c>
      <c r="G118" s="34"/>
      <c r="H118" s="34"/>
      <c r="I118" s="28" t="s">
        <v>22</v>
      </c>
      <c r="J118" s="65" t="str">
        <f>IF(J12="","",J12)</f>
        <v>28. 1. 2025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E15</f>
        <v>město Horažďovice</v>
      </c>
      <c r="G120" s="34"/>
      <c r="H120" s="34"/>
      <c r="I120" s="28" t="s">
        <v>31</v>
      </c>
      <c r="J120" s="32" t="str">
        <f>E21</f>
        <v>Atelier MAAT Tábor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29</v>
      </c>
      <c r="D121" s="34"/>
      <c r="E121" s="34"/>
      <c r="F121" s="23" t="str">
        <f>IF(E18="","",E18)</f>
        <v>Vyplň údaj</v>
      </c>
      <c r="G121" s="34"/>
      <c r="H121" s="34"/>
      <c r="I121" s="28" t="s">
        <v>34</v>
      </c>
      <c r="J121" s="32" t="str">
        <f>E24</f>
        <v>Pavel Matoušek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44"/>
      <c r="B123" s="145"/>
      <c r="C123" s="146" t="s">
        <v>163</v>
      </c>
      <c r="D123" s="147" t="s">
        <v>62</v>
      </c>
      <c r="E123" s="147" t="s">
        <v>58</v>
      </c>
      <c r="F123" s="147" t="s">
        <v>59</v>
      </c>
      <c r="G123" s="147" t="s">
        <v>164</v>
      </c>
      <c r="H123" s="147" t="s">
        <v>165</v>
      </c>
      <c r="I123" s="147" t="s">
        <v>166</v>
      </c>
      <c r="J123" s="148" t="s">
        <v>151</v>
      </c>
      <c r="K123" s="149" t="s">
        <v>167</v>
      </c>
      <c r="L123" s="150"/>
      <c r="M123" s="82" t="s">
        <v>1</v>
      </c>
      <c r="N123" s="83" t="s">
        <v>41</v>
      </c>
      <c r="O123" s="83" t="s">
        <v>168</v>
      </c>
      <c r="P123" s="83" t="s">
        <v>169</v>
      </c>
      <c r="Q123" s="83" t="s">
        <v>170</v>
      </c>
      <c r="R123" s="83" t="s">
        <v>171</v>
      </c>
      <c r="S123" s="83" t="s">
        <v>172</v>
      </c>
      <c r="T123" s="84" t="s">
        <v>173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</row>
    <row r="124" s="2" customFormat="1" ht="22.8" customHeight="1">
      <c r="A124" s="34"/>
      <c r="B124" s="35"/>
      <c r="C124" s="89" t="s">
        <v>174</v>
      </c>
      <c r="D124" s="34"/>
      <c r="E124" s="34"/>
      <c r="F124" s="34"/>
      <c r="G124" s="34"/>
      <c r="H124" s="34"/>
      <c r="I124" s="34"/>
      <c r="J124" s="151">
        <f>BK124</f>
        <v>0</v>
      </c>
      <c r="K124" s="34"/>
      <c r="L124" s="35"/>
      <c r="M124" s="85"/>
      <c r="N124" s="69"/>
      <c r="O124" s="86"/>
      <c r="P124" s="152">
        <f>P125+P128+P146</f>
        <v>0</v>
      </c>
      <c r="Q124" s="86"/>
      <c r="R124" s="152">
        <f>R125+R128+R146</f>
        <v>0</v>
      </c>
      <c r="S124" s="86"/>
      <c r="T124" s="153">
        <f>T125+T128+T146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76</v>
      </c>
      <c r="AU124" s="15" t="s">
        <v>153</v>
      </c>
      <c r="BK124" s="154">
        <f>BK125+BK128+BK146</f>
        <v>0</v>
      </c>
    </row>
    <row r="125" s="12" customFormat="1" ht="25.92" customHeight="1">
      <c r="A125" s="12"/>
      <c r="B125" s="155"/>
      <c r="C125" s="12"/>
      <c r="D125" s="156" t="s">
        <v>76</v>
      </c>
      <c r="E125" s="157" t="s">
        <v>288</v>
      </c>
      <c r="F125" s="157" t="s">
        <v>289</v>
      </c>
      <c r="G125" s="12"/>
      <c r="H125" s="12"/>
      <c r="I125" s="158"/>
      <c r="J125" s="159">
        <f>BK125</f>
        <v>0</v>
      </c>
      <c r="K125" s="12"/>
      <c r="L125" s="155"/>
      <c r="M125" s="160"/>
      <c r="N125" s="161"/>
      <c r="O125" s="161"/>
      <c r="P125" s="162">
        <f>P126</f>
        <v>0</v>
      </c>
      <c r="Q125" s="161"/>
      <c r="R125" s="162">
        <f>R126</f>
        <v>0</v>
      </c>
      <c r="S125" s="161"/>
      <c r="T125" s="16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85</v>
      </c>
      <c r="AT125" s="164" t="s">
        <v>76</v>
      </c>
      <c r="AU125" s="164" t="s">
        <v>77</v>
      </c>
      <c r="AY125" s="156" t="s">
        <v>176</v>
      </c>
      <c r="BK125" s="165">
        <f>BK126</f>
        <v>0</v>
      </c>
    </row>
    <row r="126" s="12" customFormat="1" ht="22.8" customHeight="1">
      <c r="A126" s="12"/>
      <c r="B126" s="155"/>
      <c r="C126" s="12"/>
      <c r="D126" s="156" t="s">
        <v>76</v>
      </c>
      <c r="E126" s="166" t="s">
        <v>216</v>
      </c>
      <c r="F126" s="166" t="s">
        <v>250</v>
      </c>
      <c r="G126" s="12"/>
      <c r="H126" s="12"/>
      <c r="I126" s="158"/>
      <c r="J126" s="167">
        <f>BK126</f>
        <v>0</v>
      </c>
      <c r="K126" s="12"/>
      <c r="L126" s="155"/>
      <c r="M126" s="160"/>
      <c r="N126" s="161"/>
      <c r="O126" s="161"/>
      <c r="P126" s="162">
        <f>P127</f>
        <v>0</v>
      </c>
      <c r="Q126" s="161"/>
      <c r="R126" s="162">
        <f>R127</f>
        <v>0</v>
      </c>
      <c r="S126" s="161"/>
      <c r="T126" s="16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85</v>
      </c>
      <c r="AT126" s="164" t="s">
        <v>76</v>
      </c>
      <c r="AU126" s="164" t="s">
        <v>85</v>
      </c>
      <c r="AY126" s="156" t="s">
        <v>176</v>
      </c>
      <c r="BK126" s="165">
        <f>BK127</f>
        <v>0</v>
      </c>
    </row>
    <row r="127" s="2" customFormat="1" ht="33" customHeight="1">
      <c r="A127" s="34"/>
      <c r="B127" s="168"/>
      <c r="C127" s="169" t="s">
        <v>85</v>
      </c>
      <c r="D127" s="169" t="s">
        <v>178</v>
      </c>
      <c r="E127" s="170" t="s">
        <v>1162</v>
      </c>
      <c r="F127" s="171" t="s">
        <v>1163</v>
      </c>
      <c r="G127" s="172" t="s">
        <v>718</v>
      </c>
      <c r="H127" s="173">
        <v>23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87</v>
      </c>
    </row>
    <row r="128" s="12" customFormat="1" ht="25.92" customHeight="1">
      <c r="A128" s="12"/>
      <c r="B128" s="155"/>
      <c r="C128" s="12"/>
      <c r="D128" s="156" t="s">
        <v>76</v>
      </c>
      <c r="E128" s="157" t="s">
        <v>613</v>
      </c>
      <c r="F128" s="157" t="s">
        <v>614</v>
      </c>
      <c r="G128" s="12"/>
      <c r="H128" s="12"/>
      <c r="I128" s="158"/>
      <c r="J128" s="159">
        <f>BK128</f>
        <v>0</v>
      </c>
      <c r="K128" s="12"/>
      <c r="L128" s="155"/>
      <c r="M128" s="160"/>
      <c r="N128" s="161"/>
      <c r="O128" s="161"/>
      <c r="P128" s="162">
        <f>P129</f>
        <v>0</v>
      </c>
      <c r="Q128" s="161"/>
      <c r="R128" s="162">
        <f>R129</f>
        <v>0</v>
      </c>
      <c r="S128" s="161"/>
      <c r="T128" s="16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6" t="s">
        <v>87</v>
      </c>
      <c r="AT128" s="164" t="s">
        <v>76</v>
      </c>
      <c r="AU128" s="164" t="s">
        <v>77</v>
      </c>
      <c r="AY128" s="156" t="s">
        <v>176</v>
      </c>
      <c r="BK128" s="165">
        <f>BK129</f>
        <v>0</v>
      </c>
    </row>
    <row r="129" s="12" customFormat="1" ht="22.8" customHeight="1">
      <c r="A129" s="12"/>
      <c r="B129" s="155"/>
      <c r="C129" s="12"/>
      <c r="D129" s="156" t="s">
        <v>76</v>
      </c>
      <c r="E129" s="166" t="s">
        <v>1164</v>
      </c>
      <c r="F129" s="166" t="s">
        <v>1165</v>
      </c>
      <c r="G129" s="12"/>
      <c r="H129" s="12"/>
      <c r="I129" s="158"/>
      <c r="J129" s="167">
        <f>BK129</f>
        <v>0</v>
      </c>
      <c r="K129" s="12"/>
      <c r="L129" s="155"/>
      <c r="M129" s="160"/>
      <c r="N129" s="161"/>
      <c r="O129" s="161"/>
      <c r="P129" s="162">
        <f>SUM(P130:P145)</f>
        <v>0</v>
      </c>
      <c r="Q129" s="161"/>
      <c r="R129" s="162">
        <f>SUM(R130:R145)</f>
        <v>0</v>
      </c>
      <c r="S129" s="161"/>
      <c r="T129" s="163">
        <f>SUM(T130:T145)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6" t="s">
        <v>87</v>
      </c>
      <c r="AT129" s="164" t="s">
        <v>76</v>
      </c>
      <c r="AU129" s="164" t="s">
        <v>85</v>
      </c>
      <c r="AY129" s="156" t="s">
        <v>176</v>
      </c>
      <c r="BK129" s="165">
        <f>SUM(BK130:BK145)</f>
        <v>0</v>
      </c>
    </row>
    <row r="130" s="2" customFormat="1" ht="37.8" customHeight="1">
      <c r="A130" s="34"/>
      <c r="B130" s="168"/>
      <c r="C130" s="169" t="s">
        <v>87</v>
      </c>
      <c r="D130" s="169" t="s">
        <v>178</v>
      </c>
      <c r="E130" s="170" t="s">
        <v>1166</v>
      </c>
      <c r="F130" s="171" t="s">
        <v>1167</v>
      </c>
      <c r="G130" s="172" t="s">
        <v>240</v>
      </c>
      <c r="H130" s="173">
        <v>830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187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187</v>
      </c>
      <c r="BM130" s="181" t="s">
        <v>182</v>
      </c>
    </row>
    <row r="131" s="2" customFormat="1" ht="24.15" customHeight="1">
      <c r="A131" s="34"/>
      <c r="B131" s="168"/>
      <c r="C131" s="183" t="s">
        <v>189</v>
      </c>
      <c r="D131" s="183" t="s">
        <v>227</v>
      </c>
      <c r="E131" s="184" t="s">
        <v>1168</v>
      </c>
      <c r="F131" s="185" t="s">
        <v>1169</v>
      </c>
      <c r="G131" s="186" t="s">
        <v>240</v>
      </c>
      <c r="H131" s="187">
        <v>189</v>
      </c>
      <c r="I131" s="188"/>
      <c r="J131" s="189">
        <f>ROUND(I131*H131,2)</f>
        <v>0</v>
      </c>
      <c r="K131" s="190"/>
      <c r="L131" s="191"/>
      <c r="M131" s="192" t="s">
        <v>1</v>
      </c>
      <c r="N131" s="193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331</v>
      </c>
      <c r="AT131" s="181" t="s">
        <v>227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187</v>
      </c>
      <c r="BM131" s="181" t="s">
        <v>200</v>
      </c>
    </row>
    <row r="132" s="2" customFormat="1" ht="44.25" customHeight="1">
      <c r="A132" s="34"/>
      <c r="B132" s="168"/>
      <c r="C132" s="169" t="s">
        <v>182</v>
      </c>
      <c r="D132" s="169" t="s">
        <v>178</v>
      </c>
      <c r="E132" s="170" t="s">
        <v>1170</v>
      </c>
      <c r="F132" s="171" t="s">
        <v>1171</v>
      </c>
      <c r="G132" s="172" t="s">
        <v>240</v>
      </c>
      <c r="H132" s="173">
        <v>23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187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187</v>
      </c>
      <c r="BM132" s="181" t="s">
        <v>211</v>
      </c>
    </row>
    <row r="133" s="2" customFormat="1" ht="16.5" customHeight="1">
      <c r="A133" s="34"/>
      <c r="B133" s="168"/>
      <c r="C133" s="183" t="s">
        <v>196</v>
      </c>
      <c r="D133" s="183" t="s">
        <v>227</v>
      </c>
      <c r="E133" s="184" t="s">
        <v>1172</v>
      </c>
      <c r="F133" s="185" t="s">
        <v>1173</v>
      </c>
      <c r="G133" s="186" t="s">
        <v>240</v>
      </c>
      <c r="H133" s="187">
        <v>24.149999999999999</v>
      </c>
      <c r="I133" s="188"/>
      <c r="J133" s="189">
        <f>ROUND(I133*H133,2)</f>
        <v>0</v>
      </c>
      <c r="K133" s="190"/>
      <c r="L133" s="191"/>
      <c r="M133" s="192" t="s">
        <v>1</v>
      </c>
      <c r="N133" s="193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331</v>
      </c>
      <c r="AT133" s="181" t="s">
        <v>227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187</v>
      </c>
      <c r="BM133" s="181" t="s">
        <v>222</v>
      </c>
    </row>
    <row r="134" s="2" customFormat="1" ht="49.05" customHeight="1">
      <c r="A134" s="34"/>
      <c r="B134" s="168"/>
      <c r="C134" s="169" t="s">
        <v>200</v>
      </c>
      <c r="D134" s="169" t="s">
        <v>178</v>
      </c>
      <c r="E134" s="170" t="s">
        <v>1174</v>
      </c>
      <c r="F134" s="171" t="s">
        <v>1175</v>
      </c>
      <c r="G134" s="172" t="s">
        <v>240</v>
      </c>
      <c r="H134" s="173">
        <v>44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187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187</v>
      </c>
      <c r="BM134" s="181" t="s">
        <v>8</v>
      </c>
    </row>
    <row r="135" s="2" customFormat="1" ht="24.15" customHeight="1">
      <c r="A135" s="34"/>
      <c r="B135" s="168"/>
      <c r="C135" s="183" t="s">
        <v>204</v>
      </c>
      <c r="D135" s="183" t="s">
        <v>227</v>
      </c>
      <c r="E135" s="184" t="s">
        <v>1176</v>
      </c>
      <c r="F135" s="185" t="s">
        <v>1177</v>
      </c>
      <c r="G135" s="186" t="s">
        <v>240</v>
      </c>
      <c r="H135" s="187">
        <v>49.450000000000003</v>
      </c>
      <c r="I135" s="188"/>
      <c r="J135" s="189">
        <f>ROUND(I135*H135,2)</f>
        <v>0</v>
      </c>
      <c r="K135" s="190"/>
      <c r="L135" s="191"/>
      <c r="M135" s="192" t="s">
        <v>1</v>
      </c>
      <c r="N135" s="193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331</v>
      </c>
      <c r="AT135" s="181" t="s">
        <v>227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187</v>
      </c>
      <c r="BM135" s="181" t="s">
        <v>308</v>
      </c>
    </row>
    <row r="136" s="2" customFormat="1" ht="49.05" customHeight="1">
      <c r="A136" s="34"/>
      <c r="B136" s="168"/>
      <c r="C136" s="169" t="s">
        <v>211</v>
      </c>
      <c r="D136" s="169" t="s">
        <v>178</v>
      </c>
      <c r="E136" s="170" t="s">
        <v>1178</v>
      </c>
      <c r="F136" s="171" t="s">
        <v>1179</v>
      </c>
      <c r="G136" s="172" t="s">
        <v>240</v>
      </c>
      <c r="H136" s="173">
        <v>908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187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187</v>
      </c>
      <c r="BM136" s="181" t="s">
        <v>187</v>
      </c>
    </row>
    <row r="137" s="2" customFormat="1" ht="24.15" customHeight="1">
      <c r="A137" s="34"/>
      <c r="B137" s="168"/>
      <c r="C137" s="183" t="s">
        <v>216</v>
      </c>
      <c r="D137" s="183" t="s">
        <v>227</v>
      </c>
      <c r="E137" s="184" t="s">
        <v>1180</v>
      </c>
      <c r="F137" s="185" t="s">
        <v>1181</v>
      </c>
      <c r="G137" s="186" t="s">
        <v>240</v>
      </c>
      <c r="H137" s="187">
        <v>1044.2000000000001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331</v>
      </c>
      <c r="AT137" s="181" t="s">
        <v>227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187</v>
      </c>
      <c r="BM137" s="181" t="s">
        <v>242</v>
      </c>
    </row>
    <row r="138" s="2" customFormat="1">
      <c r="A138" s="34"/>
      <c r="B138" s="35"/>
      <c r="C138" s="34"/>
      <c r="D138" s="199" t="s">
        <v>323</v>
      </c>
      <c r="E138" s="34"/>
      <c r="F138" s="200" t="s">
        <v>1182</v>
      </c>
      <c r="G138" s="34"/>
      <c r="H138" s="34"/>
      <c r="I138" s="201"/>
      <c r="J138" s="34"/>
      <c r="K138" s="34"/>
      <c r="L138" s="35"/>
      <c r="M138" s="202"/>
      <c r="N138" s="203"/>
      <c r="O138" s="73"/>
      <c r="P138" s="73"/>
      <c r="Q138" s="73"/>
      <c r="R138" s="73"/>
      <c r="S138" s="73"/>
      <c r="T138" s="7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323</v>
      </c>
      <c r="AU138" s="15" t="s">
        <v>87</v>
      </c>
    </row>
    <row r="139" s="2" customFormat="1" ht="37.8" customHeight="1">
      <c r="A139" s="34"/>
      <c r="B139" s="168"/>
      <c r="C139" s="169" t="s">
        <v>222</v>
      </c>
      <c r="D139" s="169" t="s">
        <v>178</v>
      </c>
      <c r="E139" s="170" t="s">
        <v>1183</v>
      </c>
      <c r="F139" s="171" t="s">
        <v>1184</v>
      </c>
      <c r="G139" s="172" t="s">
        <v>254</v>
      </c>
      <c r="H139" s="173">
        <v>46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187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187</v>
      </c>
      <c r="BM139" s="181" t="s">
        <v>251</v>
      </c>
    </row>
    <row r="140" s="2" customFormat="1" ht="37.8" customHeight="1">
      <c r="A140" s="34"/>
      <c r="B140" s="168"/>
      <c r="C140" s="169" t="s">
        <v>301</v>
      </c>
      <c r="D140" s="169" t="s">
        <v>178</v>
      </c>
      <c r="E140" s="170" t="s">
        <v>1185</v>
      </c>
      <c r="F140" s="171" t="s">
        <v>1186</v>
      </c>
      <c r="G140" s="172" t="s">
        <v>254</v>
      </c>
      <c r="H140" s="173">
        <v>180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187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187</v>
      </c>
      <c r="BM140" s="181" t="s">
        <v>259</v>
      </c>
    </row>
    <row r="141" s="2" customFormat="1" ht="49.05" customHeight="1">
      <c r="A141" s="34"/>
      <c r="B141" s="168"/>
      <c r="C141" s="169" t="s">
        <v>8</v>
      </c>
      <c r="D141" s="169" t="s">
        <v>178</v>
      </c>
      <c r="E141" s="170" t="s">
        <v>1187</v>
      </c>
      <c r="F141" s="171" t="s">
        <v>1188</v>
      </c>
      <c r="G141" s="172" t="s">
        <v>240</v>
      </c>
      <c r="H141" s="173">
        <v>790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187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187</v>
      </c>
      <c r="BM141" s="181" t="s">
        <v>267</v>
      </c>
    </row>
    <row r="142" s="2" customFormat="1" ht="16.5" customHeight="1">
      <c r="A142" s="34"/>
      <c r="B142" s="168"/>
      <c r="C142" s="183" t="s">
        <v>317</v>
      </c>
      <c r="D142" s="183" t="s">
        <v>227</v>
      </c>
      <c r="E142" s="184" t="s">
        <v>1189</v>
      </c>
      <c r="F142" s="185" t="s">
        <v>1190</v>
      </c>
      <c r="G142" s="186" t="s">
        <v>641</v>
      </c>
      <c r="H142" s="187">
        <v>750.5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331</v>
      </c>
      <c r="AT142" s="181" t="s">
        <v>227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187</v>
      </c>
      <c r="BM142" s="181" t="s">
        <v>320</v>
      </c>
    </row>
    <row r="143" s="2" customFormat="1" ht="44.25" customHeight="1">
      <c r="A143" s="34"/>
      <c r="B143" s="168"/>
      <c r="C143" s="169" t="s">
        <v>308</v>
      </c>
      <c r="D143" s="169" t="s">
        <v>178</v>
      </c>
      <c r="E143" s="170" t="s">
        <v>1191</v>
      </c>
      <c r="F143" s="171" t="s">
        <v>1192</v>
      </c>
      <c r="G143" s="172" t="s">
        <v>254</v>
      </c>
      <c r="H143" s="173">
        <v>1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187</v>
      </c>
      <c r="AT143" s="181" t="s">
        <v>178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187</v>
      </c>
      <c r="BM143" s="181" t="s">
        <v>231</v>
      </c>
    </row>
    <row r="144" s="2" customFormat="1" ht="44.25" customHeight="1">
      <c r="A144" s="34"/>
      <c r="B144" s="168"/>
      <c r="C144" s="169" t="s">
        <v>325</v>
      </c>
      <c r="D144" s="169" t="s">
        <v>178</v>
      </c>
      <c r="E144" s="170" t="s">
        <v>1193</v>
      </c>
      <c r="F144" s="171" t="s">
        <v>1194</v>
      </c>
      <c r="G144" s="172" t="s">
        <v>207</v>
      </c>
      <c r="H144" s="173">
        <v>1.6719999999999999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187</v>
      </c>
      <c r="AT144" s="181" t="s">
        <v>178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187</v>
      </c>
      <c r="BM144" s="181" t="s">
        <v>328</v>
      </c>
    </row>
    <row r="145" s="2" customFormat="1" ht="62.7" customHeight="1">
      <c r="A145" s="34"/>
      <c r="B145" s="168"/>
      <c r="C145" s="169" t="s">
        <v>187</v>
      </c>
      <c r="D145" s="169" t="s">
        <v>178</v>
      </c>
      <c r="E145" s="170" t="s">
        <v>1195</v>
      </c>
      <c r="F145" s="171" t="s">
        <v>1196</v>
      </c>
      <c r="G145" s="172" t="s">
        <v>207</v>
      </c>
      <c r="H145" s="173">
        <v>1.6719999999999999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187</v>
      </c>
      <c r="AT145" s="181" t="s">
        <v>178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187</v>
      </c>
      <c r="BM145" s="181" t="s">
        <v>331</v>
      </c>
    </row>
    <row r="146" s="12" customFormat="1" ht="25.92" customHeight="1">
      <c r="A146" s="12"/>
      <c r="B146" s="155"/>
      <c r="C146" s="12"/>
      <c r="D146" s="156" t="s">
        <v>76</v>
      </c>
      <c r="E146" s="157" t="s">
        <v>227</v>
      </c>
      <c r="F146" s="157" t="s">
        <v>898</v>
      </c>
      <c r="G146" s="12"/>
      <c r="H146" s="12"/>
      <c r="I146" s="158"/>
      <c r="J146" s="159">
        <f>BK146</f>
        <v>0</v>
      </c>
      <c r="K146" s="12"/>
      <c r="L146" s="155"/>
      <c r="M146" s="160"/>
      <c r="N146" s="161"/>
      <c r="O146" s="161"/>
      <c r="P146" s="162">
        <f>P147+P157+P160</f>
        <v>0</v>
      </c>
      <c r="Q146" s="161"/>
      <c r="R146" s="162">
        <f>R147+R157+R160</f>
        <v>0</v>
      </c>
      <c r="S146" s="161"/>
      <c r="T146" s="163">
        <f>T147+T157+T160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6" t="s">
        <v>189</v>
      </c>
      <c r="AT146" s="164" t="s">
        <v>76</v>
      </c>
      <c r="AU146" s="164" t="s">
        <v>77</v>
      </c>
      <c r="AY146" s="156" t="s">
        <v>176</v>
      </c>
      <c r="BK146" s="165">
        <f>BK147+BK157+BK160</f>
        <v>0</v>
      </c>
    </row>
    <row r="147" s="12" customFormat="1" ht="22.8" customHeight="1">
      <c r="A147" s="12"/>
      <c r="B147" s="155"/>
      <c r="C147" s="12"/>
      <c r="D147" s="156" t="s">
        <v>76</v>
      </c>
      <c r="E147" s="166" t="s">
        <v>1197</v>
      </c>
      <c r="F147" s="166" t="s">
        <v>1198</v>
      </c>
      <c r="G147" s="12"/>
      <c r="H147" s="12"/>
      <c r="I147" s="158"/>
      <c r="J147" s="167">
        <f>BK147</f>
        <v>0</v>
      </c>
      <c r="K147" s="12"/>
      <c r="L147" s="155"/>
      <c r="M147" s="160"/>
      <c r="N147" s="161"/>
      <c r="O147" s="161"/>
      <c r="P147" s="162">
        <f>SUM(P148:P156)</f>
        <v>0</v>
      </c>
      <c r="Q147" s="161"/>
      <c r="R147" s="162">
        <f>SUM(R148:R156)</f>
        <v>0</v>
      </c>
      <c r="S147" s="161"/>
      <c r="T147" s="163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6" t="s">
        <v>189</v>
      </c>
      <c r="AT147" s="164" t="s">
        <v>76</v>
      </c>
      <c r="AU147" s="164" t="s">
        <v>85</v>
      </c>
      <c r="AY147" s="156" t="s">
        <v>176</v>
      </c>
      <c r="BK147" s="165">
        <f>SUM(BK148:BK156)</f>
        <v>0</v>
      </c>
    </row>
    <row r="148" s="2" customFormat="1" ht="33" customHeight="1">
      <c r="A148" s="34"/>
      <c r="B148" s="168"/>
      <c r="C148" s="169" t="s">
        <v>237</v>
      </c>
      <c r="D148" s="169" t="s">
        <v>178</v>
      </c>
      <c r="E148" s="170" t="s">
        <v>1199</v>
      </c>
      <c r="F148" s="171" t="s">
        <v>1200</v>
      </c>
      <c r="G148" s="172" t="s">
        <v>254</v>
      </c>
      <c r="H148" s="173">
        <v>23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384</v>
      </c>
      <c r="AT148" s="181" t="s">
        <v>178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384</v>
      </c>
      <c r="BM148" s="181" t="s">
        <v>334</v>
      </c>
    </row>
    <row r="149" s="2" customFormat="1" ht="24.15" customHeight="1">
      <c r="A149" s="34"/>
      <c r="B149" s="168"/>
      <c r="C149" s="183" t="s">
        <v>242</v>
      </c>
      <c r="D149" s="183" t="s">
        <v>227</v>
      </c>
      <c r="E149" s="184" t="s">
        <v>1201</v>
      </c>
      <c r="F149" s="185" t="s">
        <v>1202</v>
      </c>
      <c r="G149" s="186" t="s">
        <v>254</v>
      </c>
      <c r="H149" s="187">
        <v>23</v>
      </c>
      <c r="I149" s="188"/>
      <c r="J149" s="189">
        <f>ROUND(I149*H149,2)</f>
        <v>0</v>
      </c>
      <c r="K149" s="190"/>
      <c r="L149" s="191"/>
      <c r="M149" s="192" t="s">
        <v>1</v>
      </c>
      <c r="N149" s="193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1203</v>
      </c>
      <c r="AT149" s="181" t="s">
        <v>227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384</v>
      </c>
      <c r="BM149" s="181" t="s">
        <v>337</v>
      </c>
    </row>
    <row r="150" s="2" customFormat="1" ht="24.15" customHeight="1">
      <c r="A150" s="34"/>
      <c r="B150" s="168"/>
      <c r="C150" s="169" t="s">
        <v>246</v>
      </c>
      <c r="D150" s="169" t="s">
        <v>178</v>
      </c>
      <c r="E150" s="170" t="s">
        <v>1204</v>
      </c>
      <c r="F150" s="171" t="s">
        <v>1205</v>
      </c>
      <c r="G150" s="172" t="s">
        <v>254</v>
      </c>
      <c r="H150" s="173">
        <v>23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384</v>
      </c>
      <c r="AT150" s="181" t="s">
        <v>178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384</v>
      </c>
      <c r="BM150" s="181" t="s">
        <v>342</v>
      </c>
    </row>
    <row r="151" s="2" customFormat="1" ht="16.5" customHeight="1">
      <c r="A151" s="34"/>
      <c r="B151" s="168"/>
      <c r="C151" s="183" t="s">
        <v>251</v>
      </c>
      <c r="D151" s="183" t="s">
        <v>227</v>
      </c>
      <c r="E151" s="184" t="s">
        <v>1206</v>
      </c>
      <c r="F151" s="185" t="s">
        <v>1207</v>
      </c>
      <c r="G151" s="186" t="s">
        <v>254</v>
      </c>
      <c r="H151" s="187">
        <v>23</v>
      </c>
      <c r="I151" s="188"/>
      <c r="J151" s="189">
        <f>ROUND(I151*H151,2)</f>
        <v>0</v>
      </c>
      <c r="K151" s="190"/>
      <c r="L151" s="191"/>
      <c r="M151" s="192" t="s">
        <v>1</v>
      </c>
      <c r="N151" s="193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1203</v>
      </c>
      <c r="AT151" s="181" t="s">
        <v>227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384</v>
      </c>
      <c r="BM151" s="181" t="s">
        <v>345</v>
      </c>
    </row>
    <row r="152" s="2" customFormat="1" ht="16.5" customHeight="1">
      <c r="A152" s="34"/>
      <c r="B152" s="168"/>
      <c r="C152" s="169" t="s">
        <v>7</v>
      </c>
      <c r="D152" s="169" t="s">
        <v>178</v>
      </c>
      <c r="E152" s="170" t="s">
        <v>1208</v>
      </c>
      <c r="F152" s="171" t="s">
        <v>1209</v>
      </c>
      <c r="G152" s="172" t="s">
        <v>254</v>
      </c>
      <c r="H152" s="173">
        <v>23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384</v>
      </c>
      <c r="AT152" s="181" t="s">
        <v>178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384</v>
      </c>
      <c r="BM152" s="181" t="s">
        <v>348</v>
      </c>
    </row>
    <row r="153" s="2" customFormat="1" ht="16.5" customHeight="1">
      <c r="A153" s="34"/>
      <c r="B153" s="168"/>
      <c r="C153" s="183" t="s">
        <v>259</v>
      </c>
      <c r="D153" s="183" t="s">
        <v>227</v>
      </c>
      <c r="E153" s="184" t="s">
        <v>1210</v>
      </c>
      <c r="F153" s="185" t="s">
        <v>1211</v>
      </c>
      <c r="G153" s="186" t="s">
        <v>254</v>
      </c>
      <c r="H153" s="187">
        <v>23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42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1203</v>
      </c>
      <c r="AT153" s="181" t="s">
        <v>227</v>
      </c>
      <c r="AU153" s="181" t="s">
        <v>87</v>
      </c>
      <c r="AY153" s="15" t="s">
        <v>176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85</v>
      </c>
      <c r="BK153" s="182">
        <f>ROUND(I153*H153,2)</f>
        <v>0</v>
      </c>
      <c r="BL153" s="15" t="s">
        <v>384</v>
      </c>
      <c r="BM153" s="181" t="s">
        <v>352</v>
      </c>
    </row>
    <row r="154" s="2" customFormat="1" ht="33" customHeight="1">
      <c r="A154" s="34"/>
      <c r="B154" s="168"/>
      <c r="C154" s="169" t="s">
        <v>263</v>
      </c>
      <c r="D154" s="169" t="s">
        <v>178</v>
      </c>
      <c r="E154" s="170" t="s">
        <v>1212</v>
      </c>
      <c r="F154" s="171" t="s">
        <v>1213</v>
      </c>
      <c r="G154" s="172" t="s">
        <v>254</v>
      </c>
      <c r="H154" s="173">
        <v>1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384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384</v>
      </c>
      <c r="BM154" s="181" t="s">
        <v>356</v>
      </c>
    </row>
    <row r="155" s="2" customFormat="1">
      <c r="A155" s="34"/>
      <c r="B155" s="35"/>
      <c r="C155" s="34"/>
      <c r="D155" s="199" t="s">
        <v>323</v>
      </c>
      <c r="E155" s="34"/>
      <c r="F155" s="200" t="s">
        <v>1214</v>
      </c>
      <c r="G155" s="34"/>
      <c r="H155" s="34"/>
      <c r="I155" s="201"/>
      <c r="J155" s="34"/>
      <c r="K155" s="34"/>
      <c r="L155" s="35"/>
      <c r="M155" s="202"/>
      <c r="N155" s="203"/>
      <c r="O155" s="73"/>
      <c r="P155" s="73"/>
      <c r="Q155" s="73"/>
      <c r="R155" s="73"/>
      <c r="S155" s="73"/>
      <c r="T155" s="7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5" t="s">
        <v>323</v>
      </c>
      <c r="AU155" s="15" t="s">
        <v>87</v>
      </c>
    </row>
    <row r="156" s="2" customFormat="1" ht="24.15" customHeight="1">
      <c r="A156" s="34"/>
      <c r="B156" s="168"/>
      <c r="C156" s="169" t="s">
        <v>267</v>
      </c>
      <c r="D156" s="169" t="s">
        <v>178</v>
      </c>
      <c r="E156" s="170" t="s">
        <v>1215</v>
      </c>
      <c r="F156" s="171" t="s">
        <v>1216</v>
      </c>
      <c r="G156" s="172" t="s">
        <v>1217</v>
      </c>
      <c r="H156" s="173">
        <v>1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384</v>
      </c>
      <c r="AT156" s="181" t="s">
        <v>178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384</v>
      </c>
      <c r="BM156" s="181" t="s">
        <v>359</v>
      </c>
    </row>
    <row r="157" s="12" customFormat="1" ht="22.8" customHeight="1">
      <c r="A157" s="12"/>
      <c r="B157" s="155"/>
      <c r="C157" s="12"/>
      <c r="D157" s="156" t="s">
        <v>76</v>
      </c>
      <c r="E157" s="166" t="s">
        <v>1218</v>
      </c>
      <c r="F157" s="166" t="s">
        <v>1219</v>
      </c>
      <c r="G157" s="12"/>
      <c r="H157" s="12"/>
      <c r="I157" s="158"/>
      <c r="J157" s="167">
        <f>BK157</f>
        <v>0</v>
      </c>
      <c r="K157" s="12"/>
      <c r="L157" s="155"/>
      <c r="M157" s="160"/>
      <c r="N157" s="161"/>
      <c r="O157" s="161"/>
      <c r="P157" s="162">
        <f>SUM(P158:P159)</f>
        <v>0</v>
      </c>
      <c r="Q157" s="161"/>
      <c r="R157" s="162">
        <f>SUM(R158:R159)</f>
        <v>0</v>
      </c>
      <c r="S157" s="161"/>
      <c r="T157" s="16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6" t="s">
        <v>189</v>
      </c>
      <c r="AT157" s="164" t="s">
        <v>76</v>
      </c>
      <c r="AU157" s="164" t="s">
        <v>85</v>
      </c>
      <c r="AY157" s="156" t="s">
        <v>176</v>
      </c>
      <c r="BK157" s="165">
        <f>SUM(BK158:BK159)</f>
        <v>0</v>
      </c>
    </row>
    <row r="158" s="2" customFormat="1" ht="16.5" customHeight="1">
      <c r="A158" s="34"/>
      <c r="B158" s="168"/>
      <c r="C158" s="169" t="s">
        <v>271</v>
      </c>
      <c r="D158" s="169" t="s">
        <v>178</v>
      </c>
      <c r="E158" s="170" t="s">
        <v>1220</v>
      </c>
      <c r="F158" s="171" t="s">
        <v>1221</v>
      </c>
      <c r="G158" s="172" t="s">
        <v>254</v>
      </c>
      <c r="H158" s="173">
        <v>23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384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384</v>
      </c>
      <c r="BM158" s="181" t="s">
        <v>363</v>
      </c>
    </row>
    <row r="159" s="2" customFormat="1" ht="16.5" customHeight="1">
      <c r="A159" s="34"/>
      <c r="B159" s="168"/>
      <c r="C159" s="183" t="s">
        <v>320</v>
      </c>
      <c r="D159" s="183" t="s">
        <v>227</v>
      </c>
      <c r="E159" s="184" t="s">
        <v>1222</v>
      </c>
      <c r="F159" s="185" t="s">
        <v>1223</v>
      </c>
      <c r="G159" s="186" t="s">
        <v>254</v>
      </c>
      <c r="H159" s="187">
        <v>23</v>
      </c>
      <c r="I159" s="188"/>
      <c r="J159" s="189">
        <f>ROUND(I159*H159,2)</f>
        <v>0</v>
      </c>
      <c r="K159" s="190"/>
      <c r="L159" s="191"/>
      <c r="M159" s="192" t="s">
        <v>1</v>
      </c>
      <c r="N159" s="193" t="s">
        <v>42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1203</v>
      </c>
      <c r="AT159" s="181" t="s">
        <v>227</v>
      </c>
      <c r="AU159" s="181" t="s">
        <v>87</v>
      </c>
      <c r="AY159" s="15" t="s">
        <v>176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85</v>
      </c>
      <c r="BK159" s="182">
        <f>ROUND(I159*H159,2)</f>
        <v>0</v>
      </c>
      <c r="BL159" s="15" t="s">
        <v>384</v>
      </c>
      <c r="BM159" s="181" t="s">
        <v>367</v>
      </c>
    </row>
    <row r="160" s="12" customFormat="1" ht="22.8" customHeight="1">
      <c r="A160" s="12"/>
      <c r="B160" s="155"/>
      <c r="C160" s="12"/>
      <c r="D160" s="156" t="s">
        <v>76</v>
      </c>
      <c r="E160" s="166" t="s">
        <v>1224</v>
      </c>
      <c r="F160" s="166" t="s">
        <v>1225</v>
      </c>
      <c r="G160" s="12"/>
      <c r="H160" s="12"/>
      <c r="I160" s="158"/>
      <c r="J160" s="167">
        <f>BK160</f>
        <v>0</v>
      </c>
      <c r="K160" s="12"/>
      <c r="L160" s="155"/>
      <c r="M160" s="160"/>
      <c r="N160" s="161"/>
      <c r="O160" s="161"/>
      <c r="P160" s="162">
        <f>SUM(P161:P171)</f>
        <v>0</v>
      </c>
      <c r="Q160" s="161"/>
      <c r="R160" s="162">
        <f>SUM(R161:R171)</f>
        <v>0</v>
      </c>
      <c r="S160" s="161"/>
      <c r="T160" s="163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6" t="s">
        <v>189</v>
      </c>
      <c r="AT160" s="164" t="s">
        <v>76</v>
      </c>
      <c r="AU160" s="164" t="s">
        <v>85</v>
      </c>
      <c r="AY160" s="156" t="s">
        <v>176</v>
      </c>
      <c r="BK160" s="165">
        <f>SUM(BK161:BK171)</f>
        <v>0</v>
      </c>
    </row>
    <row r="161" s="2" customFormat="1" ht="49.05" customHeight="1">
      <c r="A161" s="34"/>
      <c r="B161" s="168"/>
      <c r="C161" s="169" t="s">
        <v>368</v>
      </c>
      <c r="D161" s="169" t="s">
        <v>178</v>
      </c>
      <c r="E161" s="170" t="s">
        <v>1226</v>
      </c>
      <c r="F161" s="171" t="s">
        <v>1227</v>
      </c>
      <c r="G161" s="172" t="s">
        <v>181</v>
      </c>
      <c r="H161" s="173">
        <v>23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384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384</v>
      </c>
      <c r="BM161" s="181" t="s">
        <v>371</v>
      </c>
    </row>
    <row r="162" s="2" customFormat="1" ht="62.7" customHeight="1">
      <c r="A162" s="34"/>
      <c r="B162" s="168"/>
      <c r="C162" s="169" t="s">
        <v>231</v>
      </c>
      <c r="D162" s="169" t="s">
        <v>178</v>
      </c>
      <c r="E162" s="170" t="s">
        <v>1228</v>
      </c>
      <c r="F162" s="171" t="s">
        <v>1229</v>
      </c>
      <c r="G162" s="172" t="s">
        <v>240</v>
      </c>
      <c r="H162" s="173">
        <v>790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384</v>
      </c>
      <c r="AT162" s="181" t="s">
        <v>178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384</v>
      </c>
      <c r="BM162" s="181" t="s">
        <v>209</v>
      </c>
    </row>
    <row r="163" s="2" customFormat="1" ht="44.25" customHeight="1">
      <c r="A163" s="34"/>
      <c r="B163" s="168"/>
      <c r="C163" s="169" t="s">
        <v>226</v>
      </c>
      <c r="D163" s="169" t="s">
        <v>178</v>
      </c>
      <c r="E163" s="170" t="s">
        <v>1230</v>
      </c>
      <c r="F163" s="171" t="s">
        <v>1231</v>
      </c>
      <c r="G163" s="172" t="s">
        <v>181</v>
      </c>
      <c r="H163" s="173">
        <v>218.09999999999999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384</v>
      </c>
      <c r="AT163" s="181" t="s">
        <v>178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384</v>
      </c>
      <c r="BM163" s="181" t="s">
        <v>376</v>
      </c>
    </row>
    <row r="164" s="2" customFormat="1" ht="55.5" customHeight="1">
      <c r="A164" s="34"/>
      <c r="B164" s="168"/>
      <c r="C164" s="169" t="s">
        <v>328</v>
      </c>
      <c r="D164" s="169" t="s">
        <v>178</v>
      </c>
      <c r="E164" s="170" t="s">
        <v>1232</v>
      </c>
      <c r="F164" s="171" t="s">
        <v>1233</v>
      </c>
      <c r="G164" s="172" t="s">
        <v>181</v>
      </c>
      <c r="H164" s="173">
        <v>436.19999999999999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42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384</v>
      </c>
      <c r="AT164" s="181" t="s">
        <v>178</v>
      </c>
      <c r="AU164" s="181" t="s">
        <v>87</v>
      </c>
      <c r="AY164" s="15" t="s">
        <v>176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85</v>
      </c>
      <c r="BK164" s="182">
        <f>ROUND(I164*H164,2)</f>
        <v>0</v>
      </c>
      <c r="BL164" s="15" t="s">
        <v>384</v>
      </c>
      <c r="BM164" s="181" t="s">
        <v>379</v>
      </c>
    </row>
    <row r="165" s="2" customFormat="1">
      <c r="A165" s="34"/>
      <c r="B165" s="35"/>
      <c r="C165" s="34"/>
      <c r="D165" s="199" t="s">
        <v>323</v>
      </c>
      <c r="E165" s="34"/>
      <c r="F165" s="200" t="s">
        <v>324</v>
      </c>
      <c r="G165" s="34"/>
      <c r="H165" s="34"/>
      <c r="I165" s="201"/>
      <c r="J165" s="34"/>
      <c r="K165" s="34"/>
      <c r="L165" s="35"/>
      <c r="M165" s="202"/>
      <c r="N165" s="203"/>
      <c r="O165" s="73"/>
      <c r="P165" s="73"/>
      <c r="Q165" s="73"/>
      <c r="R165" s="73"/>
      <c r="S165" s="73"/>
      <c r="T165" s="7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5" t="s">
        <v>323</v>
      </c>
      <c r="AU165" s="15" t="s">
        <v>87</v>
      </c>
    </row>
    <row r="166" s="2" customFormat="1" ht="55.5" customHeight="1">
      <c r="A166" s="34"/>
      <c r="B166" s="168"/>
      <c r="C166" s="169" t="s">
        <v>331</v>
      </c>
      <c r="D166" s="169" t="s">
        <v>178</v>
      </c>
      <c r="E166" s="170" t="s">
        <v>1234</v>
      </c>
      <c r="F166" s="171" t="s">
        <v>1235</v>
      </c>
      <c r="G166" s="172" t="s">
        <v>240</v>
      </c>
      <c r="H166" s="173">
        <v>688.76700000000005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42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384</v>
      </c>
      <c r="AT166" s="181" t="s">
        <v>178</v>
      </c>
      <c r="AU166" s="181" t="s">
        <v>87</v>
      </c>
      <c r="AY166" s="15" t="s">
        <v>176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85</v>
      </c>
      <c r="BK166" s="182">
        <f>ROUND(I166*H166,2)</f>
        <v>0</v>
      </c>
      <c r="BL166" s="15" t="s">
        <v>384</v>
      </c>
      <c r="BM166" s="181" t="s">
        <v>384</v>
      </c>
    </row>
    <row r="167" s="2" customFormat="1" ht="16.5" customHeight="1">
      <c r="A167" s="34"/>
      <c r="B167" s="168"/>
      <c r="C167" s="183" t="s">
        <v>385</v>
      </c>
      <c r="D167" s="183" t="s">
        <v>227</v>
      </c>
      <c r="E167" s="184" t="s">
        <v>736</v>
      </c>
      <c r="F167" s="185" t="s">
        <v>737</v>
      </c>
      <c r="G167" s="186" t="s">
        <v>207</v>
      </c>
      <c r="H167" s="187">
        <v>107.5</v>
      </c>
      <c r="I167" s="188"/>
      <c r="J167" s="189">
        <f>ROUND(I167*H167,2)</f>
        <v>0</v>
      </c>
      <c r="K167" s="190"/>
      <c r="L167" s="191"/>
      <c r="M167" s="192" t="s">
        <v>1</v>
      </c>
      <c r="N167" s="193" t="s">
        <v>42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1203</v>
      </c>
      <c r="AT167" s="181" t="s">
        <v>227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384</v>
      </c>
      <c r="BM167" s="181" t="s">
        <v>386</v>
      </c>
    </row>
    <row r="168" s="2" customFormat="1" ht="33" customHeight="1">
      <c r="A168" s="34"/>
      <c r="B168" s="168"/>
      <c r="C168" s="169" t="s">
        <v>334</v>
      </c>
      <c r="D168" s="169" t="s">
        <v>178</v>
      </c>
      <c r="E168" s="170" t="s">
        <v>1236</v>
      </c>
      <c r="F168" s="171" t="s">
        <v>1237</v>
      </c>
      <c r="G168" s="172" t="s">
        <v>181</v>
      </c>
      <c r="H168" s="173">
        <v>23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42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384</v>
      </c>
      <c r="AT168" s="181" t="s">
        <v>178</v>
      </c>
      <c r="AU168" s="181" t="s">
        <v>87</v>
      </c>
      <c r="AY168" s="15" t="s">
        <v>176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85</v>
      </c>
      <c r="BK168" s="182">
        <f>ROUND(I168*H168,2)</f>
        <v>0</v>
      </c>
      <c r="BL168" s="15" t="s">
        <v>384</v>
      </c>
      <c r="BM168" s="181" t="s">
        <v>389</v>
      </c>
    </row>
    <row r="169" s="2" customFormat="1" ht="37.8" customHeight="1">
      <c r="A169" s="34"/>
      <c r="B169" s="168"/>
      <c r="C169" s="169" t="s">
        <v>390</v>
      </c>
      <c r="D169" s="169" t="s">
        <v>178</v>
      </c>
      <c r="E169" s="170" t="s">
        <v>1238</v>
      </c>
      <c r="F169" s="171" t="s">
        <v>1239</v>
      </c>
      <c r="G169" s="172" t="s">
        <v>240</v>
      </c>
      <c r="H169" s="173">
        <v>790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384</v>
      </c>
      <c r="AT169" s="181" t="s">
        <v>178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384</v>
      </c>
      <c r="BM169" s="181" t="s">
        <v>393</v>
      </c>
    </row>
    <row r="170" s="2" customFormat="1" ht="37.8" customHeight="1">
      <c r="A170" s="34"/>
      <c r="B170" s="168"/>
      <c r="C170" s="169" t="s">
        <v>337</v>
      </c>
      <c r="D170" s="169" t="s">
        <v>178</v>
      </c>
      <c r="E170" s="170" t="s">
        <v>1240</v>
      </c>
      <c r="F170" s="171" t="s">
        <v>1241</v>
      </c>
      <c r="G170" s="172" t="s">
        <v>240</v>
      </c>
      <c r="H170" s="173">
        <v>790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42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384</v>
      </c>
      <c r="AT170" s="181" t="s">
        <v>178</v>
      </c>
      <c r="AU170" s="181" t="s">
        <v>87</v>
      </c>
      <c r="AY170" s="15" t="s">
        <v>176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85</v>
      </c>
      <c r="BK170" s="182">
        <f>ROUND(I170*H170,2)</f>
        <v>0</v>
      </c>
      <c r="BL170" s="15" t="s">
        <v>384</v>
      </c>
      <c r="BM170" s="181" t="s">
        <v>396</v>
      </c>
    </row>
    <row r="171" s="2" customFormat="1" ht="33" customHeight="1">
      <c r="A171" s="34"/>
      <c r="B171" s="168"/>
      <c r="C171" s="169" t="s">
        <v>397</v>
      </c>
      <c r="D171" s="169" t="s">
        <v>178</v>
      </c>
      <c r="E171" s="170" t="s">
        <v>1242</v>
      </c>
      <c r="F171" s="171" t="s">
        <v>1243</v>
      </c>
      <c r="G171" s="172" t="s">
        <v>207</v>
      </c>
      <c r="H171" s="173">
        <v>318.495</v>
      </c>
      <c r="I171" s="174"/>
      <c r="J171" s="175">
        <f>ROUND(I171*H171,2)</f>
        <v>0</v>
      </c>
      <c r="K171" s="176"/>
      <c r="L171" s="35"/>
      <c r="M171" s="194" t="s">
        <v>1</v>
      </c>
      <c r="N171" s="195" t="s">
        <v>42</v>
      </c>
      <c r="O171" s="196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384</v>
      </c>
      <c r="AT171" s="181" t="s">
        <v>178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384</v>
      </c>
      <c r="BM171" s="181" t="s">
        <v>400</v>
      </c>
    </row>
    <row r="172" s="2" customFormat="1" ht="6.96" customHeight="1">
      <c r="A172" s="34"/>
      <c r="B172" s="56"/>
      <c r="C172" s="57"/>
      <c r="D172" s="57"/>
      <c r="E172" s="57"/>
      <c r="F172" s="57"/>
      <c r="G172" s="57"/>
      <c r="H172" s="57"/>
      <c r="I172" s="57"/>
      <c r="J172" s="57"/>
      <c r="K172" s="57"/>
      <c r="L172" s="35"/>
      <c r="M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</sheetData>
  <autoFilter ref="C123:K17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135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1244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ROUND((SUM(BE119:BE191)),  2)</f>
        <v>0</v>
      </c>
      <c r="G33" s="34"/>
      <c r="H33" s="34"/>
      <c r="I33" s="124">
        <v>0.20999999999999999</v>
      </c>
      <c r="J33" s="123">
        <f>ROUND(((SUM(BE119:BE191))*I33),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ROUND((SUM(BF119:BF191)),  2)</f>
        <v>0</v>
      </c>
      <c r="G34" s="34"/>
      <c r="H34" s="34"/>
      <c r="I34" s="124">
        <v>0.12</v>
      </c>
      <c r="J34" s="123">
        <f>ROUND(((SUM(BF119:BF191))*I34),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ROUND((SUM(BG119:BG191)),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ROUND((SUM(BH119:BH191)),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ROUND((SUM(BI119:BI191)),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705 - Zeleň a sadové úpravy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J119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J120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J121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287</v>
      </c>
      <c r="E99" s="142"/>
      <c r="F99" s="142"/>
      <c r="G99" s="142"/>
      <c r="H99" s="142"/>
      <c r="I99" s="142"/>
      <c r="J99" s="143">
        <f>J190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 s="2" customFormat="1" ht="6.96" customHeight="1">
      <c r="A101" s="34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/>
    <row r="103" hidden="1"/>
    <row r="104" hidden="1"/>
    <row r="105" s="2" customFormat="1" ht="6.96" customHeight="1">
      <c r="A105" s="34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162</v>
      </c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4"/>
      <c r="D109" s="34"/>
      <c r="E109" s="117" t="str">
        <f>E7</f>
        <v>Revitalizace sídliště Blatenská v HD - 2.etapa</v>
      </c>
      <c r="F109" s="28"/>
      <c r="G109" s="28"/>
      <c r="H109" s="28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146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63" t="str">
        <f>E9</f>
        <v>SO 705 - Zeleň a sadové úpravy</v>
      </c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20</v>
      </c>
      <c r="D113" s="34"/>
      <c r="E113" s="34"/>
      <c r="F113" s="23" t="str">
        <f>F12</f>
        <v xml:space="preserve"> </v>
      </c>
      <c r="G113" s="34"/>
      <c r="H113" s="34"/>
      <c r="I113" s="28" t="s">
        <v>22</v>
      </c>
      <c r="J113" s="65" t="str">
        <f>IF(J12="","",J12)</f>
        <v>28. 1. 2025</v>
      </c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24</v>
      </c>
      <c r="D115" s="34"/>
      <c r="E115" s="34"/>
      <c r="F115" s="23" t="str">
        <f>E15</f>
        <v>město Horažďovice</v>
      </c>
      <c r="G115" s="34"/>
      <c r="H115" s="34"/>
      <c r="I115" s="28" t="s">
        <v>31</v>
      </c>
      <c r="J115" s="32" t="str">
        <f>E21</f>
        <v>Atelier MAAT Tábor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29</v>
      </c>
      <c r="D116" s="34"/>
      <c r="E116" s="34"/>
      <c r="F116" s="23" t="str">
        <f>IF(E18="","",E18)</f>
        <v>Vyplň údaj</v>
      </c>
      <c r="G116" s="34"/>
      <c r="H116" s="34"/>
      <c r="I116" s="28" t="s">
        <v>34</v>
      </c>
      <c r="J116" s="32" t="str">
        <f>E24</f>
        <v>Pavel Matoušek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1" customFormat="1" ht="29.28" customHeight="1">
      <c r="A118" s="144"/>
      <c r="B118" s="145"/>
      <c r="C118" s="146" t="s">
        <v>163</v>
      </c>
      <c r="D118" s="147" t="s">
        <v>62</v>
      </c>
      <c r="E118" s="147" t="s">
        <v>58</v>
      </c>
      <c r="F118" s="147" t="s">
        <v>59</v>
      </c>
      <c r="G118" s="147" t="s">
        <v>164</v>
      </c>
      <c r="H118" s="147" t="s">
        <v>165</v>
      </c>
      <c r="I118" s="147" t="s">
        <v>166</v>
      </c>
      <c r="J118" s="148" t="s">
        <v>151</v>
      </c>
      <c r="K118" s="149" t="s">
        <v>167</v>
      </c>
      <c r="L118" s="150"/>
      <c r="M118" s="82" t="s">
        <v>1</v>
      </c>
      <c r="N118" s="83" t="s">
        <v>41</v>
      </c>
      <c r="O118" s="83" t="s">
        <v>168</v>
      </c>
      <c r="P118" s="83" t="s">
        <v>169</v>
      </c>
      <c r="Q118" s="83" t="s">
        <v>170</v>
      </c>
      <c r="R118" s="83" t="s">
        <v>171</v>
      </c>
      <c r="S118" s="83" t="s">
        <v>172</v>
      </c>
      <c r="T118" s="84" t="s">
        <v>173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</row>
    <row r="119" s="2" customFormat="1" ht="22.8" customHeight="1">
      <c r="A119" s="34"/>
      <c r="B119" s="35"/>
      <c r="C119" s="89" t="s">
        <v>174</v>
      </c>
      <c r="D119" s="34"/>
      <c r="E119" s="34"/>
      <c r="F119" s="34"/>
      <c r="G119" s="34"/>
      <c r="H119" s="34"/>
      <c r="I119" s="34"/>
      <c r="J119" s="151">
        <f>BK119</f>
        <v>0</v>
      </c>
      <c r="K119" s="34"/>
      <c r="L119" s="35"/>
      <c r="M119" s="85"/>
      <c r="N119" s="69"/>
      <c r="O119" s="86"/>
      <c r="P119" s="152">
        <f>P120</f>
        <v>0</v>
      </c>
      <c r="Q119" s="86"/>
      <c r="R119" s="152">
        <f>R120</f>
        <v>0</v>
      </c>
      <c r="S119" s="86"/>
      <c r="T119" s="153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5" t="s">
        <v>76</v>
      </c>
      <c r="AU119" s="15" t="s">
        <v>153</v>
      </c>
      <c r="BK119" s="154">
        <f>BK120</f>
        <v>0</v>
      </c>
    </row>
    <row r="120" s="12" customFormat="1" ht="25.92" customHeight="1">
      <c r="A120" s="12"/>
      <c r="B120" s="155"/>
      <c r="C120" s="12"/>
      <c r="D120" s="156" t="s">
        <v>76</v>
      </c>
      <c r="E120" s="157" t="s">
        <v>288</v>
      </c>
      <c r="F120" s="157" t="s">
        <v>289</v>
      </c>
      <c r="G120" s="12"/>
      <c r="H120" s="12"/>
      <c r="I120" s="158"/>
      <c r="J120" s="159">
        <f>BK120</f>
        <v>0</v>
      </c>
      <c r="K120" s="12"/>
      <c r="L120" s="155"/>
      <c r="M120" s="160"/>
      <c r="N120" s="161"/>
      <c r="O120" s="161"/>
      <c r="P120" s="162">
        <f>P121+P190</f>
        <v>0</v>
      </c>
      <c r="Q120" s="161"/>
      <c r="R120" s="162">
        <f>R121+R190</f>
        <v>0</v>
      </c>
      <c r="S120" s="161"/>
      <c r="T120" s="163">
        <f>T121+T190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85</v>
      </c>
      <c r="AT120" s="164" t="s">
        <v>76</v>
      </c>
      <c r="AU120" s="164" t="s">
        <v>77</v>
      </c>
      <c r="AY120" s="156" t="s">
        <v>176</v>
      </c>
      <c r="BK120" s="165">
        <f>BK121+BK190</f>
        <v>0</v>
      </c>
    </row>
    <row r="121" s="12" customFormat="1" ht="22.8" customHeight="1">
      <c r="A121" s="12"/>
      <c r="B121" s="155"/>
      <c r="C121" s="12"/>
      <c r="D121" s="156" t="s">
        <v>76</v>
      </c>
      <c r="E121" s="166" t="s">
        <v>85</v>
      </c>
      <c r="F121" s="166" t="s">
        <v>290</v>
      </c>
      <c r="G121" s="12"/>
      <c r="H121" s="12"/>
      <c r="I121" s="158"/>
      <c r="J121" s="167">
        <f>BK121</f>
        <v>0</v>
      </c>
      <c r="K121" s="12"/>
      <c r="L121" s="155"/>
      <c r="M121" s="160"/>
      <c r="N121" s="161"/>
      <c r="O121" s="161"/>
      <c r="P121" s="162">
        <f>SUM(P122:P189)</f>
        <v>0</v>
      </c>
      <c r="Q121" s="161"/>
      <c r="R121" s="162">
        <f>SUM(R122:R189)</f>
        <v>0</v>
      </c>
      <c r="S121" s="161"/>
      <c r="T121" s="163">
        <f>SUM(T122:T189)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85</v>
      </c>
      <c r="AT121" s="164" t="s">
        <v>76</v>
      </c>
      <c r="AU121" s="164" t="s">
        <v>85</v>
      </c>
      <c r="AY121" s="156" t="s">
        <v>176</v>
      </c>
      <c r="BK121" s="165">
        <f>SUM(BK122:BK189)</f>
        <v>0</v>
      </c>
    </row>
    <row r="122" s="2" customFormat="1" ht="49.05" customHeight="1">
      <c r="A122" s="34"/>
      <c r="B122" s="168"/>
      <c r="C122" s="169" t="s">
        <v>85</v>
      </c>
      <c r="D122" s="169" t="s">
        <v>178</v>
      </c>
      <c r="E122" s="170" t="s">
        <v>1245</v>
      </c>
      <c r="F122" s="171" t="s">
        <v>1246</v>
      </c>
      <c r="G122" s="172" t="s">
        <v>214</v>
      </c>
      <c r="H122" s="173">
        <v>137</v>
      </c>
      <c r="I122" s="174"/>
      <c r="J122" s="175">
        <f>ROUND(I122*H122,2)</f>
        <v>0</v>
      </c>
      <c r="K122" s="176"/>
      <c r="L122" s="35"/>
      <c r="M122" s="177" t="s">
        <v>1</v>
      </c>
      <c r="N122" s="178" t="s">
        <v>42</v>
      </c>
      <c r="O122" s="73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1" t="s">
        <v>182</v>
      </c>
      <c r="AT122" s="181" t="s">
        <v>178</v>
      </c>
      <c r="AU122" s="181" t="s">
        <v>87</v>
      </c>
      <c r="AY122" s="15" t="s">
        <v>176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5" t="s">
        <v>85</v>
      </c>
      <c r="BK122" s="182">
        <f>ROUND(I122*H122,2)</f>
        <v>0</v>
      </c>
      <c r="BL122" s="15" t="s">
        <v>182</v>
      </c>
      <c r="BM122" s="181" t="s">
        <v>87</v>
      </c>
    </row>
    <row r="123" s="2" customFormat="1" ht="33" customHeight="1">
      <c r="A123" s="34"/>
      <c r="B123" s="168"/>
      <c r="C123" s="169" t="s">
        <v>87</v>
      </c>
      <c r="D123" s="169" t="s">
        <v>178</v>
      </c>
      <c r="E123" s="170" t="s">
        <v>1247</v>
      </c>
      <c r="F123" s="171" t="s">
        <v>1248</v>
      </c>
      <c r="G123" s="172" t="s">
        <v>254</v>
      </c>
      <c r="H123" s="173">
        <v>24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42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182</v>
      </c>
      <c r="AT123" s="181" t="s">
        <v>178</v>
      </c>
      <c r="AU123" s="181" t="s">
        <v>87</v>
      </c>
      <c r="AY123" s="15" t="s">
        <v>176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85</v>
      </c>
      <c r="BK123" s="182">
        <f>ROUND(I123*H123,2)</f>
        <v>0</v>
      </c>
      <c r="BL123" s="15" t="s">
        <v>182</v>
      </c>
      <c r="BM123" s="181" t="s">
        <v>182</v>
      </c>
    </row>
    <row r="124" s="2" customFormat="1">
      <c r="A124" s="34"/>
      <c r="B124" s="35"/>
      <c r="C124" s="34"/>
      <c r="D124" s="199" t="s">
        <v>323</v>
      </c>
      <c r="E124" s="34"/>
      <c r="F124" s="200" t="s">
        <v>754</v>
      </c>
      <c r="G124" s="34"/>
      <c r="H124" s="34"/>
      <c r="I124" s="201"/>
      <c r="J124" s="34"/>
      <c r="K124" s="34"/>
      <c r="L124" s="35"/>
      <c r="M124" s="202"/>
      <c r="N124" s="203"/>
      <c r="O124" s="73"/>
      <c r="P124" s="73"/>
      <c r="Q124" s="73"/>
      <c r="R124" s="73"/>
      <c r="S124" s="73"/>
      <c r="T124" s="7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323</v>
      </c>
      <c r="AU124" s="15" t="s">
        <v>87</v>
      </c>
    </row>
    <row r="125" s="2" customFormat="1" ht="37.8" customHeight="1">
      <c r="A125" s="34"/>
      <c r="B125" s="168"/>
      <c r="C125" s="169" t="s">
        <v>189</v>
      </c>
      <c r="D125" s="169" t="s">
        <v>178</v>
      </c>
      <c r="E125" s="170" t="s">
        <v>1249</v>
      </c>
      <c r="F125" s="171" t="s">
        <v>1250</v>
      </c>
      <c r="G125" s="172" t="s">
        <v>254</v>
      </c>
      <c r="H125" s="173">
        <v>24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42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182</v>
      </c>
      <c r="AT125" s="181" t="s">
        <v>178</v>
      </c>
      <c r="AU125" s="181" t="s">
        <v>87</v>
      </c>
      <c r="AY125" s="15" t="s">
        <v>176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85</v>
      </c>
      <c r="BK125" s="182">
        <f>ROUND(I125*H125,2)</f>
        <v>0</v>
      </c>
      <c r="BL125" s="15" t="s">
        <v>182</v>
      </c>
      <c r="BM125" s="181" t="s">
        <v>200</v>
      </c>
    </row>
    <row r="126" s="2" customFormat="1" ht="33" customHeight="1">
      <c r="A126" s="34"/>
      <c r="B126" s="168"/>
      <c r="C126" s="169" t="s">
        <v>182</v>
      </c>
      <c r="D126" s="169" t="s">
        <v>178</v>
      </c>
      <c r="E126" s="170" t="s">
        <v>1251</v>
      </c>
      <c r="F126" s="171" t="s">
        <v>1252</v>
      </c>
      <c r="G126" s="172" t="s">
        <v>214</v>
      </c>
      <c r="H126" s="173">
        <v>137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182</v>
      </c>
      <c r="AT126" s="181" t="s">
        <v>178</v>
      </c>
      <c r="AU126" s="181" t="s">
        <v>87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182</v>
      </c>
      <c r="BM126" s="181" t="s">
        <v>211</v>
      </c>
    </row>
    <row r="127" s="2" customFormat="1" ht="37.8" customHeight="1">
      <c r="A127" s="34"/>
      <c r="B127" s="168"/>
      <c r="C127" s="169" t="s">
        <v>196</v>
      </c>
      <c r="D127" s="169" t="s">
        <v>178</v>
      </c>
      <c r="E127" s="170" t="s">
        <v>1253</v>
      </c>
      <c r="F127" s="171" t="s">
        <v>1254</v>
      </c>
      <c r="G127" s="172" t="s">
        <v>214</v>
      </c>
      <c r="H127" s="173">
        <v>1.696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222</v>
      </c>
    </row>
    <row r="128" s="2" customFormat="1" ht="44.25" customHeight="1">
      <c r="A128" s="34"/>
      <c r="B128" s="168"/>
      <c r="C128" s="169" t="s">
        <v>200</v>
      </c>
      <c r="D128" s="169" t="s">
        <v>178</v>
      </c>
      <c r="E128" s="170" t="s">
        <v>1255</v>
      </c>
      <c r="F128" s="171" t="s">
        <v>1256</v>
      </c>
      <c r="G128" s="172" t="s">
        <v>254</v>
      </c>
      <c r="H128" s="173">
        <v>24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8</v>
      </c>
    </row>
    <row r="129" s="2" customFormat="1">
      <c r="A129" s="34"/>
      <c r="B129" s="35"/>
      <c r="C129" s="34"/>
      <c r="D129" s="199" t="s">
        <v>323</v>
      </c>
      <c r="E129" s="34"/>
      <c r="F129" s="200" t="s">
        <v>1257</v>
      </c>
      <c r="G129" s="34"/>
      <c r="H129" s="34"/>
      <c r="I129" s="201"/>
      <c r="J129" s="34"/>
      <c r="K129" s="34"/>
      <c r="L129" s="35"/>
      <c r="M129" s="202"/>
      <c r="N129" s="203"/>
      <c r="O129" s="73"/>
      <c r="P129" s="73"/>
      <c r="Q129" s="73"/>
      <c r="R129" s="73"/>
      <c r="S129" s="73"/>
      <c r="T129" s="7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323</v>
      </c>
      <c r="AU129" s="15" t="s">
        <v>87</v>
      </c>
    </row>
    <row r="130" s="2" customFormat="1" ht="37.8" customHeight="1">
      <c r="A130" s="34"/>
      <c r="B130" s="168"/>
      <c r="C130" s="169" t="s">
        <v>204</v>
      </c>
      <c r="D130" s="169" t="s">
        <v>178</v>
      </c>
      <c r="E130" s="170" t="s">
        <v>1258</v>
      </c>
      <c r="F130" s="171" t="s">
        <v>1259</v>
      </c>
      <c r="G130" s="172" t="s">
        <v>214</v>
      </c>
      <c r="H130" s="173">
        <v>1720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182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182</v>
      </c>
      <c r="BM130" s="181" t="s">
        <v>308</v>
      </c>
    </row>
    <row r="131" s="2" customFormat="1" ht="16.5" customHeight="1">
      <c r="A131" s="34"/>
      <c r="B131" s="168"/>
      <c r="C131" s="183" t="s">
        <v>211</v>
      </c>
      <c r="D131" s="183" t="s">
        <v>227</v>
      </c>
      <c r="E131" s="184" t="s">
        <v>1260</v>
      </c>
      <c r="F131" s="185" t="s">
        <v>1261</v>
      </c>
      <c r="G131" s="186" t="s">
        <v>641</v>
      </c>
      <c r="H131" s="187">
        <v>34.399999999999999</v>
      </c>
      <c r="I131" s="188"/>
      <c r="J131" s="189">
        <f>ROUND(I131*H131,2)</f>
        <v>0</v>
      </c>
      <c r="K131" s="190"/>
      <c r="L131" s="191"/>
      <c r="M131" s="192" t="s">
        <v>1</v>
      </c>
      <c r="N131" s="193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211</v>
      </c>
      <c r="AT131" s="181" t="s">
        <v>227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187</v>
      </c>
    </row>
    <row r="132" s="2" customFormat="1" ht="21.75" customHeight="1">
      <c r="A132" s="34"/>
      <c r="B132" s="168"/>
      <c r="C132" s="169" t="s">
        <v>216</v>
      </c>
      <c r="D132" s="169" t="s">
        <v>178</v>
      </c>
      <c r="E132" s="170" t="s">
        <v>1262</v>
      </c>
      <c r="F132" s="171" t="s">
        <v>1263</v>
      </c>
      <c r="G132" s="172" t="s">
        <v>214</v>
      </c>
      <c r="H132" s="173">
        <v>1720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242</v>
      </c>
    </row>
    <row r="133" s="2" customFormat="1" ht="44.25" customHeight="1">
      <c r="A133" s="34"/>
      <c r="B133" s="168"/>
      <c r="C133" s="169" t="s">
        <v>222</v>
      </c>
      <c r="D133" s="169" t="s">
        <v>178</v>
      </c>
      <c r="E133" s="170" t="s">
        <v>1264</v>
      </c>
      <c r="F133" s="171" t="s">
        <v>1265</v>
      </c>
      <c r="G133" s="172" t="s">
        <v>254</v>
      </c>
      <c r="H133" s="173">
        <v>502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182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182</v>
      </c>
      <c r="BM133" s="181" t="s">
        <v>251</v>
      </c>
    </row>
    <row r="134" s="2" customFormat="1" ht="16.5" customHeight="1">
      <c r="A134" s="34"/>
      <c r="B134" s="168"/>
      <c r="C134" s="183" t="s">
        <v>301</v>
      </c>
      <c r="D134" s="183" t="s">
        <v>227</v>
      </c>
      <c r="E134" s="184" t="s">
        <v>1266</v>
      </c>
      <c r="F134" s="185" t="s">
        <v>1267</v>
      </c>
      <c r="G134" s="186" t="s">
        <v>181</v>
      </c>
      <c r="H134" s="187">
        <v>1.569</v>
      </c>
      <c r="I134" s="188"/>
      <c r="J134" s="189">
        <f>ROUND(I134*H134,2)</f>
        <v>0</v>
      </c>
      <c r="K134" s="190"/>
      <c r="L134" s="191"/>
      <c r="M134" s="192" t="s">
        <v>1</v>
      </c>
      <c r="N134" s="193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211</v>
      </c>
      <c r="AT134" s="181" t="s">
        <v>227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259</v>
      </c>
    </row>
    <row r="135" s="2" customFormat="1" ht="16.5" customHeight="1">
      <c r="A135" s="34"/>
      <c r="B135" s="168"/>
      <c r="C135" s="183" t="s">
        <v>8</v>
      </c>
      <c r="D135" s="183" t="s">
        <v>227</v>
      </c>
      <c r="E135" s="184" t="s">
        <v>1268</v>
      </c>
      <c r="F135" s="185" t="s">
        <v>1269</v>
      </c>
      <c r="G135" s="186" t="s">
        <v>207</v>
      </c>
      <c r="H135" s="187">
        <v>0.027</v>
      </c>
      <c r="I135" s="188"/>
      <c r="J135" s="189">
        <f>ROUND(I135*H135,2)</f>
        <v>0</v>
      </c>
      <c r="K135" s="190"/>
      <c r="L135" s="191"/>
      <c r="M135" s="192" t="s">
        <v>1</v>
      </c>
      <c r="N135" s="193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211</v>
      </c>
      <c r="AT135" s="181" t="s">
        <v>227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267</v>
      </c>
    </row>
    <row r="136" s="2" customFormat="1" ht="44.25" customHeight="1">
      <c r="A136" s="34"/>
      <c r="B136" s="168"/>
      <c r="C136" s="169" t="s">
        <v>317</v>
      </c>
      <c r="D136" s="169" t="s">
        <v>178</v>
      </c>
      <c r="E136" s="170" t="s">
        <v>1270</v>
      </c>
      <c r="F136" s="171" t="s">
        <v>1271</v>
      </c>
      <c r="G136" s="172" t="s">
        <v>254</v>
      </c>
      <c r="H136" s="173">
        <v>64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182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320</v>
      </c>
    </row>
    <row r="137" s="2" customFormat="1" ht="16.5" customHeight="1">
      <c r="A137" s="34"/>
      <c r="B137" s="168"/>
      <c r="C137" s="183" t="s">
        <v>308</v>
      </c>
      <c r="D137" s="183" t="s">
        <v>227</v>
      </c>
      <c r="E137" s="184" t="s">
        <v>1266</v>
      </c>
      <c r="F137" s="185" t="s">
        <v>1267</v>
      </c>
      <c r="G137" s="186" t="s">
        <v>181</v>
      </c>
      <c r="H137" s="187">
        <v>8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211</v>
      </c>
      <c r="AT137" s="181" t="s">
        <v>227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182</v>
      </c>
      <c r="BM137" s="181" t="s">
        <v>231</v>
      </c>
    </row>
    <row r="138" s="2" customFormat="1">
      <c r="A138" s="34"/>
      <c r="B138" s="35"/>
      <c r="C138" s="34"/>
      <c r="D138" s="199" t="s">
        <v>323</v>
      </c>
      <c r="E138" s="34"/>
      <c r="F138" s="200" t="s">
        <v>1272</v>
      </c>
      <c r="G138" s="34"/>
      <c r="H138" s="34"/>
      <c r="I138" s="201"/>
      <c r="J138" s="34"/>
      <c r="K138" s="34"/>
      <c r="L138" s="35"/>
      <c r="M138" s="202"/>
      <c r="N138" s="203"/>
      <c r="O138" s="73"/>
      <c r="P138" s="73"/>
      <c r="Q138" s="73"/>
      <c r="R138" s="73"/>
      <c r="S138" s="73"/>
      <c r="T138" s="7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323</v>
      </c>
      <c r="AU138" s="15" t="s">
        <v>87</v>
      </c>
    </row>
    <row r="139" s="2" customFormat="1" ht="24.15" customHeight="1">
      <c r="A139" s="34"/>
      <c r="B139" s="168"/>
      <c r="C139" s="169" t="s">
        <v>325</v>
      </c>
      <c r="D139" s="169" t="s">
        <v>178</v>
      </c>
      <c r="E139" s="170" t="s">
        <v>1273</v>
      </c>
      <c r="F139" s="171" t="s">
        <v>1274</v>
      </c>
      <c r="G139" s="172" t="s">
        <v>1275</v>
      </c>
      <c r="H139" s="173">
        <v>1700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182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328</v>
      </c>
    </row>
    <row r="140" s="2" customFormat="1" ht="24.15" customHeight="1">
      <c r="A140" s="34"/>
      <c r="B140" s="168"/>
      <c r="C140" s="183" t="s">
        <v>187</v>
      </c>
      <c r="D140" s="183" t="s">
        <v>227</v>
      </c>
      <c r="E140" s="184" t="s">
        <v>1276</v>
      </c>
      <c r="F140" s="185" t="s">
        <v>1277</v>
      </c>
      <c r="G140" s="186" t="s">
        <v>254</v>
      </c>
      <c r="H140" s="187">
        <v>17000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211</v>
      </c>
      <c r="AT140" s="181" t="s">
        <v>227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331</v>
      </c>
    </row>
    <row r="141" s="2" customFormat="1" ht="37.8" customHeight="1">
      <c r="A141" s="34"/>
      <c r="B141" s="168"/>
      <c r="C141" s="169" t="s">
        <v>237</v>
      </c>
      <c r="D141" s="169" t="s">
        <v>178</v>
      </c>
      <c r="E141" s="170" t="s">
        <v>1278</v>
      </c>
      <c r="F141" s="171" t="s">
        <v>1279</v>
      </c>
      <c r="G141" s="172" t="s">
        <v>254</v>
      </c>
      <c r="H141" s="173">
        <v>502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182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334</v>
      </c>
    </row>
    <row r="142" s="2" customFormat="1" ht="21.75" customHeight="1">
      <c r="A142" s="34"/>
      <c r="B142" s="168"/>
      <c r="C142" s="183" t="s">
        <v>242</v>
      </c>
      <c r="D142" s="183" t="s">
        <v>227</v>
      </c>
      <c r="E142" s="184" t="s">
        <v>1280</v>
      </c>
      <c r="F142" s="185" t="s">
        <v>1281</v>
      </c>
      <c r="G142" s="186" t="s">
        <v>254</v>
      </c>
      <c r="H142" s="187">
        <v>7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211</v>
      </c>
      <c r="AT142" s="181" t="s">
        <v>227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337</v>
      </c>
    </row>
    <row r="143" s="2" customFormat="1">
      <c r="A143" s="34"/>
      <c r="B143" s="35"/>
      <c r="C143" s="34"/>
      <c r="D143" s="199" t="s">
        <v>323</v>
      </c>
      <c r="E143" s="34"/>
      <c r="F143" s="200" t="s">
        <v>1282</v>
      </c>
      <c r="G143" s="34"/>
      <c r="H143" s="34"/>
      <c r="I143" s="201"/>
      <c r="J143" s="34"/>
      <c r="K143" s="34"/>
      <c r="L143" s="35"/>
      <c r="M143" s="202"/>
      <c r="N143" s="203"/>
      <c r="O143" s="73"/>
      <c r="P143" s="73"/>
      <c r="Q143" s="73"/>
      <c r="R143" s="73"/>
      <c r="S143" s="73"/>
      <c r="T143" s="7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5" t="s">
        <v>323</v>
      </c>
      <c r="AU143" s="15" t="s">
        <v>87</v>
      </c>
    </row>
    <row r="144" s="2" customFormat="1" ht="21.75" customHeight="1">
      <c r="A144" s="34"/>
      <c r="B144" s="168"/>
      <c r="C144" s="183" t="s">
        <v>246</v>
      </c>
      <c r="D144" s="183" t="s">
        <v>227</v>
      </c>
      <c r="E144" s="184" t="s">
        <v>1283</v>
      </c>
      <c r="F144" s="185" t="s">
        <v>1284</v>
      </c>
      <c r="G144" s="186" t="s">
        <v>254</v>
      </c>
      <c r="H144" s="187">
        <v>5</v>
      </c>
      <c r="I144" s="188"/>
      <c r="J144" s="189">
        <f>ROUND(I144*H144,2)</f>
        <v>0</v>
      </c>
      <c r="K144" s="190"/>
      <c r="L144" s="191"/>
      <c r="M144" s="192" t="s">
        <v>1</v>
      </c>
      <c r="N144" s="193" t="s">
        <v>42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211</v>
      </c>
      <c r="AT144" s="181" t="s">
        <v>227</v>
      </c>
      <c r="AU144" s="181" t="s">
        <v>87</v>
      </c>
      <c r="AY144" s="15" t="s">
        <v>176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85</v>
      </c>
      <c r="BK144" s="182">
        <f>ROUND(I144*H144,2)</f>
        <v>0</v>
      </c>
      <c r="BL144" s="15" t="s">
        <v>182</v>
      </c>
      <c r="BM144" s="181" t="s">
        <v>342</v>
      </c>
    </row>
    <row r="145" s="2" customFormat="1">
      <c r="A145" s="34"/>
      <c r="B145" s="35"/>
      <c r="C145" s="34"/>
      <c r="D145" s="199" t="s">
        <v>323</v>
      </c>
      <c r="E145" s="34"/>
      <c r="F145" s="200" t="s">
        <v>1282</v>
      </c>
      <c r="G145" s="34"/>
      <c r="H145" s="34"/>
      <c r="I145" s="201"/>
      <c r="J145" s="34"/>
      <c r="K145" s="34"/>
      <c r="L145" s="35"/>
      <c r="M145" s="202"/>
      <c r="N145" s="203"/>
      <c r="O145" s="73"/>
      <c r="P145" s="73"/>
      <c r="Q145" s="73"/>
      <c r="R145" s="73"/>
      <c r="S145" s="73"/>
      <c r="T145" s="7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5" t="s">
        <v>323</v>
      </c>
      <c r="AU145" s="15" t="s">
        <v>87</v>
      </c>
    </row>
    <row r="146" s="2" customFormat="1" ht="21.75" customHeight="1">
      <c r="A146" s="34"/>
      <c r="B146" s="168"/>
      <c r="C146" s="183" t="s">
        <v>251</v>
      </c>
      <c r="D146" s="183" t="s">
        <v>227</v>
      </c>
      <c r="E146" s="184" t="s">
        <v>1285</v>
      </c>
      <c r="F146" s="185" t="s">
        <v>1286</v>
      </c>
      <c r="G146" s="186" t="s">
        <v>254</v>
      </c>
      <c r="H146" s="187">
        <v>7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211</v>
      </c>
      <c r="AT146" s="181" t="s">
        <v>227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345</v>
      </c>
    </row>
    <row r="147" s="2" customFormat="1">
      <c r="A147" s="34"/>
      <c r="B147" s="35"/>
      <c r="C147" s="34"/>
      <c r="D147" s="199" t="s">
        <v>323</v>
      </c>
      <c r="E147" s="34"/>
      <c r="F147" s="200" t="s">
        <v>1282</v>
      </c>
      <c r="G147" s="34"/>
      <c r="H147" s="34"/>
      <c r="I147" s="201"/>
      <c r="J147" s="34"/>
      <c r="K147" s="34"/>
      <c r="L147" s="35"/>
      <c r="M147" s="202"/>
      <c r="N147" s="203"/>
      <c r="O147" s="73"/>
      <c r="P147" s="73"/>
      <c r="Q147" s="73"/>
      <c r="R147" s="73"/>
      <c r="S147" s="73"/>
      <c r="T147" s="7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5" t="s">
        <v>323</v>
      </c>
      <c r="AU147" s="15" t="s">
        <v>87</v>
      </c>
    </row>
    <row r="148" s="2" customFormat="1" ht="16.5" customHeight="1">
      <c r="A148" s="34"/>
      <c r="B148" s="168"/>
      <c r="C148" s="183" t="s">
        <v>7</v>
      </c>
      <c r="D148" s="183" t="s">
        <v>227</v>
      </c>
      <c r="E148" s="184" t="s">
        <v>1287</v>
      </c>
      <c r="F148" s="185" t="s">
        <v>1288</v>
      </c>
      <c r="G148" s="186" t="s">
        <v>254</v>
      </c>
      <c r="H148" s="187">
        <v>4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211</v>
      </c>
      <c r="AT148" s="181" t="s">
        <v>227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348</v>
      </c>
    </row>
    <row r="149" s="2" customFormat="1">
      <c r="A149" s="34"/>
      <c r="B149" s="35"/>
      <c r="C149" s="34"/>
      <c r="D149" s="199" t="s">
        <v>323</v>
      </c>
      <c r="E149" s="34"/>
      <c r="F149" s="200" t="s">
        <v>1282</v>
      </c>
      <c r="G149" s="34"/>
      <c r="H149" s="34"/>
      <c r="I149" s="201"/>
      <c r="J149" s="34"/>
      <c r="K149" s="34"/>
      <c r="L149" s="35"/>
      <c r="M149" s="202"/>
      <c r="N149" s="203"/>
      <c r="O149" s="73"/>
      <c r="P149" s="73"/>
      <c r="Q149" s="73"/>
      <c r="R149" s="73"/>
      <c r="S149" s="73"/>
      <c r="T149" s="7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5" t="s">
        <v>323</v>
      </c>
      <c r="AU149" s="15" t="s">
        <v>87</v>
      </c>
    </row>
    <row r="150" s="2" customFormat="1" ht="21.75" customHeight="1">
      <c r="A150" s="34"/>
      <c r="B150" s="168"/>
      <c r="C150" s="183" t="s">
        <v>259</v>
      </c>
      <c r="D150" s="183" t="s">
        <v>227</v>
      </c>
      <c r="E150" s="184" t="s">
        <v>1289</v>
      </c>
      <c r="F150" s="185" t="s">
        <v>1290</v>
      </c>
      <c r="G150" s="186" t="s">
        <v>254</v>
      </c>
      <c r="H150" s="187">
        <v>3</v>
      </c>
      <c r="I150" s="188"/>
      <c r="J150" s="189">
        <f>ROUND(I150*H150,2)</f>
        <v>0</v>
      </c>
      <c r="K150" s="190"/>
      <c r="L150" s="191"/>
      <c r="M150" s="192" t="s">
        <v>1</v>
      </c>
      <c r="N150" s="193" t="s">
        <v>42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211</v>
      </c>
      <c r="AT150" s="181" t="s">
        <v>227</v>
      </c>
      <c r="AU150" s="181" t="s">
        <v>87</v>
      </c>
      <c r="AY150" s="15" t="s">
        <v>176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85</v>
      </c>
      <c r="BK150" s="182">
        <f>ROUND(I150*H150,2)</f>
        <v>0</v>
      </c>
      <c r="BL150" s="15" t="s">
        <v>182</v>
      </c>
      <c r="BM150" s="181" t="s">
        <v>352</v>
      </c>
    </row>
    <row r="151" s="2" customFormat="1">
      <c r="A151" s="34"/>
      <c r="B151" s="35"/>
      <c r="C151" s="34"/>
      <c r="D151" s="199" t="s">
        <v>323</v>
      </c>
      <c r="E151" s="34"/>
      <c r="F151" s="200" t="s">
        <v>1282</v>
      </c>
      <c r="G151" s="34"/>
      <c r="H151" s="34"/>
      <c r="I151" s="201"/>
      <c r="J151" s="34"/>
      <c r="K151" s="34"/>
      <c r="L151" s="35"/>
      <c r="M151" s="202"/>
      <c r="N151" s="203"/>
      <c r="O151" s="73"/>
      <c r="P151" s="73"/>
      <c r="Q151" s="73"/>
      <c r="R151" s="73"/>
      <c r="S151" s="73"/>
      <c r="T151" s="7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323</v>
      </c>
      <c r="AU151" s="15" t="s">
        <v>87</v>
      </c>
    </row>
    <row r="152" s="2" customFormat="1" ht="24.15" customHeight="1">
      <c r="A152" s="34"/>
      <c r="B152" s="168"/>
      <c r="C152" s="183" t="s">
        <v>263</v>
      </c>
      <c r="D152" s="183" t="s">
        <v>227</v>
      </c>
      <c r="E152" s="184" t="s">
        <v>1291</v>
      </c>
      <c r="F152" s="185" t="s">
        <v>1292</v>
      </c>
      <c r="G152" s="186" t="s">
        <v>254</v>
      </c>
      <c r="H152" s="187">
        <v>408</v>
      </c>
      <c r="I152" s="188"/>
      <c r="J152" s="189">
        <f>ROUND(I152*H152,2)</f>
        <v>0</v>
      </c>
      <c r="K152" s="190"/>
      <c r="L152" s="191"/>
      <c r="M152" s="192" t="s">
        <v>1</v>
      </c>
      <c r="N152" s="193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211</v>
      </c>
      <c r="AT152" s="181" t="s">
        <v>227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356</v>
      </c>
    </row>
    <row r="153" s="2" customFormat="1">
      <c r="A153" s="34"/>
      <c r="B153" s="35"/>
      <c r="C153" s="34"/>
      <c r="D153" s="199" t="s">
        <v>323</v>
      </c>
      <c r="E153" s="34"/>
      <c r="F153" s="200" t="s">
        <v>1293</v>
      </c>
      <c r="G153" s="34"/>
      <c r="H153" s="34"/>
      <c r="I153" s="201"/>
      <c r="J153" s="34"/>
      <c r="K153" s="34"/>
      <c r="L153" s="35"/>
      <c r="M153" s="202"/>
      <c r="N153" s="203"/>
      <c r="O153" s="73"/>
      <c r="P153" s="73"/>
      <c r="Q153" s="73"/>
      <c r="R153" s="73"/>
      <c r="S153" s="73"/>
      <c r="T153" s="7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5" t="s">
        <v>323</v>
      </c>
      <c r="AU153" s="15" t="s">
        <v>87</v>
      </c>
    </row>
    <row r="154" s="2" customFormat="1" ht="16.5" customHeight="1">
      <c r="A154" s="34"/>
      <c r="B154" s="168"/>
      <c r="C154" s="183" t="s">
        <v>267</v>
      </c>
      <c r="D154" s="183" t="s">
        <v>227</v>
      </c>
      <c r="E154" s="184" t="s">
        <v>1294</v>
      </c>
      <c r="F154" s="185" t="s">
        <v>1295</v>
      </c>
      <c r="G154" s="186" t="s">
        <v>254</v>
      </c>
      <c r="H154" s="187">
        <v>20</v>
      </c>
      <c r="I154" s="188"/>
      <c r="J154" s="189">
        <f>ROUND(I154*H154,2)</f>
        <v>0</v>
      </c>
      <c r="K154" s="190"/>
      <c r="L154" s="191"/>
      <c r="M154" s="192" t="s">
        <v>1</v>
      </c>
      <c r="N154" s="193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211</v>
      </c>
      <c r="AT154" s="181" t="s">
        <v>227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359</v>
      </c>
    </row>
    <row r="155" s="2" customFormat="1">
      <c r="A155" s="34"/>
      <c r="B155" s="35"/>
      <c r="C155" s="34"/>
      <c r="D155" s="199" t="s">
        <v>323</v>
      </c>
      <c r="E155" s="34"/>
      <c r="F155" s="200" t="s">
        <v>1293</v>
      </c>
      <c r="G155" s="34"/>
      <c r="H155" s="34"/>
      <c r="I155" s="201"/>
      <c r="J155" s="34"/>
      <c r="K155" s="34"/>
      <c r="L155" s="35"/>
      <c r="M155" s="202"/>
      <c r="N155" s="203"/>
      <c r="O155" s="73"/>
      <c r="P155" s="73"/>
      <c r="Q155" s="73"/>
      <c r="R155" s="73"/>
      <c r="S155" s="73"/>
      <c r="T155" s="7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5" t="s">
        <v>323</v>
      </c>
      <c r="AU155" s="15" t="s">
        <v>87</v>
      </c>
    </row>
    <row r="156" s="2" customFormat="1" ht="16.5" customHeight="1">
      <c r="A156" s="34"/>
      <c r="B156" s="168"/>
      <c r="C156" s="183" t="s">
        <v>271</v>
      </c>
      <c r="D156" s="183" t="s">
        <v>227</v>
      </c>
      <c r="E156" s="184" t="s">
        <v>1296</v>
      </c>
      <c r="F156" s="185" t="s">
        <v>1297</v>
      </c>
      <c r="G156" s="186" t="s">
        <v>254</v>
      </c>
      <c r="H156" s="187">
        <v>22</v>
      </c>
      <c r="I156" s="188"/>
      <c r="J156" s="189">
        <f>ROUND(I156*H156,2)</f>
        <v>0</v>
      </c>
      <c r="K156" s="190"/>
      <c r="L156" s="191"/>
      <c r="M156" s="192" t="s">
        <v>1</v>
      </c>
      <c r="N156" s="193" t="s">
        <v>42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211</v>
      </c>
      <c r="AT156" s="181" t="s">
        <v>227</v>
      </c>
      <c r="AU156" s="181" t="s">
        <v>87</v>
      </c>
      <c r="AY156" s="15" t="s">
        <v>176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85</v>
      </c>
      <c r="BK156" s="182">
        <f>ROUND(I156*H156,2)</f>
        <v>0</v>
      </c>
      <c r="BL156" s="15" t="s">
        <v>182</v>
      </c>
      <c r="BM156" s="181" t="s">
        <v>363</v>
      </c>
    </row>
    <row r="157" s="2" customFormat="1">
      <c r="A157" s="34"/>
      <c r="B157" s="35"/>
      <c r="C157" s="34"/>
      <c r="D157" s="199" t="s">
        <v>323</v>
      </c>
      <c r="E157" s="34"/>
      <c r="F157" s="200" t="s">
        <v>1293</v>
      </c>
      <c r="G157" s="34"/>
      <c r="H157" s="34"/>
      <c r="I157" s="201"/>
      <c r="J157" s="34"/>
      <c r="K157" s="34"/>
      <c r="L157" s="35"/>
      <c r="M157" s="202"/>
      <c r="N157" s="203"/>
      <c r="O157" s="73"/>
      <c r="P157" s="73"/>
      <c r="Q157" s="73"/>
      <c r="R157" s="73"/>
      <c r="S157" s="73"/>
      <c r="T157" s="7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5" t="s">
        <v>323</v>
      </c>
      <c r="AU157" s="15" t="s">
        <v>87</v>
      </c>
    </row>
    <row r="158" s="2" customFormat="1" ht="24.15" customHeight="1">
      <c r="A158" s="34"/>
      <c r="B158" s="168"/>
      <c r="C158" s="183" t="s">
        <v>320</v>
      </c>
      <c r="D158" s="183" t="s">
        <v>227</v>
      </c>
      <c r="E158" s="184" t="s">
        <v>1298</v>
      </c>
      <c r="F158" s="185" t="s">
        <v>1299</v>
      </c>
      <c r="G158" s="186" t="s">
        <v>254</v>
      </c>
      <c r="H158" s="187">
        <v>21</v>
      </c>
      <c r="I158" s="188"/>
      <c r="J158" s="189">
        <f>ROUND(I158*H158,2)</f>
        <v>0</v>
      </c>
      <c r="K158" s="190"/>
      <c r="L158" s="191"/>
      <c r="M158" s="192" t="s">
        <v>1</v>
      </c>
      <c r="N158" s="193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211</v>
      </c>
      <c r="AT158" s="181" t="s">
        <v>227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367</v>
      </c>
    </row>
    <row r="159" s="2" customFormat="1">
      <c r="A159" s="34"/>
      <c r="B159" s="35"/>
      <c r="C159" s="34"/>
      <c r="D159" s="199" t="s">
        <v>323</v>
      </c>
      <c r="E159" s="34"/>
      <c r="F159" s="200" t="s">
        <v>1293</v>
      </c>
      <c r="G159" s="34"/>
      <c r="H159" s="34"/>
      <c r="I159" s="201"/>
      <c r="J159" s="34"/>
      <c r="K159" s="34"/>
      <c r="L159" s="35"/>
      <c r="M159" s="202"/>
      <c r="N159" s="203"/>
      <c r="O159" s="73"/>
      <c r="P159" s="73"/>
      <c r="Q159" s="73"/>
      <c r="R159" s="73"/>
      <c r="S159" s="73"/>
      <c r="T159" s="7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5" t="s">
        <v>323</v>
      </c>
      <c r="AU159" s="15" t="s">
        <v>87</v>
      </c>
    </row>
    <row r="160" s="2" customFormat="1" ht="24.15" customHeight="1">
      <c r="A160" s="34"/>
      <c r="B160" s="168"/>
      <c r="C160" s="183" t="s">
        <v>368</v>
      </c>
      <c r="D160" s="183" t="s">
        <v>227</v>
      </c>
      <c r="E160" s="184" t="s">
        <v>1300</v>
      </c>
      <c r="F160" s="185" t="s">
        <v>1301</v>
      </c>
      <c r="G160" s="186" t="s">
        <v>254</v>
      </c>
      <c r="H160" s="187">
        <v>5</v>
      </c>
      <c r="I160" s="188"/>
      <c r="J160" s="189">
        <f>ROUND(I160*H160,2)</f>
        <v>0</v>
      </c>
      <c r="K160" s="190"/>
      <c r="L160" s="191"/>
      <c r="M160" s="192" t="s">
        <v>1</v>
      </c>
      <c r="N160" s="193" t="s">
        <v>42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211</v>
      </c>
      <c r="AT160" s="181" t="s">
        <v>227</v>
      </c>
      <c r="AU160" s="181" t="s">
        <v>87</v>
      </c>
      <c r="AY160" s="15" t="s">
        <v>176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85</v>
      </c>
      <c r="BK160" s="182">
        <f>ROUND(I160*H160,2)</f>
        <v>0</v>
      </c>
      <c r="BL160" s="15" t="s">
        <v>182</v>
      </c>
      <c r="BM160" s="181" t="s">
        <v>371</v>
      </c>
    </row>
    <row r="161" s="2" customFormat="1">
      <c r="A161" s="34"/>
      <c r="B161" s="35"/>
      <c r="C161" s="34"/>
      <c r="D161" s="199" t="s">
        <v>323</v>
      </c>
      <c r="E161" s="34"/>
      <c r="F161" s="200" t="s">
        <v>1302</v>
      </c>
      <c r="G161" s="34"/>
      <c r="H161" s="34"/>
      <c r="I161" s="201"/>
      <c r="J161" s="34"/>
      <c r="K161" s="34"/>
      <c r="L161" s="35"/>
      <c r="M161" s="202"/>
      <c r="N161" s="203"/>
      <c r="O161" s="73"/>
      <c r="P161" s="73"/>
      <c r="Q161" s="73"/>
      <c r="R161" s="73"/>
      <c r="S161" s="73"/>
      <c r="T161" s="7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5" t="s">
        <v>323</v>
      </c>
      <c r="AU161" s="15" t="s">
        <v>87</v>
      </c>
    </row>
    <row r="162" s="2" customFormat="1" ht="37.8" customHeight="1">
      <c r="A162" s="34"/>
      <c r="B162" s="168"/>
      <c r="C162" s="169" t="s">
        <v>231</v>
      </c>
      <c r="D162" s="169" t="s">
        <v>178</v>
      </c>
      <c r="E162" s="170" t="s">
        <v>1303</v>
      </c>
      <c r="F162" s="171" t="s">
        <v>1304</v>
      </c>
      <c r="G162" s="172" t="s">
        <v>254</v>
      </c>
      <c r="H162" s="173">
        <v>64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182</v>
      </c>
      <c r="AT162" s="181" t="s">
        <v>178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182</v>
      </c>
      <c r="BM162" s="181" t="s">
        <v>209</v>
      </c>
    </row>
    <row r="163" s="2" customFormat="1" ht="16.5" customHeight="1">
      <c r="A163" s="34"/>
      <c r="B163" s="168"/>
      <c r="C163" s="183" t="s">
        <v>226</v>
      </c>
      <c r="D163" s="183" t="s">
        <v>227</v>
      </c>
      <c r="E163" s="184" t="s">
        <v>1305</v>
      </c>
      <c r="F163" s="185" t="s">
        <v>1306</v>
      </c>
      <c r="G163" s="186" t="s">
        <v>254</v>
      </c>
      <c r="H163" s="187">
        <v>16</v>
      </c>
      <c r="I163" s="188"/>
      <c r="J163" s="189">
        <f>ROUND(I163*H163,2)</f>
        <v>0</v>
      </c>
      <c r="K163" s="190"/>
      <c r="L163" s="191"/>
      <c r="M163" s="192" t="s">
        <v>1</v>
      </c>
      <c r="N163" s="193" t="s">
        <v>42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211</v>
      </c>
      <c r="AT163" s="181" t="s">
        <v>227</v>
      </c>
      <c r="AU163" s="181" t="s">
        <v>87</v>
      </c>
      <c r="AY163" s="15" t="s">
        <v>176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85</v>
      </c>
      <c r="BK163" s="182">
        <f>ROUND(I163*H163,2)</f>
        <v>0</v>
      </c>
      <c r="BL163" s="15" t="s">
        <v>182</v>
      </c>
      <c r="BM163" s="181" t="s">
        <v>376</v>
      </c>
    </row>
    <row r="164" s="2" customFormat="1">
      <c r="A164" s="34"/>
      <c r="B164" s="35"/>
      <c r="C164" s="34"/>
      <c r="D164" s="199" t="s">
        <v>323</v>
      </c>
      <c r="E164" s="34"/>
      <c r="F164" s="200" t="s">
        <v>1307</v>
      </c>
      <c r="G164" s="34"/>
      <c r="H164" s="34"/>
      <c r="I164" s="201"/>
      <c r="J164" s="34"/>
      <c r="K164" s="34"/>
      <c r="L164" s="35"/>
      <c r="M164" s="202"/>
      <c r="N164" s="203"/>
      <c r="O164" s="73"/>
      <c r="P164" s="73"/>
      <c r="Q164" s="73"/>
      <c r="R164" s="73"/>
      <c r="S164" s="73"/>
      <c r="T164" s="7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5" t="s">
        <v>323</v>
      </c>
      <c r="AU164" s="15" t="s">
        <v>87</v>
      </c>
    </row>
    <row r="165" s="2" customFormat="1" ht="16.5" customHeight="1">
      <c r="A165" s="34"/>
      <c r="B165" s="168"/>
      <c r="C165" s="183" t="s">
        <v>328</v>
      </c>
      <c r="D165" s="183" t="s">
        <v>227</v>
      </c>
      <c r="E165" s="184" t="s">
        <v>1308</v>
      </c>
      <c r="F165" s="185" t="s">
        <v>1309</v>
      </c>
      <c r="G165" s="186" t="s">
        <v>254</v>
      </c>
      <c r="H165" s="187">
        <v>36</v>
      </c>
      <c r="I165" s="188"/>
      <c r="J165" s="189">
        <f>ROUND(I165*H165,2)</f>
        <v>0</v>
      </c>
      <c r="K165" s="190"/>
      <c r="L165" s="191"/>
      <c r="M165" s="192" t="s">
        <v>1</v>
      </c>
      <c r="N165" s="193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211</v>
      </c>
      <c r="AT165" s="181" t="s">
        <v>227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379</v>
      </c>
    </row>
    <row r="166" s="2" customFormat="1">
      <c r="A166" s="34"/>
      <c r="B166" s="35"/>
      <c r="C166" s="34"/>
      <c r="D166" s="199" t="s">
        <v>323</v>
      </c>
      <c r="E166" s="34"/>
      <c r="F166" s="200" t="s">
        <v>1307</v>
      </c>
      <c r="G166" s="34"/>
      <c r="H166" s="34"/>
      <c r="I166" s="201"/>
      <c r="J166" s="34"/>
      <c r="K166" s="34"/>
      <c r="L166" s="35"/>
      <c r="M166" s="202"/>
      <c r="N166" s="203"/>
      <c r="O166" s="73"/>
      <c r="P166" s="73"/>
      <c r="Q166" s="73"/>
      <c r="R166" s="73"/>
      <c r="S166" s="73"/>
      <c r="T166" s="7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5" t="s">
        <v>323</v>
      </c>
      <c r="AU166" s="15" t="s">
        <v>87</v>
      </c>
    </row>
    <row r="167" s="2" customFormat="1" ht="16.5" customHeight="1">
      <c r="A167" s="34"/>
      <c r="B167" s="168"/>
      <c r="C167" s="183" t="s">
        <v>380</v>
      </c>
      <c r="D167" s="183" t="s">
        <v>227</v>
      </c>
      <c r="E167" s="184" t="s">
        <v>1310</v>
      </c>
      <c r="F167" s="185" t="s">
        <v>1311</v>
      </c>
      <c r="G167" s="186" t="s">
        <v>254</v>
      </c>
      <c r="H167" s="187">
        <v>7</v>
      </c>
      <c r="I167" s="188"/>
      <c r="J167" s="189">
        <f>ROUND(I167*H167,2)</f>
        <v>0</v>
      </c>
      <c r="K167" s="190"/>
      <c r="L167" s="191"/>
      <c r="M167" s="192" t="s">
        <v>1</v>
      </c>
      <c r="N167" s="193" t="s">
        <v>42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211</v>
      </c>
      <c r="AT167" s="181" t="s">
        <v>227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182</v>
      </c>
      <c r="BM167" s="181" t="s">
        <v>383</v>
      </c>
    </row>
    <row r="168" s="2" customFormat="1">
      <c r="A168" s="34"/>
      <c r="B168" s="35"/>
      <c r="C168" s="34"/>
      <c r="D168" s="199" t="s">
        <v>323</v>
      </c>
      <c r="E168" s="34"/>
      <c r="F168" s="200" t="s">
        <v>1307</v>
      </c>
      <c r="G168" s="34"/>
      <c r="H168" s="34"/>
      <c r="I168" s="201"/>
      <c r="J168" s="34"/>
      <c r="K168" s="34"/>
      <c r="L168" s="35"/>
      <c r="M168" s="202"/>
      <c r="N168" s="203"/>
      <c r="O168" s="73"/>
      <c r="P168" s="73"/>
      <c r="Q168" s="73"/>
      <c r="R168" s="73"/>
      <c r="S168" s="73"/>
      <c r="T168" s="7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5" t="s">
        <v>323</v>
      </c>
      <c r="AU168" s="15" t="s">
        <v>87</v>
      </c>
    </row>
    <row r="169" s="2" customFormat="1" ht="24.15" customHeight="1">
      <c r="A169" s="34"/>
      <c r="B169" s="168"/>
      <c r="C169" s="183" t="s">
        <v>331</v>
      </c>
      <c r="D169" s="183" t="s">
        <v>227</v>
      </c>
      <c r="E169" s="184" t="s">
        <v>1312</v>
      </c>
      <c r="F169" s="185" t="s">
        <v>1301</v>
      </c>
      <c r="G169" s="186" t="s">
        <v>254</v>
      </c>
      <c r="H169" s="187">
        <v>5</v>
      </c>
      <c r="I169" s="188"/>
      <c r="J169" s="189">
        <f>ROUND(I169*H169,2)</f>
        <v>0</v>
      </c>
      <c r="K169" s="190"/>
      <c r="L169" s="191"/>
      <c r="M169" s="192" t="s">
        <v>1</v>
      </c>
      <c r="N169" s="193" t="s">
        <v>42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211</v>
      </c>
      <c r="AT169" s="181" t="s">
        <v>227</v>
      </c>
      <c r="AU169" s="181" t="s">
        <v>87</v>
      </c>
      <c r="AY169" s="15" t="s">
        <v>176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85</v>
      </c>
      <c r="BK169" s="182">
        <f>ROUND(I169*H169,2)</f>
        <v>0</v>
      </c>
      <c r="BL169" s="15" t="s">
        <v>182</v>
      </c>
      <c r="BM169" s="181" t="s">
        <v>384</v>
      </c>
    </row>
    <row r="170" s="2" customFormat="1">
      <c r="A170" s="34"/>
      <c r="B170" s="35"/>
      <c r="C170" s="34"/>
      <c r="D170" s="199" t="s">
        <v>323</v>
      </c>
      <c r="E170" s="34"/>
      <c r="F170" s="200" t="s">
        <v>1313</v>
      </c>
      <c r="G170" s="34"/>
      <c r="H170" s="34"/>
      <c r="I170" s="201"/>
      <c r="J170" s="34"/>
      <c r="K170" s="34"/>
      <c r="L170" s="35"/>
      <c r="M170" s="202"/>
      <c r="N170" s="203"/>
      <c r="O170" s="73"/>
      <c r="P170" s="73"/>
      <c r="Q170" s="73"/>
      <c r="R170" s="73"/>
      <c r="S170" s="73"/>
      <c r="T170" s="7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5" t="s">
        <v>323</v>
      </c>
      <c r="AU170" s="15" t="s">
        <v>87</v>
      </c>
    </row>
    <row r="171" s="2" customFormat="1" ht="24.15" customHeight="1">
      <c r="A171" s="34"/>
      <c r="B171" s="168"/>
      <c r="C171" s="169" t="s">
        <v>385</v>
      </c>
      <c r="D171" s="169" t="s">
        <v>178</v>
      </c>
      <c r="E171" s="170" t="s">
        <v>1314</v>
      </c>
      <c r="F171" s="171" t="s">
        <v>1315</v>
      </c>
      <c r="G171" s="172" t="s">
        <v>254</v>
      </c>
      <c r="H171" s="173">
        <v>64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42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182</v>
      </c>
      <c r="AT171" s="181" t="s">
        <v>178</v>
      </c>
      <c r="AU171" s="181" t="s">
        <v>87</v>
      </c>
      <c r="AY171" s="15" t="s">
        <v>176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85</v>
      </c>
      <c r="BK171" s="182">
        <f>ROUND(I171*H171,2)</f>
        <v>0</v>
      </c>
      <c r="BL171" s="15" t="s">
        <v>182</v>
      </c>
      <c r="BM171" s="181" t="s">
        <v>386</v>
      </c>
    </row>
    <row r="172" s="2" customFormat="1" ht="21.75" customHeight="1">
      <c r="A172" s="34"/>
      <c r="B172" s="168"/>
      <c r="C172" s="183" t="s">
        <v>334</v>
      </c>
      <c r="D172" s="183" t="s">
        <v>227</v>
      </c>
      <c r="E172" s="184" t="s">
        <v>1316</v>
      </c>
      <c r="F172" s="185" t="s">
        <v>1317</v>
      </c>
      <c r="G172" s="186" t="s">
        <v>254</v>
      </c>
      <c r="H172" s="187">
        <v>192</v>
      </c>
      <c r="I172" s="188"/>
      <c r="J172" s="189">
        <f>ROUND(I172*H172,2)</f>
        <v>0</v>
      </c>
      <c r="K172" s="190"/>
      <c r="L172" s="191"/>
      <c r="M172" s="192" t="s">
        <v>1</v>
      </c>
      <c r="N172" s="193" t="s">
        <v>42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211</v>
      </c>
      <c r="AT172" s="181" t="s">
        <v>227</v>
      </c>
      <c r="AU172" s="181" t="s">
        <v>87</v>
      </c>
      <c r="AY172" s="15" t="s">
        <v>176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85</v>
      </c>
      <c r="BK172" s="182">
        <f>ROUND(I172*H172,2)</f>
        <v>0</v>
      </c>
      <c r="BL172" s="15" t="s">
        <v>182</v>
      </c>
      <c r="BM172" s="181" t="s">
        <v>389</v>
      </c>
    </row>
    <row r="173" s="2" customFormat="1" ht="33" customHeight="1">
      <c r="A173" s="34"/>
      <c r="B173" s="168"/>
      <c r="C173" s="169" t="s">
        <v>390</v>
      </c>
      <c r="D173" s="169" t="s">
        <v>178</v>
      </c>
      <c r="E173" s="170" t="s">
        <v>1318</v>
      </c>
      <c r="F173" s="171" t="s">
        <v>1319</v>
      </c>
      <c r="G173" s="172" t="s">
        <v>254</v>
      </c>
      <c r="H173" s="173">
        <v>64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42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182</v>
      </c>
      <c r="AT173" s="181" t="s">
        <v>178</v>
      </c>
      <c r="AU173" s="181" t="s">
        <v>87</v>
      </c>
      <c r="AY173" s="15" t="s">
        <v>176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85</v>
      </c>
      <c r="BK173" s="182">
        <f>ROUND(I173*H173,2)</f>
        <v>0</v>
      </c>
      <c r="BL173" s="15" t="s">
        <v>182</v>
      </c>
      <c r="BM173" s="181" t="s">
        <v>393</v>
      </c>
    </row>
    <row r="174" s="2" customFormat="1" ht="24.15" customHeight="1">
      <c r="A174" s="34"/>
      <c r="B174" s="168"/>
      <c r="C174" s="183" t="s">
        <v>337</v>
      </c>
      <c r="D174" s="183" t="s">
        <v>227</v>
      </c>
      <c r="E174" s="184" t="s">
        <v>1320</v>
      </c>
      <c r="F174" s="185" t="s">
        <v>1321</v>
      </c>
      <c r="G174" s="186" t="s">
        <v>254</v>
      </c>
      <c r="H174" s="187">
        <v>64</v>
      </c>
      <c r="I174" s="188"/>
      <c r="J174" s="189">
        <f>ROUND(I174*H174,2)</f>
        <v>0</v>
      </c>
      <c r="K174" s="190"/>
      <c r="L174" s="191"/>
      <c r="M174" s="192" t="s">
        <v>1</v>
      </c>
      <c r="N174" s="193" t="s">
        <v>42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211</v>
      </c>
      <c r="AT174" s="181" t="s">
        <v>227</v>
      </c>
      <c r="AU174" s="181" t="s">
        <v>87</v>
      </c>
      <c r="AY174" s="15" t="s">
        <v>176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85</v>
      </c>
      <c r="BK174" s="182">
        <f>ROUND(I174*H174,2)</f>
        <v>0</v>
      </c>
      <c r="BL174" s="15" t="s">
        <v>182</v>
      </c>
      <c r="BM174" s="181" t="s">
        <v>396</v>
      </c>
    </row>
    <row r="175" s="2" customFormat="1" ht="37.8" customHeight="1">
      <c r="A175" s="34"/>
      <c r="B175" s="168"/>
      <c r="C175" s="169" t="s">
        <v>397</v>
      </c>
      <c r="D175" s="169" t="s">
        <v>178</v>
      </c>
      <c r="E175" s="170" t="s">
        <v>1322</v>
      </c>
      <c r="F175" s="171" t="s">
        <v>1323</v>
      </c>
      <c r="G175" s="172" t="s">
        <v>1324</v>
      </c>
      <c r="H175" s="173">
        <v>0.64000000000000001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42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182</v>
      </c>
      <c r="AT175" s="181" t="s">
        <v>178</v>
      </c>
      <c r="AU175" s="181" t="s">
        <v>87</v>
      </c>
      <c r="AY175" s="15" t="s">
        <v>176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85</v>
      </c>
      <c r="BK175" s="182">
        <f>ROUND(I175*H175,2)</f>
        <v>0</v>
      </c>
      <c r="BL175" s="15" t="s">
        <v>182</v>
      </c>
      <c r="BM175" s="181" t="s">
        <v>400</v>
      </c>
    </row>
    <row r="176" s="2" customFormat="1" ht="16.5" customHeight="1">
      <c r="A176" s="34"/>
      <c r="B176" s="168"/>
      <c r="C176" s="183" t="s">
        <v>342</v>
      </c>
      <c r="D176" s="183" t="s">
        <v>227</v>
      </c>
      <c r="E176" s="184" t="s">
        <v>1325</v>
      </c>
      <c r="F176" s="185" t="s">
        <v>1326</v>
      </c>
      <c r="G176" s="186" t="s">
        <v>641</v>
      </c>
      <c r="H176" s="187">
        <v>5.7389999999999999</v>
      </c>
      <c r="I176" s="188"/>
      <c r="J176" s="189">
        <f>ROUND(I176*H176,2)</f>
        <v>0</v>
      </c>
      <c r="K176" s="190"/>
      <c r="L176" s="191"/>
      <c r="M176" s="192" t="s">
        <v>1</v>
      </c>
      <c r="N176" s="193" t="s">
        <v>42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211</v>
      </c>
      <c r="AT176" s="181" t="s">
        <v>227</v>
      </c>
      <c r="AU176" s="181" t="s">
        <v>87</v>
      </c>
      <c r="AY176" s="15" t="s">
        <v>176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85</v>
      </c>
      <c r="BK176" s="182">
        <f>ROUND(I176*H176,2)</f>
        <v>0</v>
      </c>
      <c r="BL176" s="15" t="s">
        <v>182</v>
      </c>
      <c r="BM176" s="181" t="s">
        <v>403</v>
      </c>
    </row>
    <row r="177" s="2" customFormat="1" ht="49.05" customHeight="1">
      <c r="A177" s="34"/>
      <c r="B177" s="168"/>
      <c r="C177" s="169" t="s">
        <v>404</v>
      </c>
      <c r="D177" s="169" t="s">
        <v>178</v>
      </c>
      <c r="E177" s="170" t="s">
        <v>1327</v>
      </c>
      <c r="F177" s="171" t="s">
        <v>1328</v>
      </c>
      <c r="G177" s="172" t="s">
        <v>214</v>
      </c>
      <c r="H177" s="173">
        <v>1720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42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182</v>
      </c>
      <c r="AT177" s="181" t="s">
        <v>178</v>
      </c>
      <c r="AU177" s="181" t="s">
        <v>87</v>
      </c>
      <c r="AY177" s="15" t="s">
        <v>176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85</v>
      </c>
      <c r="BK177" s="182">
        <f>ROUND(I177*H177,2)</f>
        <v>0</v>
      </c>
      <c r="BL177" s="15" t="s">
        <v>182</v>
      </c>
      <c r="BM177" s="181" t="s">
        <v>407</v>
      </c>
    </row>
    <row r="178" s="2" customFormat="1" ht="33" customHeight="1">
      <c r="A178" s="34"/>
      <c r="B178" s="168"/>
      <c r="C178" s="169" t="s">
        <v>345</v>
      </c>
      <c r="D178" s="169" t="s">
        <v>178</v>
      </c>
      <c r="E178" s="170" t="s">
        <v>1329</v>
      </c>
      <c r="F178" s="171" t="s">
        <v>1330</v>
      </c>
      <c r="G178" s="172" t="s">
        <v>214</v>
      </c>
      <c r="H178" s="173">
        <v>1720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42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182</v>
      </c>
      <c r="AT178" s="181" t="s">
        <v>178</v>
      </c>
      <c r="AU178" s="181" t="s">
        <v>87</v>
      </c>
      <c r="AY178" s="15" t="s">
        <v>176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85</v>
      </c>
      <c r="BK178" s="182">
        <f>ROUND(I178*H178,2)</f>
        <v>0</v>
      </c>
      <c r="BL178" s="15" t="s">
        <v>182</v>
      </c>
      <c r="BM178" s="181" t="s">
        <v>410</v>
      </c>
    </row>
    <row r="179" s="2" customFormat="1" ht="24.15" customHeight="1">
      <c r="A179" s="34"/>
      <c r="B179" s="168"/>
      <c r="C179" s="169" t="s">
        <v>411</v>
      </c>
      <c r="D179" s="169" t="s">
        <v>178</v>
      </c>
      <c r="E179" s="170" t="s">
        <v>1331</v>
      </c>
      <c r="F179" s="171" t="s">
        <v>1332</v>
      </c>
      <c r="G179" s="172" t="s">
        <v>214</v>
      </c>
      <c r="H179" s="173">
        <v>507.11000000000001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42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182</v>
      </c>
      <c r="AT179" s="181" t="s">
        <v>178</v>
      </c>
      <c r="AU179" s="181" t="s">
        <v>87</v>
      </c>
      <c r="AY179" s="15" t="s">
        <v>176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85</v>
      </c>
      <c r="BK179" s="182">
        <f>ROUND(I179*H179,2)</f>
        <v>0</v>
      </c>
      <c r="BL179" s="15" t="s">
        <v>182</v>
      </c>
      <c r="BM179" s="181" t="s">
        <v>412</v>
      </c>
    </row>
    <row r="180" s="2" customFormat="1" ht="16.5" customHeight="1">
      <c r="A180" s="34"/>
      <c r="B180" s="168"/>
      <c r="C180" s="183" t="s">
        <v>348</v>
      </c>
      <c r="D180" s="183" t="s">
        <v>227</v>
      </c>
      <c r="E180" s="184" t="s">
        <v>1333</v>
      </c>
      <c r="F180" s="185" t="s">
        <v>1334</v>
      </c>
      <c r="G180" s="186" t="s">
        <v>181</v>
      </c>
      <c r="H180" s="187">
        <v>26.370000000000001</v>
      </c>
      <c r="I180" s="188"/>
      <c r="J180" s="189">
        <f>ROUND(I180*H180,2)</f>
        <v>0</v>
      </c>
      <c r="K180" s="190"/>
      <c r="L180" s="191"/>
      <c r="M180" s="192" t="s">
        <v>1</v>
      </c>
      <c r="N180" s="193" t="s">
        <v>42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211</v>
      </c>
      <c r="AT180" s="181" t="s">
        <v>227</v>
      </c>
      <c r="AU180" s="181" t="s">
        <v>87</v>
      </c>
      <c r="AY180" s="15" t="s">
        <v>176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85</v>
      </c>
      <c r="BK180" s="182">
        <f>ROUND(I180*H180,2)</f>
        <v>0</v>
      </c>
      <c r="BL180" s="15" t="s">
        <v>182</v>
      </c>
      <c r="BM180" s="181" t="s">
        <v>413</v>
      </c>
    </row>
    <row r="181" s="2" customFormat="1">
      <c r="A181" s="34"/>
      <c r="B181" s="35"/>
      <c r="C181" s="34"/>
      <c r="D181" s="199" t="s">
        <v>323</v>
      </c>
      <c r="E181" s="34"/>
      <c r="F181" s="200" t="s">
        <v>1335</v>
      </c>
      <c r="G181" s="34"/>
      <c r="H181" s="34"/>
      <c r="I181" s="201"/>
      <c r="J181" s="34"/>
      <c r="K181" s="34"/>
      <c r="L181" s="35"/>
      <c r="M181" s="202"/>
      <c r="N181" s="203"/>
      <c r="O181" s="73"/>
      <c r="P181" s="73"/>
      <c r="Q181" s="73"/>
      <c r="R181" s="73"/>
      <c r="S181" s="73"/>
      <c r="T181" s="7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5" t="s">
        <v>323</v>
      </c>
      <c r="AU181" s="15" t="s">
        <v>87</v>
      </c>
    </row>
    <row r="182" s="2" customFormat="1" ht="24.15" customHeight="1">
      <c r="A182" s="34"/>
      <c r="B182" s="168"/>
      <c r="C182" s="169" t="s">
        <v>414</v>
      </c>
      <c r="D182" s="169" t="s">
        <v>178</v>
      </c>
      <c r="E182" s="170" t="s">
        <v>1336</v>
      </c>
      <c r="F182" s="171" t="s">
        <v>1337</v>
      </c>
      <c r="G182" s="172" t="s">
        <v>207</v>
      </c>
      <c r="H182" s="173">
        <v>0.034000000000000002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42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182</v>
      </c>
      <c r="AT182" s="181" t="s">
        <v>178</v>
      </c>
      <c r="AU182" s="181" t="s">
        <v>87</v>
      </c>
      <c r="AY182" s="15" t="s">
        <v>176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85</v>
      </c>
      <c r="BK182" s="182">
        <f>ROUND(I182*H182,2)</f>
        <v>0</v>
      </c>
      <c r="BL182" s="15" t="s">
        <v>182</v>
      </c>
      <c r="BM182" s="181" t="s">
        <v>417</v>
      </c>
    </row>
    <row r="183" s="2" customFormat="1" ht="16.5" customHeight="1">
      <c r="A183" s="34"/>
      <c r="B183" s="168"/>
      <c r="C183" s="183" t="s">
        <v>352</v>
      </c>
      <c r="D183" s="183" t="s">
        <v>227</v>
      </c>
      <c r="E183" s="184" t="s">
        <v>1338</v>
      </c>
      <c r="F183" s="185" t="s">
        <v>1339</v>
      </c>
      <c r="G183" s="186" t="s">
        <v>641</v>
      </c>
      <c r="H183" s="187">
        <v>1.032</v>
      </c>
      <c r="I183" s="188"/>
      <c r="J183" s="189">
        <f>ROUND(I183*H183,2)</f>
        <v>0</v>
      </c>
      <c r="K183" s="190"/>
      <c r="L183" s="191"/>
      <c r="M183" s="192" t="s">
        <v>1</v>
      </c>
      <c r="N183" s="193" t="s">
        <v>42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211</v>
      </c>
      <c r="AT183" s="181" t="s">
        <v>227</v>
      </c>
      <c r="AU183" s="181" t="s">
        <v>87</v>
      </c>
      <c r="AY183" s="15" t="s">
        <v>176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85</v>
      </c>
      <c r="BK183" s="182">
        <f>ROUND(I183*H183,2)</f>
        <v>0</v>
      </c>
      <c r="BL183" s="15" t="s">
        <v>182</v>
      </c>
      <c r="BM183" s="181" t="s">
        <v>420</v>
      </c>
    </row>
    <row r="184" s="2" customFormat="1" ht="37.8" customHeight="1">
      <c r="A184" s="34"/>
      <c r="B184" s="168"/>
      <c r="C184" s="169" t="s">
        <v>421</v>
      </c>
      <c r="D184" s="169" t="s">
        <v>178</v>
      </c>
      <c r="E184" s="170" t="s">
        <v>1340</v>
      </c>
      <c r="F184" s="171" t="s">
        <v>1341</v>
      </c>
      <c r="G184" s="172" t="s">
        <v>207</v>
      </c>
      <c r="H184" s="173">
        <v>0.039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42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182</v>
      </c>
      <c r="AT184" s="181" t="s">
        <v>178</v>
      </c>
      <c r="AU184" s="181" t="s">
        <v>87</v>
      </c>
      <c r="AY184" s="15" t="s">
        <v>176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85</v>
      </c>
      <c r="BK184" s="182">
        <f>ROUND(I184*H184,2)</f>
        <v>0</v>
      </c>
      <c r="BL184" s="15" t="s">
        <v>182</v>
      </c>
      <c r="BM184" s="181" t="s">
        <v>424</v>
      </c>
    </row>
    <row r="185" s="2" customFormat="1" ht="16.5" customHeight="1">
      <c r="A185" s="34"/>
      <c r="B185" s="168"/>
      <c r="C185" s="183" t="s">
        <v>356</v>
      </c>
      <c r="D185" s="183" t="s">
        <v>227</v>
      </c>
      <c r="E185" s="184" t="s">
        <v>1342</v>
      </c>
      <c r="F185" s="185" t="s">
        <v>1343</v>
      </c>
      <c r="G185" s="186" t="s">
        <v>641</v>
      </c>
      <c r="H185" s="187">
        <v>17.620000000000001</v>
      </c>
      <c r="I185" s="188"/>
      <c r="J185" s="189">
        <f>ROUND(I185*H185,2)</f>
        <v>0</v>
      </c>
      <c r="K185" s="190"/>
      <c r="L185" s="191"/>
      <c r="M185" s="192" t="s">
        <v>1</v>
      </c>
      <c r="N185" s="193" t="s">
        <v>42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211</v>
      </c>
      <c r="AT185" s="181" t="s">
        <v>227</v>
      </c>
      <c r="AU185" s="181" t="s">
        <v>87</v>
      </c>
      <c r="AY185" s="15" t="s">
        <v>176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85</v>
      </c>
      <c r="BK185" s="182">
        <f>ROUND(I185*H185,2)</f>
        <v>0</v>
      </c>
      <c r="BL185" s="15" t="s">
        <v>182</v>
      </c>
      <c r="BM185" s="181" t="s">
        <v>427</v>
      </c>
    </row>
    <row r="186" s="2" customFormat="1">
      <c r="A186" s="34"/>
      <c r="B186" s="35"/>
      <c r="C186" s="34"/>
      <c r="D186" s="199" t="s">
        <v>323</v>
      </c>
      <c r="E186" s="34"/>
      <c r="F186" s="200" t="s">
        <v>1344</v>
      </c>
      <c r="G186" s="34"/>
      <c r="H186" s="34"/>
      <c r="I186" s="201"/>
      <c r="J186" s="34"/>
      <c r="K186" s="34"/>
      <c r="L186" s="35"/>
      <c r="M186" s="202"/>
      <c r="N186" s="203"/>
      <c r="O186" s="73"/>
      <c r="P186" s="73"/>
      <c r="Q186" s="73"/>
      <c r="R186" s="73"/>
      <c r="S186" s="73"/>
      <c r="T186" s="7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5" t="s">
        <v>323</v>
      </c>
      <c r="AU186" s="15" t="s">
        <v>87</v>
      </c>
    </row>
    <row r="187" s="2" customFormat="1" ht="16.5" customHeight="1">
      <c r="A187" s="34"/>
      <c r="B187" s="168"/>
      <c r="C187" s="183" t="s">
        <v>428</v>
      </c>
      <c r="D187" s="183" t="s">
        <v>227</v>
      </c>
      <c r="E187" s="184" t="s">
        <v>1345</v>
      </c>
      <c r="F187" s="185" t="s">
        <v>1346</v>
      </c>
      <c r="G187" s="186" t="s">
        <v>641</v>
      </c>
      <c r="H187" s="187">
        <v>21.175999999999998</v>
      </c>
      <c r="I187" s="188"/>
      <c r="J187" s="189">
        <f>ROUND(I187*H187,2)</f>
        <v>0</v>
      </c>
      <c r="K187" s="190"/>
      <c r="L187" s="191"/>
      <c r="M187" s="192" t="s">
        <v>1</v>
      </c>
      <c r="N187" s="193" t="s">
        <v>42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211</v>
      </c>
      <c r="AT187" s="181" t="s">
        <v>227</v>
      </c>
      <c r="AU187" s="181" t="s">
        <v>87</v>
      </c>
      <c r="AY187" s="15" t="s">
        <v>176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85</v>
      </c>
      <c r="BK187" s="182">
        <f>ROUND(I187*H187,2)</f>
        <v>0</v>
      </c>
      <c r="BL187" s="15" t="s">
        <v>182</v>
      </c>
      <c r="BM187" s="181" t="s">
        <v>431</v>
      </c>
    </row>
    <row r="188" s="2" customFormat="1">
      <c r="A188" s="34"/>
      <c r="B188" s="35"/>
      <c r="C188" s="34"/>
      <c r="D188" s="199" t="s">
        <v>323</v>
      </c>
      <c r="E188" s="34"/>
      <c r="F188" s="200" t="s">
        <v>1344</v>
      </c>
      <c r="G188" s="34"/>
      <c r="H188" s="34"/>
      <c r="I188" s="201"/>
      <c r="J188" s="34"/>
      <c r="K188" s="34"/>
      <c r="L188" s="35"/>
      <c r="M188" s="202"/>
      <c r="N188" s="203"/>
      <c r="O188" s="73"/>
      <c r="P188" s="73"/>
      <c r="Q188" s="73"/>
      <c r="R188" s="73"/>
      <c r="S188" s="73"/>
      <c r="T188" s="7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5" t="s">
        <v>323</v>
      </c>
      <c r="AU188" s="15" t="s">
        <v>87</v>
      </c>
    </row>
    <row r="189" s="2" customFormat="1" ht="21.75" customHeight="1">
      <c r="A189" s="34"/>
      <c r="B189" s="168"/>
      <c r="C189" s="169" t="s">
        <v>359</v>
      </c>
      <c r="D189" s="169" t="s">
        <v>178</v>
      </c>
      <c r="E189" s="170" t="s">
        <v>1347</v>
      </c>
      <c r="F189" s="171" t="s">
        <v>1348</v>
      </c>
      <c r="G189" s="172" t="s">
        <v>181</v>
      </c>
      <c r="H189" s="173">
        <v>69.819999999999993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42</v>
      </c>
      <c r="O189" s="73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182</v>
      </c>
      <c r="AT189" s="181" t="s">
        <v>178</v>
      </c>
      <c r="AU189" s="181" t="s">
        <v>87</v>
      </c>
      <c r="AY189" s="15" t="s">
        <v>176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85</v>
      </c>
      <c r="BK189" s="182">
        <f>ROUND(I189*H189,2)</f>
        <v>0</v>
      </c>
      <c r="BL189" s="15" t="s">
        <v>182</v>
      </c>
      <c r="BM189" s="181" t="s">
        <v>434</v>
      </c>
    </row>
    <row r="190" s="12" customFormat="1" ht="22.8" customHeight="1">
      <c r="A190" s="12"/>
      <c r="B190" s="155"/>
      <c r="C190" s="12"/>
      <c r="D190" s="156" t="s">
        <v>76</v>
      </c>
      <c r="E190" s="166" t="s">
        <v>470</v>
      </c>
      <c r="F190" s="166" t="s">
        <v>471</v>
      </c>
      <c r="G190" s="12"/>
      <c r="H190" s="12"/>
      <c r="I190" s="158"/>
      <c r="J190" s="167">
        <f>BK190</f>
        <v>0</v>
      </c>
      <c r="K190" s="12"/>
      <c r="L190" s="155"/>
      <c r="M190" s="160"/>
      <c r="N190" s="161"/>
      <c r="O190" s="161"/>
      <c r="P190" s="162">
        <f>P191</f>
        <v>0</v>
      </c>
      <c r="Q190" s="161"/>
      <c r="R190" s="162">
        <f>R191</f>
        <v>0</v>
      </c>
      <c r="S190" s="161"/>
      <c r="T190" s="163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6" t="s">
        <v>85</v>
      </c>
      <c r="AT190" s="164" t="s">
        <v>76</v>
      </c>
      <c r="AU190" s="164" t="s">
        <v>85</v>
      </c>
      <c r="AY190" s="156" t="s">
        <v>176</v>
      </c>
      <c r="BK190" s="165">
        <f>BK191</f>
        <v>0</v>
      </c>
    </row>
    <row r="191" s="2" customFormat="1" ht="37.8" customHeight="1">
      <c r="A191" s="34"/>
      <c r="B191" s="168"/>
      <c r="C191" s="169" t="s">
        <v>435</v>
      </c>
      <c r="D191" s="169" t="s">
        <v>178</v>
      </c>
      <c r="E191" s="170" t="s">
        <v>1349</v>
      </c>
      <c r="F191" s="171" t="s">
        <v>1350</v>
      </c>
      <c r="G191" s="172" t="s">
        <v>207</v>
      </c>
      <c r="H191" s="173">
        <v>12.032</v>
      </c>
      <c r="I191" s="174"/>
      <c r="J191" s="175">
        <f>ROUND(I191*H191,2)</f>
        <v>0</v>
      </c>
      <c r="K191" s="176"/>
      <c r="L191" s="35"/>
      <c r="M191" s="194" t="s">
        <v>1</v>
      </c>
      <c r="N191" s="195" t="s">
        <v>42</v>
      </c>
      <c r="O191" s="196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182</v>
      </c>
      <c r="AT191" s="181" t="s">
        <v>178</v>
      </c>
      <c r="AU191" s="181" t="s">
        <v>87</v>
      </c>
      <c r="AY191" s="15" t="s">
        <v>176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85</v>
      </c>
      <c r="BK191" s="182">
        <f>ROUND(I191*H191,2)</f>
        <v>0</v>
      </c>
      <c r="BL191" s="15" t="s">
        <v>182</v>
      </c>
      <c r="BM191" s="181" t="s">
        <v>438</v>
      </c>
    </row>
    <row r="192" s="2" customFormat="1" ht="6.96" customHeight="1">
      <c r="A192" s="34"/>
      <c r="B192" s="56"/>
      <c r="C192" s="57"/>
      <c r="D192" s="57"/>
      <c r="E192" s="57"/>
      <c r="F192" s="57"/>
      <c r="G192" s="57"/>
      <c r="H192" s="57"/>
      <c r="I192" s="57"/>
      <c r="J192" s="57"/>
      <c r="K192" s="57"/>
      <c r="L192" s="35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autoFilter ref="C118:K19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138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1351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ROUND((SUM(BE118:BE124)),  2)</f>
        <v>0</v>
      </c>
      <c r="G33" s="34"/>
      <c r="H33" s="34"/>
      <c r="I33" s="124">
        <v>0.20999999999999999</v>
      </c>
      <c r="J33" s="123">
        <f>ROUND(((SUM(BE118:BE124))*I33),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ROUND((SUM(BF118:BF124)),  2)</f>
        <v>0</v>
      </c>
      <c r="G34" s="34"/>
      <c r="H34" s="34"/>
      <c r="I34" s="124">
        <v>0.12</v>
      </c>
      <c r="J34" s="123">
        <f>ROUND(((SUM(BF118:BF124))*I34),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ROUND((SUM(BG118:BG124)),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ROUND((SUM(BH118:BH124)),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ROUND((SUM(BI118:BI124)),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802 - Terénní úpravy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J118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J119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J120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idden="1" s="2" customFormat="1" ht="6.96" customHeight="1">
      <c r="A100" s="34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/>
    <row r="102" hidden="1"/>
    <row r="103" hidden="1"/>
    <row r="104" s="2" customFormat="1" ht="6.96" customHeight="1">
      <c r="A104" s="34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162</v>
      </c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4"/>
      <c r="D108" s="34"/>
      <c r="E108" s="117" t="str">
        <f>E7</f>
        <v>Revitalizace sídliště Blatenská v HD - 2.etapa</v>
      </c>
      <c r="F108" s="28"/>
      <c r="G108" s="28"/>
      <c r="H108" s="28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146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3" t="str">
        <f>E9</f>
        <v>SO 802 - Terénní úpravy</v>
      </c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20</v>
      </c>
      <c r="D112" s="34"/>
      <c r="E112" s="34"/>
      <c r="F112" s="23" t="str">
        <f>F12</f>
        <v xml:space="preserve"> </v>
      </c>
      <c r="G112" s="34"/>
      <c r="H112" s="34"/>
      <c r="I112" s="28" t="s">
        <v>22</v>
      </c>
      <c r="J112" s="65" t="str">
        <f>IF(J12="","",J12)</f>
        <v>28. 1. 2025</v>
      </c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24</v>
      </c>
      <c r="D114" s="34"/>
      <c r="E114" s="34"/>
      <c r="F114" s="23" t="str">
        <f>E15</f>
        <v>město Horažďovice</v>
      </c>
      <c r="G114" s="34"/>
      <c r="H114" s="34"/>
      <c r="I114" s="28" t="s">
        <v>31</v>
      </c>
      <c r="J114" s="32" t="str">
        <f>E21</f>
        <v>Atelier MAAT Tábor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29</v>
      </c>
      <c r="D115" s="34"/>
      <c r="E115" s="34"/>
      <c r="F115" s="23" t="str">
        <f>IF(E18="","",E18)</f>
        <v>Vyplň údaj</v>
      </c>
      <c r="G115" s="34"/>
      <c r="H115" s="34"/>
      <c r="I115" s="28" t="s">
        <v>34</v>
      </c>
      <c r="J115" s="32" t="str">
        <f>E24</f>
        <v>Pavel Matoušek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44"/>
      <c r="B117" s="145"/>
      <c r="C117" s="146" t="s">
        <v>163</v>
      </c>
      <c r="D117" s="147" t="s">
        <v>62</v>
      </c>
      <c r="E117" s="147" t="s">
        <v>58</v>
      </c>
      <c r="F117" s="147" t="s">
        <v>59</v>
      </c>
      <c r="G117" s="147" t="s">
        <v>164</v>
      </c>
      <c r="H117" s="147" t="s">
        <v>165</v>
      </c>
      <c r="I117" s="147" t="s">
        <v>166</v>
      </c>
      <c r="J117" s="148" t="s">
        <v>151</v>
      </c>
      <c r="K117" s="149" t="s">
        <v>167</v>
      </c>
      <c r="L117" s="150"/>
      <c r="M117" s="82" t="s">
        <v>1</v>
      </c>
      <c r="N117" s="83" t="s">
        <v>41</v>
      </c>
      <c r="O117" s="83" t="s">
        <v>168</v>
      </c>
      <c r="P117" s="83" t="s">
        <v>169</v>
      </c>
      <c r="Q117" s="83" t="s">
        <v>170</v>
      </c>
      <c r="R117" s="83" t="s">
        <v>171</v>
      </c>
      <c r="S117" s="83" t="s">
        <v>172</v>
      </c>
      <c r="T117" s="84" t="s">
        <v>173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</row>
    <row r="118" s="2" customFormat="1" ht="22.8" customHeight="1">
      <c r="A118" s="34"/>
      <c r="B118" s="35"/>
      <c r="C118" s="89" t="s">
        <v>174</v>
      </c>
      <c r="D118" s="34"/>
      <c r="E118" s="34"/>
      <c r="F118" s="34"/>
      <c r="G118" s="34"/>
      <c r="H118" s="34"/>
      <c r="I118" s="34"/>
      <c r="J118" s="151">
        <f>BK118</f>
        <v>0</v>
      </c>
      <c r="K118" s="34"/>
      <c r="L118" s="35"/>
      <c r="M118" s="85"/>
      <c r="N118" s="69"/>
      <c r="O118" s="86"/>
      <c r="P118" s="152">
        <f>P119</f>
        <v>0</v>
      </c>
      <c r="Q118" s="86"/>
      <c r="R118" s="152">
        <f>R119</f>
        <v>0</v>
      </c>
      <c r="S118" s="86"/>
      <c r="T118" s="153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76</v>
      </c>
      <c r="AU118" s="15" t="s">
        <v>153</v>
      </c>
      <c r="BK118" s="154">
        <f>BK119</f>
        <v>0</v>
      </c>
    </row>
    <row r="119" s="12" customFormat="1" ht="25.92" customHeight="1">
      <c r="A119" s="12"/>
      <c r="B119" s="155"/>
      <c r="C119" s="12"/>
      <c r="D119" s="156" t="s">
        <v>76</v>
      </c>
      <c r="E119" s="157" t="s">
        <v>288</v>
      </c>
      <c r="F119" s="157" t="s">
        <v>289</v>
      </c>
      <c r="G119" s="12"/>
      <c r="H119" s="12"/>
      <c r="I119" s="158"/>
      <c r="J119" s="159">
        <f>BK119</f>
        <v>0</v>
      </c>
      <c r="K119" s="12"/>
      <c r="L119" s="155"/>
      <c r="M119" s="160"/>
      <c r="N119" s="161"/>
      <c r="O119" s="161"/>
      <c r="P119" s="162">
        <f>P120</f>
        <v>0</v>
      </c>
      <c r="Q119" s="161"/>
      <c r="R119" s="162">
        <f>R120</f>
        <v>0</v>
      </c>
      <c r="S119" s="161"/>
      <c r="T119" s="16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6" t="s">
        <v>85</v>
      </c>
      <c r="AT119" s="164" t="s">
        <v>76</v>
      </c>
      <c r="AU119" s="164" t="s">
        <v>77</v>
      </c>
      <c r="AY119" s="156" t="s">
        <v>176</v>
      </c>
      <c r="BK119" s="165">
        <f>BK120</f>
        <v>0</v>
      </c>
    </row>
    <row r="120" s="12" customFormat="1" ht="22.8" customHeight="1">
      <c r="A120" s="12"/>
      <c r="B120" s="155"/>
      <c r="C120" s="12"/>
      <c r="D120" s="156" t="s">
        <v>76</v>
      </c>
      <c r="E120" s="166" t="s">
        <v>85</v>
      </c>
      <c r="F120" s="166" t="s">
        <v>290</v>
      </c>
      <c r="G120" s="12"/>
      <c r="H120" s="12"/>
      <c r="I120" s="158"/>
      <c r="J120" s="167">
        <f>BK120</f>
        <v>0</v>
      </c>
      <c r="K120" s="12"/>
      <c r="L120" s="155"/>
      <c r="M120" s="160"/>
      <c r="N120" s="161"/>
      <c r="O120" s="161"/>
      <c r="P120" s="162">
        <f>SUM(P121:P124)</f>
        <v>0</v>
      </c>
      <c r="Q120" s="161"/>
      <c r="R120" s="162">
        <f>SUM(R121:R124)</f>
        <v>0</v>
      </c>
      <c r="S120" s="161"/>
      <c r="T120" s="163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85</v>
      </c>
      <c r="AT120" s="164" t="s">
        <v>76</v>
      </c>
      <c r="AU120" s="164" t="s">
        <v>85</v>
      </c>
      <c r="AY120" s="156" t="s">
        <v>176</v>
      </c>
      <c r="BK120" s="165">
        <f>SUM(BK121:BK124)</f>
        <v>0</v>
      </c>
    </row>
    <row r="121" s="2" customFormat="1" ht="62.7" customHeight="1">
      <c r="A121" s="34"/>
      <c r="B121" s="168"/>
      <c r="C121" s="169" t="s">
        <v>85</v>
      </c>
      <c r="D121" s="169" t="s">
        <v>178</v>
      </c>
      <c r="E121" s="170" t="s">
        <v>315</v>
      </c>
      <c r="F121" s="171" t="s">
        <v>316</v>
      </c>
      <c r="G121" s="172" t="s">
        <v>181</v>
      </c>
      <c r="H121" s="173">
        <v>258</v>
      </c>
      <c r="I121" s="174"/>
      <c r="J121" s="175">
        <f>ROUND(I121*H121,2)</f>
        <v>0</v>
      </c>
      <c r="K121" s="176"/>
      <c r="L121" s="35"/>
      <c r="M121" s="177" t="s">
        <v>1</v>
      </c>
      <c r="N121" s="178" t="s">
        <v>42</v>
      </c>
      <c r="O121" s="73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1" t="s">
        <v>182</v>
      </c>
      <c r="AT121" s="181" t="s">
        <v>178</v>
      </c>
      <c r="AU121" s="181" t="s">
        <v>87</v>
      </c>
      <c r="AY121" s="15" t="s">
        <v>176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5" t="s">
        <v>85</v>
      </c>
      <c r="BK121" s="182">
        <f>ROUND(I121*H121,2)</f>
        <v>0</v>
      </c>
      <c r="BL121" s="15" t="s">
        <v>182</v>
      </c>
      <c r="BM121" s="181" t="s">
        <v>87</v>
      </c>
    </row>
    <row r="122" s="2" customFormat="1" ht="44.25" customHeight="1">
      <c r="A122" s="34"/>
      <c r="B122" s="168"/>
      <c r="C122" s="169" t="s">
        <v>87</v>
      </c>
      <c r="D122" s="169" t="s">
        <v>178</v>
      </c>
      <c r="E122" s="170" t="s">
        <v>326</v>
      </c>
      <c r="F122" s="171" t="s">
        <v>327</v>
      </c>
      <c r="G122" s="172" t="s">
        <v>181</v>
      </c>
      <c r="H122" s="173">
        <v>258</v>
      </c>
      <c r="I122" s="174"/>
      <c r="J122" s="175">
        <f>ROUND(I122*H122,2)</f>
        <v>0</v>
      </c>
      <c r="K122" s="176"/>
      <c r="L122" s="35"/>
      <c r="M122" s="177" t="s">
        <v>1</v>
      </c>
      <c r="N122" s="178" t="s">
        <v>42</v>
      </c>
      <c r="O122" s="73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1" t="s">
        <v>182</v>
      </c>
      <c r="AT122" s="181" t="s">
        <v>178</v>
      </c>
      <c r="AU122" s="181" t="s">
        <v>87</v>
      </c>
      <c r="AY122" s="15" t="s">
        <v>176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5" t="s">
        <v>85</v>
      </c>
      <c r="BK122" s="182">
        <f>ROUND(I122*H122,2)</f>
        <v>0</v>
      </c>
      <c r="BL122" s="15" t="s">
        <v>182</v>
      </c>
      <c r="BM122" s="181" t="s">
        <v>182</v>
      </c>
    </row>
    <row r="123" s="2" customFormat="1" ht="37.8" customHeight="1">
      <c r="A123" s="34"/>
      <c r="B123" s="168"/>
      <c r="C123" s="169" t="s">
        <v>189</v>
      </c>
      <c r="D123" s="169" t="s">
        <v>178</v>
      </c>
      <c r="E123" s="170" t="s">
        <v>1352</v>
      </c>
      <c r="F123" s="171" t="s">
        <v>1353</v>
      </c>
      <c r="G123" s="172" t="s">
        <v>214</v>
      </c>
      <c r="H123" s="173">
        <v>1720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42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182</v>
      </c>
      <c r="AT123" s="181" t="s">
        <v>178</v>
      </c>
      <c r="AU123" s="181" t="s">
        <v>87</v>
      </c>
      <c r="AY123" s="15" t="s">
        <v>176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85</v>
      </c>
      <c r="BK123" s="182">
        <f>ROUND(I123*H123,2)</f>
        <v>0</v>
      </c>
      <c r="BL123" s="15" t="s">
        <v>182</v>
      </c>
      <c r="BM123" s="181" t="s">
        <v>200</v>
      </c>
    </row>
    <row r="124" s="2" customFormat="1" ht="21.75" customHeight="1">
      <c r="A124" s="34"/>
      <c r="B124" s="168"/>
      <c r="C124" s="169" t="s">
        <v>182</v>
      </c>
      <c r="D124" s="169" t="s">
        <v>178</v>
      </c>
      <c r="E124" s="170" t="s">
        <v>1354</v>
      </c>
      <c r="F124" s="171" t="s">
        <v>1355</v>
      </c>
      <c r="G124" s="172" t="s">
        <v>214</v>
      </c>
      <c r="H124" s="173">
        <v>1720</v>
      </c>
      <c r="I124" s="174"/>
      <c r="J124" s="175">
        <f>ROUND(I124*H124,2)</f>
        <v>0</v>
      </c>
      <c r="K124" s="176"/>
      <c r="L124" s="35"/>
      <c r="M124" s="194" t="s">
        <v>1</v>
      </c>
      <c r="N124" s="195" t="s">
        <v>42</v>
      </c>
      <c r="O124" s="19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182</v>
      </c>
      <c r="AT124" s="181" t="s">
        <v>178</v>
      </c>
      <c r="AU124" s="181" t="s">
        <v>87</v>
      </c>
      <c r="AY124" s="15" t="s">
        <v>176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85</v>
      </c>
      <c r="BK124" s="182">
        <f>ROUND(I124*H124,2)</f>
        <v>0</v>
      </c>
      <c r="BL124" s="15" t="s">
        <v>182</v>
      </c>
      <c r="BM124" s="181" t="s">
        <v>211</v>
      </c>
    </row>
    <row r="125" s="2" customFormat="1" ht="6.96" customHeight="1">
      <c r="A125" s="34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35"/>
      <c r="M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</sheetData>
  <autoFilter ref="C117:K12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141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1356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ROUND((SUM(BE122:BE167)),  2)</f>
        <v>0</v>
      </c>
      <c r="G33" s="34"/>
      <c r="H33" s="34"/>
      <c r="I33" s="124">
        <v>0.20999999999999999</v>
      </c>
      <c r="J33" s="123">
        <f>ROUND(((SUM(BE122:BE167))*I33),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ROUND((SUM(BF122:BF167)),  2)</f>
        <v>0</v>
      </c>
      <c r="G34" s="34"/>
      <c r="H34" s="34"/>
      <c r="I34" s="124">
        <v>0.12</v>
      </c>
      <c r="J34" s="123">
        <f>ROUND(((SUM(BF122:BF167))*I34),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ROUND((SUM(BG122:BG167)),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ROUND((SUM(BH122:BH167)),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ROUND((SUM(BI122:BI167)),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SO 900 - Mobiliář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J122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281</v>
      </c>
      <c r="E97" s="138"/>
      <c r="F97" s="138"/>
      <c r="G97" s="138"/>
      <c r="H97" s="138"/>
      <c r="I97" s="138"/>
      <c r="J97" s="139">
        <f>J123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282</v>
      </c>
      <c r="E98" s="142"/>
      <c r="F98" s="142"/>
      <c r="G98" s="142"/>
      <c r="H98" s="142"/>
      <c r="I98" s="142"/>
      <c r="J98" s="143">
        <f>J124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283</v>
      </c>
      <c r="E99" s="142"/>
      <c r="F99" s="142"/>
      <c r="G99" s="142"/>
      <c r="H99" s="142"/>
      <c r="I99" s="142"/>
      <c r="J99" s="143">
        <f>J130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284</v>
      </c>
      <c r="E100" s="142"/>
      <c r="F100" s="142"/>
      <c r="G100" s="142"/>
      <c r="H100" s="142"/>
      <c r="I100" s="142"/>
      <c r="J100" s="143">
        <f>J133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285</v>
      </c>
      <c r="E101" s="142"/>
      <c r="F101" s="142"/>
      <c r="G101" s="142"/>
      <c r="H101" s="142"/>
      <c r="I101" s="142"/>
      <c r="J101" s="143">
        <f>J137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287</v>
      </c>
      <c r="E102" s="142"/>
      <c r="F102" s="142"/>
      <c r="G102" s="142"/>
      <c r="H102" s="142"/>
      <c r="I102" s="142"/>
      <c r="J102" s="143">
        <f>J166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/>
    <row r="106" hidden="1"/>
    <row r="107" hidden="1"/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162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117" t="str">
        <f>E7</f>
        <v>Revitalizace sídliště Blatenská v HD - 2.etapa</v>
      </c>
      <c r="F112" s="28"/>
      <c r="G112" s="28"/>
      <c r="H112" s="28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146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E9</f>
        <v>SO 900 - Mobiliář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F12</f>
        <v xml:space="preserve"> </v>
      </c>
      <c r="G116" s="34"/>
      <c r="H116" s="34"/>
      <c r="I116" s="28" t="s">
        <v>22</v>
      </c>
      <c r="J116" s="65" t="str">
        <f>IF(J12="","",J12)</f>
        <v>28. 1. 2025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E15</f>
        <v>město Horažďovice</v>
      </c>
      <c r="G118" s="34"/>
      <c r="H118" s="34"/>
      <c r="I118" s="28" t="s">
        <v>31</v>
      </c>
      <c r="J118" s="32" t="str">
        <f>E21</f>
        <v>Atelier MAAT Tábor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29</v>
      </c>
      <c r="D119" s="34"/>
      <c r="E119" s="34"/>
      <c r="F119" s="23" t="str">
        <f>IF(E18="","",E18)</f>
        <v>Vyplň údaj</v>
      </c>
      <c r="G119" s="34"/>
      <c r="H119" s="34"/>
      <c r="I119" s="28" t="s">
        <v>34</v>
      </c>
      <c r="J119" s="32" t="str">
        <f>E24</f>
        <v>Pavel Matoušek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44"/>
      <c r="B121" s="145"/>
      <c r="C121" s="146" t="s">
        <v>163</v>
      </c>
      <c r="D121" s="147" t="s">
        <v>62</v>
      </c>
      <c r="E121" s="147" t="s">
        <v>58</v>
      </c>
      <c r="F121" s="147" t="s">
        <v>59</v>
      </c>
      <c r="G121" s="147" t="s">
        <v>164</v>
      </c>
      <c r="H121" s="147" t="s">
        <v>165</v>
      </c>
      <c r="I121" s="147" t="s">
        <v>166</v>
      </c>
      <c r="J121" s="148" t="s">
        <v>151</v>
      </c>
      <c r="K121" s="149" t="s">
        <v>167</v>
      </c>
      <c r="L121" s="150"/>
      <c r="M121" s="82" t="s">
        <v>1</v>
      </c>
      <c r="N121" s="83" t="s">
        <v>41</v>
      </c>
      <c r="O121" s="83" t="s">
        <v>168</v>
      </c>
      <c r="P121" s="83" t="s">
        <v>169</v>
      </c>
      <c r="Q121" s="83" t="s">
        <v>170</v>
      </c>
      <c r="R121" s="83" t="s">
        <v>171</v>
      </c>
      <c r="S121" s="83" t="s">
        <v>172</v>
      </c>
      <c r="T121" s="84" t="s">
        <v>173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="2" customFormat="1" ht="22.8" customHeight="1">
      <c r="A122" s="34"/>
      <c r="B122" s="35"/>
      <c r="C122" s="89" t="s">
        <v>174</v>
      </c>
      <c r="D122" s="34"/>
      <c r="E122" s="34"/>
      <c r="F122" s="34"/>
      <c r="G122" s="34"/>
      <c r="H122" s="34"/>
      <c r="I122" s="34"/>
      <c r="J122" s="151">
        <f>BK122</f>
        <v>0</v>
      </c>
      <c r="K122" s="34"/>
      <c r="L122" s="35"/>
      <c r="M122" s="85"/>
      <c r="N122" s="69"/>
      <c r="O122" s="86"/>
      <c r="P122" s="152">
        <f>P123</f>
        <v>0</v>
      </c>
      <c r="Q122" s="86"/>
      <c r="R122" s="152">
        <f>R123</f>
        <v>85.282080519999994</v>
      </c>
      <c r="S122" s="86"/>
      <c r="T122" s="15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76</v>
      </c>
      <c r="AU122" s="15" t="s">
        <v>153</v>
      </c>
      <c r="BK122" s="154">
        <f>BK123</f>
        <v>0</v>
      </c>
    </row>
    <row r="123" s="12" customFormat="1" ht="25.92" customHeight="1">
      <c r="A123" s="12"/>
      <c r="B123" s="155"/>
      <c r="C123" s="12"/>
      <c r="D123" s="156" t="s">
        <v>76</v>
      </c>
      <c r="E123" s="157" t="s">
        <v>288</v>
      </c>
      <c r="F123" s="157" t="s">
        <v>289</v>
      </c>
      <c r="G123" s="12"/>
      <c r="H123" s="12"/>
      <c r="I123" s="158"/>
      <c r="J123" s="159">
        <f>BK123</f>
        <v>0</v>
      </c>
      <c r="K123" s="12"/>
      <c r="L123" s="155"/>
      <c r="M123" s="160"/>
      <c r="N123" s="161"/>
      <c r="O123" s="161"/>
      <c r="P123" s="162">
        <f>P124+P130+P133+P137+P166</f>
        <v>0</v>
      </c>
      <c r="Q123" s="161"/>
      <c r="R123" s="162">
        <f>R124+R130+R133+R137+R166</f>
        <v>85.282080519999994</v>
      </c>
      <c r="S123" s="161"/>
      <c r="T123" s="163">
        <f>T124+T130+T133+T137+T166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85</v>
      </c>
      <c r="AT123" s="164" t="s">
        <v>76</v>
      </c>
      <c r="AU123" s="164" t="s">
        <v>77</v>
      </c>
      <c r="AY123" s="156" t="s">
        <v>176</v>
      </c>
      <c r="BK123" s="165">
        <f>BK124+BK130+BK133+BK137+BK166</f>
        <v>0</v>
      </c>
    </row>
    <row r="124" s="12" customFormat="1" ht="22.8" customHeight="1">
      <c r="A124" s="12"/>
      <c r="B124" s="155"/>
      <c r="C124" s="12"/>
      <c r="D124" s="156" t="s">
        <v>76</v>
      </c>
      <c r="E124" s="166" t="s">
        <v>85</v>
      </c>
      <c r="F124" s="166" t="s">
        <v>290</v>
      </c>
      <c r="G124" s="12"/>
      <c r="H124" s="12"/>
      <c r="I124" s="158"/>
      <c r="J124" s="167">
        <f>BK124</f>
        <v>0</v>
      </c>
      <c r="K124" s="12"/>
      <c r="L124" s="155"/>
      <c r="M124" s="160"/>
      <c r="N124" s="161"/>
      <c r="O124" s="161"/>
      <c r="P124" s="162">
        <f>SUM(P125:P129)</f>
        <v>0</v>
      </c>
      <c r="Q124" s="161"/>
      <c r="R124" s="162">
        <f>SUM(R125:R129)</f>
        <v>0</v>
      </c>
      <c r="S124" s="161"/>
      <c r="T124" s="163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85</v>
      </c>
      <c r="AT124" s="164" t="s">
        <v>76</v>
      </c>
      <c r="AU124" s="164" t="s">
        <v>85</v>
      </c>
      <c r="AY124" s="156" t="s">
        <v>176</v>
      </c>
      <c r="BK124" s="165">
        <f>SUM(BK125:BK129)</f>
        <v>0</v>
      </c>
    </row>
    <row r="125" s="2" customFormat="1" ht="24.15" customHeight="1">
      <c r="A125" s="34"/>
      <c r="B125" s="168"/>
      <c r="C125" s="169" t="s">
        <v>231</v>
      </c>
      <c r="D125" s="169" t="s">
        <v>178</v>
      </c>
      <c r="E125" s="170" t="s">
        <v>498</v>
      </c>
      <c r="F125" s="171" t="s">
        <v>499</v>
      </c>
      <c r="G125" s="172" t="s">
        <v>214</v>
      </c>
      <c r="H125" s="173">
        <v>268.584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42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182</v>
      </c>
      <c r="AT125" s="181" t="s">
        <v>178</v>
      </c>
      <c r="AU125" s="181" t="s">
        <v>87</v>
      </c>
      <c r="AY125" s="15" t="s">
        <v>176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85</v>
      </c>
      <c r="BK125" s="182">
        <f>ROUND(I125*H125,2)</f>
        <v>0</v>
      </c>
      <c r="BL125" s="15" t="s">
        <v>182</v>
      </c>
      <c r="BM125" s="181" t="s">
        <v>1357</v>
      </c>
    </row>
    <row r="126" s="2" customFormat="1" ht="37.8" customHeight="1">
      <c r="A126" s="34"/>
      <c r="B126" s="168"/>
      <c r="C126" s="169" t="s">
        <v>85</v>
      </c>
      <c r="D126" s="169" t="s">
        <v>178</v>
      </c>
      <c r="E126" s="170" t="s">
        <v>1358</v>
      </c>
      <c r="F126" s="171" t="s">
        <v>1359</v>
      </c>
      <c r="G126" s="172" t="s">
        <v>181</v>
      </c>
      <c r="H126" s="173">
        <v>15.064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182</v>
      </c>
      <c r="AT126" s="181" t="s">
        <v>178</v>
      </c>
      <c r="AU126" s="181" t="s">
        <v>87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182</v>
      </c>
      <c r="BM126" s="181" t="s">
        <v>87</v>
      </c>
    </row>
    <row r="127" s="2" customFormat="1" ht="44.25" customHeight="1">
      <c r="A127" s="34"/>
      <c r="B127" s="168"/>
      <c r="C127" s="169" t="s">
        <v>385</v>
      </c>
      <c r="D127" s="169" t="s">
        <v>178</v>
      </c>
      <c r="E127" s="170" t="s">
        <v>1360</v>
      </c>
      <c r="F127" s="171" t="s">
        <v>1361</v>
      </c>
      <c r="G127" s="172" t="s">
        <v>181</v>
      </c>
      <c r="H127" s="173">
        <v>121.29600000000001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182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182</v>
      </c>
      <c r="BM127" s="181" t="s">
        <v>1362</v>
      </c>
    </row>
    <row r="128" s="2" customFormat="1" ht="62.7" customHeight="1">
      <c r="A128" s="34"/>
      <c r="B128" s="168"/>
      <c r="C128" s="169" t="s">
        <v>368</v>
      </c>
      <c r="D128" s="169" t="s">
        <v>178</v>
      </c>
      <c r="E128" s="170" t="s">
        <v>731</v>
      </c>
      <c r="F128" s="171" t="s">
        <v>732</v>
      </c>
      <c r="G128" s="172" t="s">
        <v>181</v>
      </c>
      <c r="H128" s="173">
        <v>15.064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182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182</v>
      </c>
      <c r="BM128" s="181" t="s">
        <v>1363</v>
      </c>
    </row>
    <row r="129" s="2" customFormat="1" ht="33" customHeight="1">
      <c r="A129" s="34"/>
      <c r="B129" s="168"/>
      <c r="C129" s="169" t="s">
        <v>331</v>
      </c>
      <c r="D129" s="169" t="s">
        <v>178</v>
      </c>
      <c r="E129" s="170" t="s">
        <v>1364</v>
      </c>
      <c r="F129" s="171" t="s">
        <v>1365</v>
      </c>
      <c r="G129" s="172" t="s">
        <v>214</v>
      </c>
      <c r="H129" s="173">
        <v>268.584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182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182</v>
      </c>
      <c r="BM129" s="181" t="s">
        <v>1366</v>
      </c>
    </row>
    <row r="130" s="12" customFormat="1" ht="22.8" customHeight="1">
      <c r="A130" s="12"/>
      <c r="B130" s="155"/>
      <c r="C130" s="12"/>
      <c r="D130" s="156" t="s">
        <v>76</v>
      </c>
      <c r="E130" s="166" t="s">
        <v>87</v>
      </c>
      <c r="F130" s="166" t="s">
        <v>339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SUM(P131:P132)</f>
        <v>0</v>
      </c>
      <c r="Q130" s="161"/>
      <c r="R130" s="162">
        <f>SUM(R131:R132)</f>
        <v>0</v>
      </c>
      <c r="S130" s="161"/>
      <c r="T130" s="163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85</v>
      </c>
      <c r="AT130" s="164" t="s">
        <v>76</v>
      </c>
      <c r="AU130" s="164" t="s">
        <v>85</v>
      </c>
      <c r="AY130" s="156" t="s">
        <v>176</v>
      </c>
      <c r="BK130" s="165">
        <f>SUM(BK131:BK132)</f>
        <v>0</v>
      </c>
    </row>
    <row r="131" s="2" customFormat="1" ht="37.8" customHeight="1">
      <c r="A131" s="34"/>
      <c r="B131" s="168"/>
      <c r="C131" s="169" t="s">
        <v>196</v>
      </c>
      <c r="D131" s="169" t="s">
        <v>178</v>
      </c>
      <c r="E131" s="170" t="s">
        <v>1367</v>
      </c>
      <c r="F131" s="171" t="s">
        <v>1368</v>
      </c>
      <c r="G131" s="172" t="s">
        <v>181</v>
      </c>
      <c r="H131" s="173">
        <v>1.883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182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182</v>
      </c>
      <c r="BM131" s="181" t="s">
        <v>222</v>
      </c>
    </row>
    <row r="132" s="2" customFormat="1" ht="24.15" customHeight="1">
      <c r="A132" s="34"/>
      <c r="B132" s="168"/>
      <c r="C132" s="169" t="s">
        <v>200</v>
      </c>
      <c r="D132" s="169" t="s">
        <v>178</v>
      </c>
      <c r="E132" s="170" t="s">
        <v>1369</v>
      </c>
      <c r="F132" s="171" t="s">
        <v>1370</v>
      </c>
      <c r="G132" s="172" t="s">
        <v>181</v>
      </c>
      <c r="H132" s="173">
        <v>15.064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182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182</v>
      </c>
      <c r="BM132" s="181" t="s">
        <v>8</v>
      </c>
    </row>
    <row r="133" s="12" customFormat="1" ht="22.8" customHeight="1">
      <c r="A133" s="12"/>
      <c r="B133" s="155"/>
      <c r="C133" s="12"/>
      <c r="D133" s="156" t="s">
        <v>76</v>
      </c>
      <c r="E133" s="166" t="s">
        <v>196</v>
      </c>
      <c r="F133" s="166" t="s">
        <v>349</v>
      </c>
      <c r="G133" s="12"/>
      <c r="H133" s="12"/>
      <c r="I133" s="158"/>
      <c r="J133" s="167">
        <f>BK133</f>
        <v>0</v>
      </c>
      <c r="K133" s="12"/>
      <c r="L133" s="155"/>
      <c r="M133" s="160"/>
      <c r="N133" s="161"/>
      <c r="O133" s="161"/>
      <c r="P133" s="162">
        <f>SUM(P134:P136)</f>
        <v>0</v>
      </c>
      <c r="Q133" s="161"/>
      <c r="R133" s="162">
        <f>SUM(R134:R136)</f>
        <v>68.249696200000002</v>
      </c>
      <c r="S133" s="161"/>
      <c r="T133" s="163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85</v>
      </c>
      <c r="AT133" s="164" t="s">
        <v>76</v>
      </c>
      <c r="AU133" s="164" t="s">
        <v>85</v>
      </c>
      <c r="AY133" s="156" t="s">
        <v>176</v>
      </c>
      <c r="BK133" s="165">
        <f>SUM(BK134:BK136)</f>
        <v>0</v>
      </c>
    </row>
    <row r="134" s="2" customFormat="1" ht="33" customHeight="1">
      <c r="A134" s="34"/>
      <c r="B134" s="168"/>
      <c r="C134" s="169" t="s">
        <v>226</v>
      </c>
      <c r="D134" s="169" t="s">
        <v>178</v>
      </c>
      <c r="E134" s="170" t="s">
        <v>1371</v>
      </c>
      <c r="F134" s="171" t="s">
        <v>1372</v>
      </c>
      <c r="G134" s="172" t="s">
        <v>214</v>
      </c>
      <c r="H134" s="173">
        <v>272.22300000000001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182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182</v>
      </c>
      <c r="BM134" s="181" t="s">
        <v>1373</v>
      </c>
    </row>
    <row r="135" s="2" customFormat="1" ht="66.75" customHeight="1">
      <c r="A135" s="34"/>
      <c r="B135" s="168"/>
      <c r="C135" s="169" t="s">
        <v>328</v>
      </c>
      <c r="D135" s="169" t="s">
        <v>178</v>
      </c>
      <c r="E135" s="170" t="s">
        <v>1374</v>
      </c>
      <c r="F135" s="171" t="s">
        <v>1375</v>
      </c>
      <c r="G135" s="172" t="s">
        <v>214</v>
      </c>
      <c r="H135" s="173">
        <v>297.54000000000002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0.080030000000000004</v>
      </c>
      <c r="R135" s="179">
        <f>Q135*H135</f>
        <v>23.812126200000002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182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182</v>
      </c>
      <c r="BM135" s="181" t="s">
        <v>1376</v>
      </c>
    </row>
    <row r="136" s="2" customFormat="1" ht="24.15" customHeight="1">
      <c r="A136" s="34"/>
      <c r="B136" s="168"/>
      <c r="C136" s="183" t="s">
        <v>380</v>
      </c>
      <c r="D136" s="183" t="s">
        <v>227</v>
      </c>
      <c r="E136" s="184" t="s">
        <v>1377</v>
      </c>
      <c r="F136" s="185" t="s">
        <v>1378</v>
      </c>
      <c r="G136" s="186" t="s">
        <v>214</v>
      </c>
      <c r="H136" s="187">
        <v>306.46600000000001</v>
      </c>
      <c r="I136" s="188"/>
      <c r="J136" s="189">
        <f>ROUND(I136*H136,2)</f>
        <v>0</v>
      </c>
      <c r="K136" s="190"/>
      <c r="L136" s="191"/>
      <c r="M136" s="192" t="s">
        <v>1</v>
      </c>
      <c r="N136" s="193" t="s">
        <v>42</v>
      </c>
      <c r="O136" s="73"/>
      <c r="P136" s="179">
        <f>O136*H136</f>
        <v>0</v>
      </c>
      <c r="Q136" s="179">
        <v>0.14499999999999999</v>
      </c>
      <c r="R136" s="179">
        <f>Q136*H136</f>
        <v>44.437570000000001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211</v>
      </c>
      <c r="AT136" s="181" t="s">
        <v>227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182</v>
      </c>
      <c r="BM136" s="181" t="s">
        <v>1379</v>
      </c>
    </row>
    <row r="137" s="12" customFormat="1" ht="22.8" customHeight="1">
      <c r="A137" s="12"/>
      <c r="B137" s="155"/>
      <c r="C137" s="12"/>
      <c r="D137" s="156" t="s">
        <v>76</v>
      </c>
      <c r="E137" s="166" t="s">
        <v>216</v>
      </c>
      <c r="F137" s="166" t="s">
        <v>250</v>
      </c>
      <c r="G137" s="12"/>
      <c r="H137" s="12"/>
      <c r="I137" s="158"/>
      <c r="J137" s="167">
        <f>BK137</f>
        <v>0</v>
      </c>
      <c r="K137" s="12"/>
      <c r="L137" s="155"/>
      <c r="M137" s="160"/>
      <c r="N137" s="161"/>
      <c r="O137" s="161"/>
      <c r="P137" s="162">
        <f>SUM(P138:P165)</f>
        <v>0</v>
      </c>
      <c r="Q137" s="161"/>
      <c r="R137" s="162">
        <f>SUM(R138:R165)</f>
        <v>17.032384319999998</v>
      </c>
      <c r="S137" s="161"/>
      <c r="T137" s="163">
        <f>SUM(T138:T165)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6" t="s">
        <v>85</v>
      </c>
      <c r="AT137" s="164" t="s">
        <v>76</v>
      </c>
      <c r="AU137" s="164" t="s">
        <v>85</v>
      </c>
      <c r="AY137" s="156" t="s">
        <v>176</v>
      </c>
      <c r="BK137" s="165">
        <f>SUM(BK138:BK165)</f>
        <v>0</v>
      </c>
    </row>
    <row r="138" s="2" customFormat="1" ht="49.05" customHeight="1">
      <c r="A138" s="34"/>
      <c r="B138" s="168"/>
      <c r="C138" s="169" t="s">
        <v>334</v>
      </c>
      <c r="D138" s="169" t="s">
        <v>178</v>
      </c>
      <c r="E138" s="170" t="s">
        <v>238</v>
      </c>
      <c r="F138" s="171" t="s">
        <v>239</v>
      </c>
      <c r="G138" s="172" t="s">
        <v>240</v>
      </c>
      <c r="H138" s="173">
        <v>121.29600000000001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0.14041999999999999</v>
      </c>
      <c r="R138" s="179">
        <f>Q138*H138</f>
        <v>17.032384319999998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182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182</v>
      </c>
      <c r="BM138" s="181" t="s">
        <v>1380</v>
      </c>
    </row>
    <row r="139" s="2" customFormat="1" ht="21.75" customHeight="1">
      <c r="A139" s="34"/>
      <c r="B139" s="168"/>
      <c r="C139" s="183" t="s">
        <v>390</v>
      </c>
      <c r="D139" s="183" t="s">
        <v>227</v>
      </c>
      <c r="E139" s="184" t="s">
        <v>1381</v>
      </c>
      <c r="F139" s="185" t="s">
        <v>1382</v>
      </c>
      <c r="G139" s="186" t="s">
        <v>240</v>
      </c>
      <c r="H139" s="187">
        <v>121.29600000000001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211</v>
      </c>
      <c r="AT139" s="181" t="s">
        <v>227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182</v>
      </c>
      <c r="BM139" s="181" t="s">
        <v>1383</v>
      </c>
    </row>
    <row r="140" s="2" customFormat="1" ht="44.25" customHeight="1">
      <c r="A140" s="34"/>
      <c r="B140" s="168"/>
      <c r="C140" s="169" t="s">
        <v>204</v>
      </c>
      <c r="D140" s="169" t="s">
        <v>178</v>
      </c>
      <c r="E140" s="170" t="s">
        <v>1384</v>
      </c>
      <c r="F140" s="171" t="s">
        <v>1385</v>
      </c>
      <c r="G140" s="172" t="s">
        <v>240</v>
      </c>
      <c r="H140" s="173">
        <v>19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182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182</v>
      </c>
      <c r="BM140" s="181" t="s">
        <v>308</v>
      </c>
    </row>
    <row r="141" s="2" customFormat="1" ht="16.5" customHeight="1">
      <c r="A141" s="34"/>
      <c r="B141" s="168"/>
      <c r="C141" s="183" t="s">
        <v>211</v>
      </c>
      <c r="D141" s="183" t="s">
        <v>227</v>
      </c>
      <c r="E141" s="184" t="s">
        <v>1386</v>
      </c>
      <c r="F141" s="185" t="s">
        <v>1387</v>
      </c>
      <c r="G141" s="186" t="s">
        <v>240</v>
      </c>
      <c r="H141" s="187">
        <v>19.379999999999999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42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211</v>
      </c>
      <c r="AT141" s="181" t="s">
        <v>227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182</v>
      </c>
      <c r="BM141" s="181" t="s">
        <v>187</v>
      </c>
    </row>
    <row r="142" s="2" customFormat="1" ht="24.15" customHeight="1">
      <c r="A142" s="34"/>
      <c r="B142" s="168"/>
      <c r="C142" s="169" t="s">
        <v>216</v>
      </c>
      <c r="D142" s="169" t="s">
        <v>178</v>
      </c>
      <c r="E142" s="170" t="s">
        <v>1388</v>
      </c>
      <c r="F142" s="171" t="s">
        <v>1389</v>
      </c>
      <c r="G142" s="172" t="s">
        <v>254</v>
      </c>
      <c r="H142" s="173">
        <v>19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42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182</v>
      </c>
      <c r="AT142" s="181" t="s">
        <v>178</v>
      </c>
      <c r="AU142" s="181" t="s">
        <v>87</v>
      </c>
      <c r="AY142" s="15" t="s">
        <v>176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85</v>
      </c>
      <c r="BK142" s="182">
        <f>ROUND(I142*H142,2)</f>
        <v>0</v>
      </c>
      <c r="BL142" s="15" t="s">
        <v>182</v>
      </c>
      <c r="BM142" s="181" t="s">
        <v>242</v>
      </c>
    </row>
    <row r="143" s="2" customFormat="1" ht="16.5" customHeight="1">
      <c r="A143" s="34"/>
      <c r="B143" s="168"/>
      <c r="C143" s="183" t="s">
        <v>222</v>
      </c>
      <c r="D143" s="183" t="s">
        <v>227</v>
      </c>
      <c r="E143" s="184" t="s">
        <v>1390</v>
      </c>
      <c r="F143" s="185" t="s">
        <v>1391</v>
      </c>
      <c r="G143" s="186" t="s">
        <v>254</v>
      </c>
      <c r="H143" s="187">
        <v>19</v>
      </c>
      <c r="I143" s="188"/>
      <c r="J143" s="189">
        <f>ROUND(I143*H143,2)</f>
        <v>0</v>
      </c>
      <c r="K143" s="190"/>
      <c r="L143" s="191"/>
      <c r="M143" s="192" t="s">
        <v>1</v>
      </c>
      <c r="N143" s="193" t="s">
        <v>42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211</v>
      </c>
      <c r="AT143" s="181" t="s">
        <v>227</v>
      </c>
      <c r="AU143" s="181" t="s">
        <v>87</v>
      </c>
      <c r="AY143" s="15" t="s">
        <v>176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85</v>
      </c>
      <c r="BK143" s="182">
        <f>ROUND(I143*H143,2)</f>
        <v>0</v>
      </c>
      <c r="BL143" s="15" t="s">
        <v>182</v>
      </c>
      <c r="BM143" s="181" t="s">
        <v>251</v>
      </c>
    </row>
    <row r="144" s="2" customFormat="1">
      <c r="A144" s="34"/>
      <c r="B144" s="35"/>
      <c r="C144" s="34"/>
      <c r="D144" s="199" t="s">
        <v>323</v>
      </c>
      <c r="E144" s="34"/>
      <c r="F144" s="200" t="s">
        <v>1392</v>
      </c>
      <c r="G144" s="34"/>
      <c r="H144" s="34"/>
      <c r="I144" s="201"/>
      <c r="J144" s="34"/>
      <c r="K144" s="34"/>
      <c r="L144" s="35"/>
      <c r="M144" s="202"/>
      <c r="N144" s="203"/>
      <c r="O144" s="73"/>
      <c r="P144" s="73"/>
      <c r="Q144" s="73"/>
      <c r="R144" s="73"/>
      <c r="S144" s="73"/>
      <c r="T144" s="7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323</v>
      </c>
      <c r="AU144" s="15" t="s">
        <v>87</v>
      </c>
    </row>
    <row r="145" s="2" customFormat="1" ht="24.15" customHeight="1">
      <c r="A145" s="34"/>
      <c r="B145" s="168"/>
      <c r="C145" s="169" t="s">
        <v>301</v>
      </c>
      <c r="D145" s="169" t="s">
        <v>178</v>
      </c>
      <c r="E145" s="170" t="s">
        <v>1393</v>
      </c>
      <c r="F145" s="171" t="s">
        <v>1394</v>
      </c>
      <c r="G145" s="172" t="s">
        <v>254</v>
      </c>
      <c r="H145" s="173">
        <v>1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42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182</v>
      </c>
      <c r="AT145" s="181" t="s">
        <v>178</v>
      </c>
      <c r="AU145" s="181" t="s">
        <v>87</v>
      </c>
      <c r="AY145" s="15" t="s">
        <v>176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85</v>
      </c>
      <c r="BK145" s="182">
        <f>ROUND(I145*H145,2)</f>
        <v>0</v>
      </c>
      <c r="BL145" s="15" t="s">
        <v>182</v>
      </c>
      <c r="BM145" s="181" t="s">
        <v>259</v>
      </c>
    </row>
    <row r="146" s="2" customFormat="1" ht="21.75" customHeight="1">
      <c r="A146" s="34"/>
      <c r="B146" s="168"/>
      <c r="C146" s="183" t="s">
        <v>8</v>
      </c>
      <c r="D146" s="183" t="s">
        <v>227</v>
      </c>
      <c r="E146" s="184" t="s">
        <v>1395</v>
      </c>
      <c r="F146" s="185" t="s">
        <v>1396</v>
      </c>
      <c r="G146" s="186" t="s">
        <v>254</v>
      </c>
      <c r="H146" s="187">
        <v>1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42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211</v>
      </c>
      <c r="AT146" s="181" t="s">
        <v>227</v>
      </c>
      <c r="AU146" s="181" t="s">
        <v>87</v>
      </c>
      <c r="AY146" s="15" t="s">
        <v>176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85</v>
      </c>
      <c r="BK146" s="182">
        <f>ROUND(I146*H146,2)</f>
        <v>0</v>
      </c>
      <c r="BL146" s="15" t="s">
        <v>182</v>
      </c>
      <c r="BM146" s="181" t="s">
        <v>267</v>
      </c>
    </row>
    <row r="147" s="2" customFormat="1">
      <c r="A147" s="34"/>
      <c r="B147" s="35"/>
      <c r="C147" s="34"/>
      <c r="D147" s="199" t="s">
        <v>323</v>
      </c>
      <c r="E147" s="34"/>
      <c r="F147" s="200" t="s">
        <v>1397</v>
      </c>
      <c r="G147" s="34"/>
      <c r="H147" s="34"/>
      <c r="I147" s="201"/>
      <c r="J147" s="34"/>
      <c r="K147" s="34"/>
      <c r="L147" s="35"/>
      <c r="M147" s="202"/>
      <c r="N147" s="203"/>
      <c r="O147" s="73"/>
      <c r="P147" s="73"/>
      <c r="Q147" s="73"/>
      <c r="R147" s="73"/>
      <c r="S147" s="73"/>
      <c r="T147" s="7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5" t="s">
        <v>323</v>
      </c>
      <c r="AU147" s="15" t="s">
        <v>87</v>
      </c>
    </row>
    <row r="148" s="2" customFormat="1" ht="16.5" customHeight="1">
      <c r="A148" s="34"/>
      <c r="B148" s="168"/>
      <c r="C148" s="169" t="s">
        <v>317</v>
      </c>
      <c r="D148" s="169" t="s">
        <v>178</v>
      </c>
      <c r="E148" s="170" t="s">
        <v>1398</v>
      </c>
      <c r="F148" s="171" t="s">
        <v>1399</v>
      </c>
      <c r="G148" s="172" t="s">
        <v>254</v>
      </c>
      <c r="H148" s="173">
        <v>1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42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182</v>
      </c>
      <c r="AT148" s="181" t="s">
        <v>178</v>
      </c>
      <c r="AU148" s="181" t="s">
        <v>87</v>
      </c>
      <c r="AY148" s="15" t="s">
        <v>176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85</v>
      </c>
      <c r="BK148" s="182">
        <f>ROUND(I148*H148,2)</f>
        <v>0</v>
      </c>
      <c r="BL148" s="15" t="s">
        <v>182</v>
      </c>
      <c r="BM148" s="181" t="s">
        <v>320</v>
      </c>
    </row>
    <row r="149" s="2" customFormat="1" ht="16.5" customHeight="1">
      <c r="A149" s="34"/>
      <c r="B149" s="168"/>
      <c r="C149" s="183" t="s">
        <v>308</v>
      </c>
      <c r="D149" s="183" t="s">
        <v>227</v>
      </c>
      <c r="E149" s="184" t="s">
        <v>1400</v>
      </c>
      <c r="F149" s="185" t="s">
        <v>1401</v>
      </c>
      <c r="G149" s="186" t="s">
        <v>254</v>
      </c>
      <c r="H149" s="187">
        <v>1</v>
      </c>
      <c r="I149" s="188"/>
      <c r="J149" s="189">
        <f>ROUND(I149*H149,2)</f>
        <v>0</v>
      </c>
      <c r="K149" s="190"/>
      <c r="L149" s="191"/>
      <c r="M149" s="192" t="s">
        <v>1</v>
      </c>
      <c r="N149" s="193" t="s">
        <v>42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211</v>
      </c>
      <c r="AT149" s="181" t="s">
        <v>227</v>
      </c>
      <c r="AU149" s="181" t="s">
        <v>87</v>
      </c>
      <c r="AY149" s="15" t="s">
        <v>176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85</v>
      </c>
      <c r="BK149" s="182">
        <f>ROUND(I149*H149,2)</f>
        <v>0</v>
      </c>
      <c r="BL149" s="15" t="s">
        <v>182</v>
      </c>
      <c r="BM149" s="181" t="s">
        <v>231</v>
      </c>
    </row>
    <row r="150" s="2" customFormat="1">
      <c r="A150" s="34"/>
      <c r="B150" s="35"/>
      <c r="C150" s="34"/>
      <c r="D150" s="199" t="s">
        <v>323</v>
      </c>
      <c r="E150" s="34"/>
      <c r="F150" s="200" t="s">
        <v>1402</v>
      </c>
      <c r="G150" s="34"/>
      <c r="H150" s="34"/>
      <c r="I150" s="201"/>
      <c r="J150" s="34"/>
      <c r="K150" s="34"/>
      <c r="L150" s="35"/>
      <c r="M150" s="202"/>
      <c r="N150" s="203"/>
      <c r="O150" s="73"/>
      <c r="P150" s="73"/>
      <c r="Q150" s="73"/>
      <c r="R150" s="73"/>
      <c r="S150" s="73"/>
      <c r="T150" s="7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5" t="s">
        <v>323</v>
      </c>
      <c r="AU150" s="15" t="s">
        <v>87</v>
      </c>
    </row>
    <row r="151" s="2" customFormat="1" ht="16.5" customHeight="1">
      <c r="A151" s="34"/>
      <c r="B151" s="168"/>
      <c r="C151" s="169" t="s">
        <v>325</v>
      </c>
      <c r="D151" s="169" t="s">
        <v>178</v>
      </c>
      <c r="E151" s="170" t="s">
        <v>1403</v>
      </c>
      <c r="F151" s="171" t="s">
        <v>1404</v>
      </c>
      <c r="G151" s="172" t="s">
        <v>254</v>
      </c>
      <c r="H151" s="173">
        <v>4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42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182</v>
      </c>
      <c r="AT151" s="181" t="s">
        <v>178</v>
      </c>
      <c r="AU151" s="181" t="s">
        <v>87</v>
      </c>
      <c r="AY151" s="15" t="s">
        <v>176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85</v>
      </c>
      <c r="BK151" s="182">
        <f>ROUND(I151*H151,2)</f>
        <v>0</v>
      </c>
      <c r="BL151" s="15" t="s">
        <v>182</v>
      </c>
      <c r="BM151" s="181" t="s">
        <v>328</v>
      </c>
    </row>
    <row r="152" s="2" customFormat="1" ht="16.5" customHeight="1">
      <c r="A152" s="34"/>
      <c r="B152" s="168"/>
      <c r="C152" s="183" t="s">
        <v>187</v>
      </c>
      <c r="D152" s="183" t="s">
        <v>227</v>
      </c>
      <c r="E152" s="184" t="s">
        <v>1405</v>
      </c>
      <c r="F152" s="185" t="s">
        <v>1406</v>
      </c>
      <c r="G152" s="186" t="s">
        <v>254</v>
      </c>
      <c r="H152" s="187">
        <v>4</v>
      </c>
      <c r="I152" s="188"/>
      <c r="J152" s="189">
        <f>ROUND(I152*H152,2)</f>
        <v>0</v>
      </c>
      <c r="K152" s="190"/>
      <c r="L152" s="191"/>
      <c r="M152" s="192" t="s">
        <v>1</v>
      </c>
      <c r="N152" s="193" t="s">
        <v>42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211</v>
      </c>
      <c r="AT152" s="181" t="s">
        <v>227</v>
      </c>
      <c r="AU152" s="181" t="s">
        <v>87</v>
      </c>
      <c r="AY152" s="15" t="s">
        <v>176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85</v>
      </c>
      <c r="BK152" s="182">
        <f>ROUND(I152*H152,2)</f>
        <v>0</v>
      </c>
      <c r="BL152" s="15" t="s">
        <v>182</v>
      </c>
      <c r="BM152" s="181" t="s">
        <v>331</v>
      </c>
    </row>
    <row r="153" s="2" customFormat="1">
      <c r="A153" s="34"/>
      <c r="B153" s="35"/>
      <c r="C153" s="34"/>
      <c r="D153" s="199" t="s">
        <v>323</v>
      </c>
      <c r="E153" s="34"/>
      <c r="F153" s="200" t="s">
        <v>1407</v>
      </c>
      <c r="G153" s="34"/>
      <c r="H153" s="34"/>
      <c r="I153" s="201"/>
      <c r="J153" s="34"/>
      <c r="K153" s="34"/>
      <c r="L153" s="35"/>
      <c r="M153" s="202"/>
      <c r="N153" s="203"/>
      <c r="O153" s="73"/>
      <c r="P153" s="73"/>
      <c r="Q153" s="73"/>
      <c r="R153" s="73"/>
      <c r="S153" s="73"/>
      <c r="T153" s="7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5" t="s">
        <v>323</v>
      </c>
      <c r="AU153" s="15" t="s">
        <v>87</v>
      </c>
    </row>
    <row r="154" s="2" customFormat="1" ht="16.5" customHeight="1">
      <c r="A154" s="34"/>
      <c r="B154" s="168"/>
      <c r="C154" s="169" t="s">
        <v>237</v>
      </c>
      <c r="D154" s="169" t="s">
        <v>178</v>
      </c>
      <c r="E154" s="170" t="s">
        <v>1408</v>
      </c>
      <c r="F154" s="171" t="s">
        <v>1409</v>
      </c>
      <c r="G154" s="172" t="s">
        <v>254</v>
      </c>
      <c r="H154" s="173">
        <v>1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42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182</v>
      </c>
      <c r="AT154" s="181" t="s">
        <v>178</v>
      </c>
      <c r="AU154" s="181" t="s">
        <v>87</v>
      </c>
      <c r="AY154" s="15" t="s">
        <v>176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85</v>
      </c>
      <c r="BK154" s="182">
        <f>ROUND(I154*H154,2)</f>
        <v>0</v>
      </c>
      <c r="BL154" s="15" t="s">
        <v>182</v>
      </c>
      <c r="BM154" s="181" t="s">
        <v>334</v>
      </c>
    </row>
    <row r="155" s="2" customFormat="1" ht="16.5" customHeight="1">
      <c r="A155" s="34"/>
      <c r="B155" s="168"/>
      <c r="C155" s="183" t="s">
        <v>242</v>
      </c>
      <c r="D155" s="183" t="s">
        <v>227</v>
      </c>
      <c r="E155" s="184" t="s">
        <v>1410</v>
      </c>
      <c r="F155" s="185" t="s">
        <v>1411</v>
      </c>
      <c r="G155" s="186" t="s">
        <v>254</v>
      </c>
      <c r="H155" s="187">
        <v>1</v>
      </c>
      <c r="I155" s="188"/>
      <c r="J155" s="189">
        <f>ROUND(I155*H155,2)</f>
        <v>0</v>
      </c>
      <c r="K155" s="190"/>
      <c r="L155" s="191"/>
      <c r="M155" s="192" t="s">
        <v>1</v>
      </c>
      <c r="N155" s="193" t="s">
        <v>42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211</v>
      </c>
      <c r="AT155" s="181" t="s">
        <v>227</v>
      </c>
      <c r="AU155" s="181" t="s">
        <v>87</v>
      </c>
      <c r="AY155" s="15" t="s">
        <v>176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85</v>
      </c>
      <c r="BK155" s="182">
        <f>ROUND(I155*H155,2)</f>
        <v>0</v>
      </c>
      <c r="BL155" s="15" t="s">
        <v>182</v>
      </c>
      <c r="BM155" s="181" t="s">
        <v>337</v>
      </c>
    </row>
    <row r="156" s="2" customFormat="1">
      <c r="A156" s="34"/>
      <c r="B156" s="35"/>
      <c r="C156" s="34"/>
      <c r="D156" s="199" t="s">
        <v>323</v>
      </c>
      <c r="E156" s="34"/>
      <c r="F156" s="200" t="s">
        <v>1412</v>
      </c>
      <c r="G156" s="34"/>
      <c r="H156" s="34"/>
      <c r="I156" s="201"/>
      <c r="J156" s="34"/>
      <c r="K156" s="34"/>
      <c r="L156" s="35"/>
      <c r="M156" s="202"/>
      <c r="N156" s="203"/>
      <c r="O156" s="73"/>
      <c r="P156" s="73"/>
      <c r="Q156" s="73"/>
      <c r="R156" s="73"/>
      <c r="S156" s="73"/>
      <c r="T156" s="7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5" t="s">
        <v>323</v>
      </c>
      <c r="AU156" s="15" t="s">
        <v>87</v>
      </c>
    </row>
    <row r="157" s="2" customFormat="1" ht="24.15" customHeight="1">
      <c r="A157" s="34"/>
      <c r="B157" s="168"/>
      <c r="C157" s="169" t="s">
        <v>246</v>
      </c>
      <c r="D157" s="169" t="s">
        <v>178</v>
      </c>
      <c r="E157" s="170" t="s">
        <v>1413</v>
      </c>
      <c r="F157" s="171" t="s">
        <v>1414</v>
      </c>
      <c r="G157" s="172" t="s">
        <v>214</v>
      </c>
      <c r="H157" s="173">
        <v>19.5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42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182</v>
      </c>
      <c r="AT157" s="181" t="s">
        <v>178</v>
      </c>
      <c r="AU157" s="181" t="s">
        <v>87</v>
      </c>
      <c r="AY157" s="15" t="s">
        <v>176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85</v>
      </c>
      <c r="BK157" s="182">
        <f>ROUND(I157*H157,2)</f>
        <v>0</v>
      </c>
      <c r="BL157" s="15" t="s">
        <v>182</v>
      </c>
      <c r="BM157" s="181" t="s">
        <v>342</v>
      </c>
    </row>
    <row r="158" s="2" customFormat="1" ht="24.15" customHeight="1">
      <c r="A158" s="34"/>
      <c r="B158" s="168"/>
      <c r="C158" s="169" t="s">
        <v>251</v>
      </c>
      <c r="D158" s="169" t="s">
        <v>178</v>
      </c>
      <c r="E158" s="170" t="s">
        <v>1415</v>
      </c>
      <c r="F158" s="171" t="s">
        <v>1416</v>
      </c>
      <c r="G158" s="172" t="s">
        <v>254</v>
      </c>
      <c r="H158" s="173">
        <v>5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42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182</v>
      </c>
      <c r="AT158" s="181" t="s">
        <v>178</v>
      </c>
      <c r="AU158" s="181" t="s">
        <v>87</v>
      </c>
      <c r="AY158" s="15" t="s">
        <v>176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85</v>
      </c>
      <c r="BK158" s="182">
        <f>ROUND(I158*H158,2)</f>
        <v>0</v>
      </c>
      <c r="BL158" s="15" t="s">
        <v>182</v>
      </c>
      <c r="BM158" s="181" t="s">
        <v>345</v>
      </c>
    </row>
    <row r="159" s="2" customFormat="1" ht="24.15" customHeight="1">
      <c r="A159" s="34"/>
      <c r="B159" s="168"/>
      <c r="C159" s="183" t="s">
        <v>7</v>
      </c>
      <c r="D159" s="183" t="s">
        <v>227</v>
      </c>
      <c r="E159" s="184" t="s">
        <v>1417</v>
      </c>
      <c r="F159" s="185" t="s">
        <v>1418</v>
      </c>
      <c r="G159" s="186" t="s">
        <v>254</v>
      </c>
      <c r="H159" s="187">
        <v>5</v>
      </c>
      <c r="I159" s="188"/>
      <c r="J159" s="189">
        <f>ROUND(I159*H159,2)</f>
        <v>0</v>
      </c>
      <c r="K159" s="190"/>
      <c r="L159" s="191"/>
      <c r="M159" s="192" t="s">
        <v>1</v>
      </c>
      <c r="N159" s="193" t="s">
        <v>42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211</v>
      </c>
      <c r="AT159" s="181" t="s">
        <v>227</v>
      </c>
      <c r="AU159" s="181" t="s">
        <v>87</v>
      </c>
      <c r="AY159" s="15" t="s">
        <v>176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85</v>
      </c>
      <c r="BK159" s="182">
        <f>ROUND(I159*H159,2)</f>
        <v>0</v>
      </c>
      <c r="BL159" s="15" t="s">
        <v>182</v>
      </c>
      <c r="BM159" s="181" t="s">
        <v>348</v>
      </c>
    </row>
    <row r="160" s="2" customFormat="1">
      <c r="A160" s="34"/>
      <c r="B160" s="35"/>
      <c r="C160" s="34"/>
      <c r="D160" s="199" t="s">
        <v>323</v>
      </c>
      <c r="E160" s="34"/>
      <c r="F160" s="200" t="s">
        <v>1419</v>
      </c>
      <c r="G160" s="34"/>
      <c r="H160" s="34"/>
      <c r="I160" s="201"/>
      <c r="J160" s="34"/>
      <c r="K160" s="34"/>
      <c r="L160" s="35"/>
      <c r="M160" s="202"/>
      <c r="N160" s="203"/>
      <c r="O160" s="73"/>
      <c r="P160" s="73"/>
      <c r="Q160" s="73"/>
      <c r="R160" s="73"/>
      <c r="S160" s="73"/>
      <c r="T160" s="7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5" t="s">
        <v>323</v>
      </c>
      <c r="AU160" s="15" t="s">
        <v>87</v>
      </c>
    </row>
    <row r="161" s="2" customFormat="1" ht="24.15" customHeight="1">
      <c r="A161" s="34"/>
      <c r="B161" s="168"/>
      <c r="C161" s="169" t="s">
        <v>259</v>
      </c>
      <c r="D161" s="169" t="s">
        <v>178</v>
      </c>
      <c r="E161" s="170" t="s">
        <v>1420</v>
      </c>
      <c r="F161" s="171" t="s">
        <v>1421</v>
      </c>
      <c r="G161" s="172" t="s">
        <v>254</v>
      </c>
      <c r="H161" s="173">
        <v>9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42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182</v>
      </c>
      <c r="AT161" s="181" t="s">
        <v>178</v>
      </c>
      <c r="AU161" s="181" t="s">
        <v>87</v>
      </c>
      <c r="AY161" s="15" t="s">
        <v>176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85</v>
      </c>
      <c r="BK161" s="182">
        <f>ROUND(I161*H161,2)</f>
        <v>0</v>
      </c>
      <c r="BL161" s="15" t="s">
        <v>182</v>
      </c>
      <c r="BM161" s="181" t="s">
        <v>352</v>
      </c>
    </row>
    <row r="162" s="2" customFormat="1" ht="24.15" customHeight="1">
      <c r="A162" s="34"/>
      <c r="B162" s="168"/>
      <c r="C162" s="183" t="s">
        <v>263</v>
      </c>
      <c r="D162" s="183" t="s">
        <v>227</v>
      </c>
      <c r="E162" s="184" t="s">
        <v>1422</v>
      </c>
      <c r="F162" s="185" t="s">
        <v>1423</v>
      </c>
      <c r="G162" s="186" t="s">
        <v>254</v>
      </c>
      <c r="H162" s="187">
        <v>9</v>
      </c>
      <c r="I162" s="188"/>
      <c r="J162" s="189">
        <f>ROUND(I162*H162,2)</f>
        <v>0</v>
      </c>
      <c r="K162" s="190"/>
      <c r="L162" s="191"/>
      <c r="M162" s="192" t="s">
        <v>1</v>
      </c>
      <c r="N162" s="193" t="s">
        <v>42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211</v>
      </c>
      <c r="AT162" s="181" t="s">
        <v>227</v>
      </c>
      <c r="AU162" s="181" t="s">
        <v>87</v>
      </c>
      <c r="AY162" s="15" t="s">
        <v>176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85</v>
      </c>
      <c r="BK162" s="182">
        <f>ROUND(I162*H162,2)</f>
        <v>0</v>
      </c>
      <c r="BL162" s="15" t="s">
        <v>182</v>
      </c>
      <c r="BM162" s="181" t="s">
        <v>356</v>
      </c>
    </row>
    <row r="163" s="2" customFormat="1">
      <c r="A163" s="34"/>
      <c r="B163" s="35"/>
      <c r="C163" s="34"/>
      <c r="D163" s="199" t="s">
        <v>323</v>
      </c>
      <c r="E163" s="34"/>
      <c r="F163" s="200" t="s">
        <v>1424</v>
      </c>
      <c r="G163" s="34"/>
      <c r="H163" s="34"/>
      <c r="I163" s="201"/>
      <c r="J163" s="34"/>
      <c r="K163" s="34"/>
      <c r="L163" s="35"/>
      <c r="M163" s="202"/>
      <c r="N163" s="203"/>
      <c r="O163" s="73"/>
      <c r="P163" s="73"/>
      <c r="Q163" s="73"/>
      <c r="R163" s="73"/>
      <c r="S163" s="73"/>
      <c r="T163" s="7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323</v>
      </c>
      <c r="AU163" s="15" t="s">
        <v>87</v>
      </c>
    </row>
    <row r="164" s="2" customFormat="1" ht="33" customHeight="1">
      <c r="A164" s="34"/>
      <c r="B164" s="168"/>
      <c r="C164" s="169" t="s">
        <v>267</v>
      </c>
      <c r="D164" s="169" t="s">
        <v>178</v>
      </c>
      <c r="E164" s="170" t="s">
        <v>1425</v>
      </c>
      <c r="F164" s="171" t="s">
        <v>1426</v>
      </c>
      <c r="G164" s="172" t="s">
        <v>254</v>
      </c>
      <c r="H164" s="173">
        <v>101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42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182</v>
      </c>
      <c r="AT164" s="181" t="s">
        <v>178</v>
      </c>
      <c r="AU164" s="181" t="s">
        <v>87</v>
      </c>
      <c r="AY164" s="15" t="s">
        <v>176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85</v>
      </c>
      <c r="BK164" s="182">
        <f>ROUND(I164*H164,2)</f>
        <v>0</v>
      </c>
      <c r="BL164" s="15" t="s">
        <v>182</v>
      </c>
      <c r="BM164" s="181" t="s">
        <v>359</v>
      </c>
    </row>
    <row r="165" s="2" customFormat="1" ht="33" customHeight="1">
      <c r="A165" s="34"/>
      <c r="B165" s="168"/>
      <c r="C165" s="169" t="s">
        <v>271</v>
      </c>
      <c r="D165" s="169" t="s">
        <v>178</v>
      </c>
      <c r="E165" s="170" t="s">
        <v>1425</v>
      </c>
      <c r="F165" s="171" t="s">
        <v>1426</v>
      </c>
      <c r="G165" s="172" t="s">
        <v>254</v>
      </c>
      <c r="H165" s="173">
        <v>101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42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182</v>
      </c>
      <c r="AT165" s="181" t="s">
        <v>178</v>
      </c>
      <c r="AU165" s="181" t="s">
        <v>87</v>
      </c>
      <c r="AY165" s="15" t="s">
        <v>176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85</v>
      </c>
      <c r="BK165" s="182">
        <f>ROUND(I165*H165,2)</f>
        <v>0</v>
      </c>
      <c r="BL165" s="15" t="s">
        <v>182</v>
      </c>
      <c r="BM165" s="181" t="s">
        <v>363</v>
      </c>
    </row>
    <row r="166" s="12" customFormat="1" ht="22.8" customHeight="1">
      <c r="A166" s="12"/>
      <c r="B166" s="155"/>
      <c r="C166" s="12"/>
      <c r="D166" s="156" t="s">
        <v>76</v>
      </c>
      <c r="E166" s="166" t="s">
        <v>470</v>
      </c>
      <c r="F166" s="166" t="s">
        <v>471</v>
      </c>
      <c r="G166" s="12"/>
      <c r="H166" s="12"/>
      <c r="I166" s="158"/>
      <c r="J166" s="167">
        <f>BK166</f>
        <v>0</v>
      </c>
      <c r="K166" s="12"/>
      <c r="L166" s="155"/>
      <c r="M166" s="160"/>
      <c r="N166" s="161"/>
      <c r="O166" s="161"/>
      <c r="P166" s="162">
        <f>P167</f>
        <v>0</v>
      </c>
      <c r="Q166" s="161"/>
      <c r="R166" s="162">
        <f>R167</f>
        <v>0</v>
      </c>
      <c r="S166" s="161"/>
      <c r="T166" s="16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6" t="s">
        <v>85</v>
      </c>
      <c r="AT166" s="164" t="s">
        <v>76</v>
      </c>
      <c r="AU166" s="164" t="s">
        <v>85</v>
      </c>
      <c r="AY166" s="156" t="s">
        <v>176</v>
      </c>
      <c r="BK166" s="165">
        <f>BK167</f>
        <v>0</v>
      </c>
    </row>
    <row r="167" s="2" customFormat="1" ht="24.15" customHeight="1">
      <c r="A167" s="34"/>
      <c r="B167" s="168"/>
      <c r="C167" s="169" t="s">
        <v>320</v>
      </c>
      <c r="D167" s="169" t="s">
        <v>178</v>
      </c>
      <c r="E167" s="170" t="s">
        <v>1427</v>
      </c>
      <c r="F167" s="171" t="s">
        <v>1428</v>
      </c>
      <c r="G167" s="172" t="s">
        <v>207</v>
      </c>
      <c r="H167" s="173">
        <v>64.105999999999995</v>
      </c>
      <c r="I167" s="174"/>
      <c r="J167" s="175">
        <f>ROUND(I167*H167,2)</f>
        <v>0</v>
      </c>
      <c r="K167" s="176"/>
      <c r="L167" s="35"/>
      <c r="M167" s="194" t="s">
        <v>1</v>
      </c>
      <c r="N167" s="195" t="s">
        <v>42</v>
      </c>
      <c r="O167" s="196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182</v>
      </c>
      <c r="AT167" s="181" t="s">
        <v>178</v>
      </c>
      <c r="AU167" s="181" t="s">
        <v>87</v>
      </c>
      <c r="AY167" s="15" t="s">
        <v>176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85</v>
      </c>
      <c r="BK167" s="182">
        <f>ROUND(I167*H167,2)</f>
        <v>0</v>
      </c>
      <c r="BL167" s="15" t="s">
        <v>182</v>
      </c>
      <c r="BM167" s="181" t="s">
        <v>367</v>
      </c>
    </row>
    <row r="168" s="2" customFormat="1" ht="6.96" customHeight="1">
      <c r="A168" s="34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35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autoFilter ref="C121:K16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144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hidden="1" s="1" customFormat="1" ht="24.96" customHeight="1">
      <c r="B4" s="18"/>
      <c r="D4" s="19" t="s">
        <v>145</v>
      </c>
      <c r="L4" s="18"/>
      <c r="M4" s="116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16</v>
      </c>
      <c r="L6" s="18"/>
    </row>
    <row r="7" hidden="1" s="1" customFormat="1" ht="16.5" customHeight="1">
      <c r="B7" s="18"/>
      <c r="E7" s="117" t="str">
        <f>'Rekapitulace stavby'!K6</f>
        <v>Revitalizace sídliště Blatenská v HD - 2.etapa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3" t="s">
        <v>1429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20</v>
      </c>
      <c r="E12" s="34"/>
      <c r="F12" s="23" t="s">
        <v>148</v>
      </c>
      <c r="G12" s="34"/>
      <c r="H12" s="34"/>
      <c r="I12" s="28" t="s">
        <v>22</v>
      </c>
      <c r="J12" s="65" t="str">
        <f>'Rekapitulace stavby'!AN8</f>
        <v>28. 1. 2025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>00255513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IF('Rekapitulace stavby'!E11="","",'Rekapitulace stavby'!E11)</f>
        <v>město Horažďovice</v>
      </c>
      <c r="F15" s="34"/>
      <c r="G15" s="34"/>
      <c r="H15" s="34"/>
      <c r="I15" s="28" t="s">
        <v>28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28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IF('Rekapitulace stavby'!E17="","",'Rekapitulace stavby'!E17)</f>
        <v>Atelier MAAT Tábor</v>
      </c>
      <c r="F21" s="34"/>
      <c r="G21" s="34"/>
      <c r="H21" s="34"/>
      <c r="I21" s="28" t="s">
        <v>28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IF('Rekapitulace stavby'!E20="","",'Rekapitulace stavby'!E20)</f>
        <v>Pavel Matoušek</v>
      </c>
      <c r="F24" s="34"/>
      <c r="G24" s="34"/>
      <c r="H24" s="34"/>
      <c r="I24" s="28" t="s">
        <v>28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1" t="s">
        <v>37</v>
      </c>
      <c r="E30" s="34"/>
      <c r="F30" s="34"/>
      <c r="G30" s="34"/>
      <c r="H30" s="34"/>
      <c r="I30" s="34"/>
      <c r="J30" s="92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2" t="s">
        <v>41</v>
      </c>
      <c r="E33" s="28" t="s">
        <v>42</v>
      </c>
      <c r="F33" s="123">
        <f>ROUND((SUM(BE118:BE141)),  2)</f>
        <v>0</v>
      </c>
      <c r="G33" s="34"/>
      <c r="H33" s="34"/>
      <c r="I33" s="124">
        <v>0.20999999999999999</v>
      </c>
      <c r="J33" s="123">
        <f>ROUND(((SUM(BE118:BE141))*I33),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3">
        <f>ROUND((SUM(BF118:BF141)),  2)</f>
        <v>0</v>
      </c>
      <c r="G34" s="34"/>
      <c r="H34" s="34"/>
      <c r="I34" s="124">
        <v>0.12</v>
      </c>
      <c r="J34" s="123">
        <f>ROUND(((SUM(BF118:BF141))*I34),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3">
        <f>ROUND((SUM(BG118:BG141)),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23">
        <f>ROUND((SUM(BH118:BH141)),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23">
        <f>ROUND((SUM(BI118:BI141)),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4" t="s">
        <v>52</v>
      </c>
      <c r="E61" s="37"/>
      <c r="F61" s="131" t="s">
        <v>53</v>
      </c>
      <c r="G61" s="54" t="s">
        <v>52</v>
      </c>
      <c r="H61" s="37"/>
      <c r="I61" s="37"/>
      <c r="J61" s="132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4" t="s">
        <v>52</v>
      </c>
      <c r="E76" s="37"/>
      <c r="F76" s="131" t="s">
        <v>53</v>
      </c>
      <c r="G76" s="54" t="s">
        <v>52</v>
      </c>
      <c r="H76" s="37"/>
      <c r="I76" s="37"/>
      <c r="J76" s="132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149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Revitalizace sídliště Blatenská v HD - 2.etapa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146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VRN - Vedlejší a ostatní rozpočtové náklady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28. 1. 2025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město Horažďovice</v>
      </c>
      <c r="G91" s="34"/>
      <c r="H91" s="34"/>
      <c r="I91" s="28" t="s">
        <v>31</v>
      </c>
      <c r="J91" s="32" t="str">
        <f>E21</f>
        <v>Atelier MAAT Tábor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Pavel Matoušek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150</v>
      </c>
      <c r="D94" s="125"/>
      <c r="E94" s="125"/>
      <c r="F94" s="125"/>
      <c r="G94" s="125"/>
      <c r="H94" s="125"/>
      <c r="I94" s="125"/>
      <c r="J94" s="134" t="s">
        <v>151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152</v>
      </c>
      <c r="D96" s="34"/>
      <c r="E96" s="34"/>
      <c r="F96" s="34"/>
      <c r="G96" s="34"/>
      <c r="H96" s="34"/>
      <c r="I96" s="34"/>
      <c r="J96" s="92">
        <f>J118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153</v>
      </c>
    </row>
    <row r="97" hidden="1" s="9" customFormat="1" ht="24.96" customHeight="1">
      <c r="A97" s="9"/>
      <c r="B97" s="136"/>
      <c r="C97" s="9"/>
      <c r="D97" s="137" t="s">
        <v>960</v>
      </c>
      <c r="E97" s="138"/>
      <c r="F97" s="138"/>
      <c r="G97" s="138"/>
      <c r="H97" s="138"/>
      <c r="I97" s="138"/>
      <c r="J97" s="139">
        <f>J119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1430</v>
      </c>
      <c r="E98" s="142"/>
      <c r="F98" s="142"/>
      <c r="G98" s="142"/>
      <c r="H98" s="142"/>
      <c r="I98" s="142"/>
      <c r="J98" s="143">
        <f>J120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idden="1" s="2" customFormat="1" ht="6.96" customHeight="1">
      <c r="A100" s="34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/>
    <row r="102" hidden="1"/>
    <row r="103" hidden="1"/>
    <row r="104" s="2" customFormat="1" ht="6.96" customHeight="1">
      <c r="A104" s="34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162</v>
      </c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4"/>
      <c r="D108" s="34"/>
      <c r="E108" s="117" t="str">
        <f>E7</f>
        <v>Revitalizace sídliště Blatenská v HD - 2.etapa</v>
      </c>
      <c r="F108" s="28"/>
      <c r="G108" s="28"/>
      <c r="H108" s="28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146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3" t="str">
        <f>E9</f>
        <v>VRN - Vedlejší a ostatní rozpočtové náklady</v>
      </c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20</v>
      </c>
      <c r="D112" s="34"/>
      <c r="E112" s="34"/>
      <c r="F112" s="23" t="str">
        <f>F12</f>
        <v xml:space="preserve"> </v>
      </c>
      <c r="G112" s="34"/>
      <c r="H112" s="34"/>
      <c r="I112" s="28" t="s">
        <v>22</v>
      </c>
      <c r="J112" s="65" t="str">
        <f>IF(J12="","",J12)</f>
        <v>28. 1. 2025</v>
      </c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24</v>
      </c>
      <c r="D114" s="34"/>
      <c r="E114" s="34"/>
      <c r="F114" s="23" t="str">
        <f>E15</f>
        <v>město Horažďovice</v>
      </c>
      <c r="G114" s="34"/>
      <c r="H114" s="34"/>
      <c r="I114" s="28" t="s">
        <v>31</v>
      </c>
      <c r="J114" s="32" t="str">
        <f>E21</f>
        <v>Atelier MAAT Tábor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29</v>
      </c>
      <c r="D115" s="34"/>
      <c r="E115" s="34"/>
      <c r="F115" s="23" t="str">
        <f>IF(E18="","",E18)</f>
        <v>Vyplň údaj</v>
      </c>
      <c r="G115" s="34"/>
      <c r="H115" s="34"/>
      <c r="I115" s="28" t="s">
        <v>34</v>
      </c>
      <c r="J115" s="32" t="str">
        <f>E24</f>
        <v>Pavel Matoušek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44"/>
      <c r="B117" s="145"/>
      <c r="C117" s="146" t="s">
        <v>163</v>
      </c>
      <c r="D117" s="147" t="s">
        <v>62</v>
      </c>
      <c r="E117" s="147" t="s">
        <v>58</v>
      </c>
      <c r="F117" s="147" t="s">
        <v>59</v>
      </c>
      <c r="G117" s="147" t="s">
        <v>164</v>
      </c>
      <c r="H117" s="147" t="s">
        <v>165</v>
      </c>
      <c r="I117" s="147" t="s">
        <v>166</v>
      </c>
      <c r="J117" s="148" t="s">
        <v>151</v>
      </c>
      <c r="K117" s="149" t="s">
        <v>167</v>
      </c>
      <c r="L117" s="150"/>
      <c r="M117" s="82" t="s">
        <v>1</v>
      </c>
      <c r="N117" s="83" t="s">
        <v>41</v>
      </c>
      <c r="O117" s="83" t="s">
        <v>168</v>
      </c>
      <c r="P117" s="83" t="s">
        <v>169</v>
      </c>
      <c r="Q117" s="83" t="s">
        <v>170</v>
      </c>
      <c r="R117" s="83" t="s">
        <v>171</v>
      </c>
      <c r="S117" s="83" t="s">
        <v>172</v>
      </c>
      <c r="T117" s="84" t="s">
        <v>173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</row>
    <row r="118" s="2" customFormat="1" ht="22.8" customHeight="1">
      <c r="A118" s="34"/>
      <c r="B118" s="35"/>
      <c r="C118" s="89" t="s">
        <v>174</v>
      </c>
      <c r="D118" s="34"/>
      <c r="E118" s="34"/>
      <c r="F118" s="34"/>
      <c r="G118" s="34"/>
      <c r="H118" s="34"/>
      <c r="I118" s="34"/>
      <c r="J118" s="151">
        <f>BK118</f>
        <v>0</v>
      </c>
      <c r="K118" s="34"/>
      <c r="L118" s="35"/>
      <c r="M118" s="85"/>
      <c r="N118" s="69"/>
      <c r="O118" s="86"/>
      <c r="P118" s="152">
        <f>P119</f>
        <v>0</v>
      </c>
      <c r="Q118" s="86"/>
      <c r="R118" s="152">
        <f>R119</f>
        <v>0</v>
      </c>
      <c r="S118" s="86"/>
      <c r="T118" s="153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76</v>
      </c>
      <c r="AU118" s="15" t="s">
        <v>153</v>
      </c>
      <c r="BK118" s="154">
        <f>BK119</f>
        <v>0</v>
      </c>
    </row>
    <row r="119" s="12" customFormat="1" ht="25.92" customHeight="1">
      <c r="A119" s="12"/>
      <c r="B119" s="155"/>
      <c r="C119" s="12"/>
      <c r="D119" s="156" t="s">
        <v>76</v>
      </c>
      <c r="E119" s="157" t="s">
        <v>142</v>
      </c>
      <c r="F119" s="157" t="s">
        <v>1034</v>
      </c>
      <c r="G119" s="12"/>
      <c r="H119" s="12"/>
      <c r="I119" s="158"/>
      <c r="J119" s="159">
        <f>BK119</f>
        <v>0</v>
      </c>
      <c r="K119" s="12"/>
      <c r="L119" s="155"/>
      <c r="M119" s="160"/>
      <c r="N119" s="161"/>
      <c r="O119" s="161"/>
      <c r="P119" s="162">
        <f>P120</f>
        <v>0</v>
      </c>
      <c r="Q119" s="161"/>
      <c r="R119" s="162">
        <f>R120</f>
        <v>0</v>
      </c>
      <c r="S119" s="161"/>
      <c r="T119" s="16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6" t="s">
        <v>196</v>
      </c>
      <c r="AT119" s="164" t="s">
        <v>76</v>
      </c>
      <c r="AU119" s="164" t="s">
        <v>77</v>
      </c>
      <c r="AY119" s="156" t="s">
        <v>176</v>
      </c>
      <c r="BK119" s="165">
        <f>BK120</f>
        <v>0</v>
      </c>
    </row>
    <row r="120" s="12" customFormat="1" ht="22.8" customHeight="1">
      <c r="A120" s="12"/>
      <c r="B120" s="155"/>
      <c r="C120" s="12"/>
      <c r="D120" s="156" t="s">
        <v>76</v>
      </c>
      <c r="E120" s="166" t="s">
        <v>1431</v>
      </c>
      <c r="F120" s="166" t="s">
        <v>1432</v>
      </c>
      <c r="G120" s="12"/>
      <c r="H120" s="12"/>
      <c r="I120" s="158"/>
      <c r="J120" s="167">
        <f>BK120</f>
        <v>0</v>
      </c>
      <c r="K120" s="12"/>
      <c r="L120" s="155"/>
      <c r="M120" s="160"/>
      <c r="N120" s="161"/>
      <c r="O120" s="161"/>
      <c r="P120" s="162">
        <f>SUM(P121:P141)</f>
        <v>0</v>
      </c>
      <c r="Q120" s="161"/>
      <c r="R120" s="162">
        <f>SUM(R121:R141)</f>
        <v>0</v>
      </c>
      <c r="S120" s="161"/>
      <c r="T120" s="163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196</v>
      </c>
      <c r="AT120" s="164" t="s">
        <v>76</v>
      </c>
      <c r="AU120" s="164" t="s">
        <v>85</v>
      </c>
      <c r="AY120" s="156" t="s">
        <v>176</v>
      </c>
      <c r="BK120" s="165">
        <f>SUM(BK121:BK141)</f>
        <v>0</v>
      </c>
    </row>
    <row r="121" s="2" customFormat="1" ht="62.7" customHeight="1">
      <c r="A121" s="34"/>
      <c r="B121" s="168"/>
      <c r="C121" s="169" t="s">
        <v>231</v>
      </c>
      <c r="D121" s="169" t="s">
        <v>178</v>
      </c>
      <c r="E121" s="170" t="s">
        <v>1433</v>
      </c>
      <c r="F121" s="171" t="s">
        <v>1434</v>
      </c>
      <c r="G121" s="172" t="s">
        <v>1039</v>
      </c>
      <c r="H121" s="173">
        <v>1</v>
      </c>
      <c r="I121" s="174"/>
      <c r="J121" s="175">
        <f>ROUND(I121*H121,2)</f>
        <v>0</v>
      </c>
      <c r="K121" s="176"/>
      <c r="L121" s="35"/>
      <c r="M121" s="177" t="s">
        <v>1</v>
      </c>
      <c r="N121" s="178" t="s">
        <v>42</v>
      </c>
      <c r="O121" s="73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1" t="s">
        <v>1435</v>
      </c>
      <c r="AT121" s="181" t="s">
        <v>178</v>
      </c>
      <c r="AU121" s="181" t="s">
        <v>87</v>
      </c>
      <c r="AY121" s="15" t="s">
        <v>176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5" t="s">
        <v>85</v>
      </c>
      <c r="BK121" s="182">
        <f>ROUND(I121*H121,2)</f>
        <v>0</v>
      </c>
      <c r="BL121" s="15" t="s">
        <v>1435</v>
      </c>
      <c r="BM121" s="181" t="s">
        <v>1436</v>
      </c>
    </row>
    <row r="122" s="2" customFormat="1" ht="62.7" customHeight="1">
      <c r="A122" s="34"/>
      <c r="B122" s="168"/>
      <c r="C122" s="169" t="s">
        <v>226</v>
      </c>
      <c r="D122" s="169" t="s">
        <v>178</v>
      </c>
      <c r="E122" s="170" t="s">
        <v>1437</v>
      </c>
      <c r="F122" s="171" t="s">
        <v>1438</v>
      </c>
      <c r="G122" s="172" t="s">
        <v>1039</v>
      </c>
      <c r="H122" s="173">
        <v>1</v>
      </c>
      <c r="I122" s="174"/>
      <c r="J122" s="175">
        <f>ROUND(I122*H122,2)</f>
        <v>0</v>
      </c>
      <c r="K122" s="176"/>
      <c r="L122" s="35"/>
      <c r="M122" s="177" t="s">
        <v>1</v>
      </c>
      <c r="N122" s="178" t="s">
        <v>42</v>
      </c>
      <c r="O122" s="73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1" t="s">
        <v>1435</v>
      </c>
      <c r="AT122" s="181" t="s">
        <v>178</v>
      </c>
      <c r="AU122" s="181" t="s">
        <v>87</v>
      </c>
      <c r="AY122" s="15" t="s">
        <v>176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5" t="s">
        <v>85</v>
      </c>
      <c r="BK122" s="182">
        <f>ROUND(I122*H122,2)</f>
        <v>0</v>
      </c>
      <c r="BL122" s="15" t="s">
        <v>1435</v>
      </c>
      <c r="BM122" s="181" t="s">
        <v>1439</v>
      </c>
    </row>
    <row r="123" s="2" customFormat="1" ht="49.05" customHeight="1">
      <c r="A123" s="34"/>
      <c r="B123" s="168"/>
      <c r="C123" s="169" t="s">
        <v>328</v>
      </c>
      <c r="D123" s="169" t="s">
        <v>178</v>
      </c>
      <c r="E123" s="170" t="s">
        <v>1440</v>
      </c>
      <c r="F123" s="171" t="s">
        <v>1441</v>
      </c>
      <c r="G123" s="172" t="s">
        <v>1039</v>
      </c>
      <c r="H123" s="173">
        <v>1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42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1435</v>
      </c>
      <c r="AT123" s="181" t="s">
        <v>178</v>
      </c>
      <c r="AU123" s="181" t="s">
        <v>87</v>
      </c>
      <c r="AY123" s="15" t="s">
        <v>176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85</v>
      </c>
      <c r="BK123" s="182">
        <f>ROUND(I123*H123,2)</f>
        <v>0</v>
      </c>
      <c r="BL123" s="15" t="s">
        <v>1435</v>
      </c>
      <c r="BM123" s="181" t="s">
        <v>1442</v>
      </c>
    </row>
    <row r="124" s="2" customFormat="1" ht="24.15" customHeight="1">
      <c r="A124" s="34"/>
      <c r="B124" s="168"/>
      <c r="C124" s="169" t="s">
        <v>384</v>
      </c>
      <c r="D124" s="169" t="s">
        <v>178</v>
      </c>
      <c r="E124" s="170" t="s">
        <v>1443</v>
      </c>
      <c r="F124" s="171" t="s">
        <v>1444</v>
      </c>
      <c r="G124" s="172" t="s">
        <v>1039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42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1435</v>
      </c>
      <c r="AT124" s="181" t="s">
        <v>178</v>
      </c>
      <c r="AU124" s="181" t="s">
        <v>87</v>
      </c>
      <c r="AY124" s="15" t="s">
        <v>176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85</v>
      </c>
      <c r="BK124" s="182">
        <f>ROUND(I124*H124,2)</f>
        <v>0</v>
      </c>
      <c r="BL124" s="15" t="s">
        <v>1435</v>
      </c>
      <c r="BM124" s="181" t="s">
        <v>1445</v>
      </c>
    </row>
    <row r="125" s="2" customFormat="1" ht="37.8" customHeight="1">
      <c r="A125" s="34"/>
      <c r="B125" s="168"/>
      <c r="C125" s="169" t="s">
        <v>380</v>
      </c>
      <c r="D125" s="169" t="s">
        <v>178</v>
      </c>
      <c r="E125" s="170" t="s">
        <v>1446</v>
      </c>
      <c r="F125" s="171" t="s">
        <v>1447</v>
      </c>
      <c r="G125" s="172" t="s">
        <v>1039</v>
      </c>
      <c r="H125" s="173">
        <v>1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42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1435</v>
      </c>
      <c r="AT125" s="181" t="s">
        <v>178</v>
      </c>
      <c r="AU125" s="181" t="s">
        <v>87</v>
      </c>
      <c r="AY125" s="15" t="s">
        <v>176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85</v>
      </c>
      <c r="BK125" s="182">
        <f>ROUND(I125*H125,2)</f>
        <v>0</v>
      </c>
      <c r="BL125" s="15" t="s">
        <v>1435</v>
      </c>
      <c r="BM125" s="181" t="s">
        <v>1448</v>
      </c>
    </row>
    <row r="126" s="2" customFormat="1" ht="24.15" customHeight="1">
      <c r="A126" s="34"/>
      <c r="B126" s="168"/>
      <c r="C126" s="169" t="s">
        <v>331</v>
      </c>
      <c r="D126" s="169" t="s">
        <v>178</v>
      </c>
      <c r="E126" s="170" t="s">
        <v>1449</v>
      </c>
      <c r="F126" s="171" t="s">
        <v>1450</v>
      </c>
      <c r="G126" s="172" t="s">
        <v>1039</v>
      </c>
      <c r="H126" s="173">
        <v>1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42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1435</v>
      </c>
      <c r="AT126" s="181" t="s">
        <v>178</v>
      </c>
      <c r="AU126" s="181" t="s">
        <v>87</v>
      </c>
      <c r="AY126" s="15" t="s">
        <v>176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85</v>
      </c>
      <c r="BK126" s="182">
        <f>ROUND(I126*H126,2)</f>
        <v>0</v>
      </c>
      <c r="BL126" s="15" t="s">
        <v>1435</v>
      </c>
      <c r="BM126" s="181" t="s">
        <v>1451</v>
      </c>
    </row>
    <row r="127" s="2" customFormat="1" ht="37.8" customHeight="1">
      <c r="A127" s="34"/>
      <c r="B127" s="168"/>
      <c r="C127" s="169" t="s">
        <v>385</v>
      </c>
      <c r="D127" s="169" t="s">
        <v>178</v>
      </c>
      <c r="E127" s="170" t="s">
        <v>1452</v>
      </c>
      <c r="F127" s="171" t="s">
        <v>1453</v>
      </c>
      <c r="G127" s="172" t="s">
        <v>1039</v>
      </c>
      <c r="H127" s="173">
        <v>1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42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1435</v>
      </c>
      <c r="AT127" s="181" t="s">
        <v>178</v>
      </c>
      <c r="AU127" s="181" t="s">
        <v>87</v>
      </c>
      <c r="AY127" s="15" t="s">
        <v>176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85</v>
      </c>
      <c r="BK127" s="182">
        <f>ROUND(I127*H127,2)</f>
        <v>0</v>
      </c>
      <c r="BL127" s="15" t="s">
        <v>1435</v>
      </c>
      <c r="BM127" s="181" t="s">
        <v>1454</v>
      </c>
    </row>
    <row r="128" s="2" customFormat="1" ht="62.7" customHeight="1">
      <c r="A128" s="34"/>
      <c r="B128" s="168"/>
      <c r="C128" s="169" t="s">
        <v>334</v>
      </c>
      <c r="D128" s="169" t="s">
        <v>178</v>
      </c>
      <c r="E128" s="170" t="s">
        <v>1455</v>
      </c>
      <c r="F128" s="171" t="s">
        <v>1456</v>
      </c>
      <c r="G128" s="172" t="s">
        <v>1039</v>
      </c>
      <c r="H128" s="173">
        <v>1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42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1435</v>
      </c>
      <c r="AT128" s="181" t="s">
        <v>178</v>
      </c>
      <c r="AU128" s="181" t="s">
        <v>87</v>
      </c>
      <c r="AY128" s="15" t="s">
        <v>176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85</v>
      </c>
      <c r="BK128" s="182">
        <f>ROUND(I128*H128,2)</f>
        <v>0</v>
      </c>
      <c r="BL128" s="15" t="s">
        <v>1435</v>
      </c>
      <c r="BM128" s="181" t="s">
        <v>1457</v>
      </c>
    </row>
    <row r="129" s="2" customFormat="1" ht="37.8" customHeight="1">
      <c r="A129" s="34"/>
      <c r="B129" s="168"/>
      <c r="C129" s="169" t="s">
        <v>390</v>
      </c>
      <c r="D129" s="169" t="s">
        <v>178</v>
      </c>
      <c r="E129" s="170" t="s">
        <v>1458</v>
      </c>
      <c r="F129" s="171" t="s">
        <v>1459</v>
      </c>
      <c r="G129" s="172" t="s">
        <v>1039</v>
      </c>
      <c r="H129" s="173">
        <v>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42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1435</v>
      </c>
      <c r="AT129" s="181" t="s">
        <v>178</v>
      </c>
      <c r="AU129" s="181" t="s">
        <v>87</v>
      </c>
      <c r="AY129" s="15" t="s">
        <v>176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85</v>
      </c>
      <c r="BK129" s="182">
        <f>ROUND(I129*H129,2)</f>
        <v>0</v>
      </c>
      <c r="BL129" s="15" t="s">
        <v>1435</v>
      </c>
      <c r="BM129" s="181" t="s">
        <v>1460</v>
      </c>
    </row>
    <row r="130" s="2" customFormat="1" ht="33" customHeight="1">
      <c r="A130" s="34"/>
      <c r="B130" s="168"/>
      <c r="C130" s="169" t="s">
        <v>337</v>
      </c>
      <c r="D130" s="169" t="s">
        <v>178</v>
      </c>
      <c r="E130" s="170" t="s">
        <v>1461</v>
      </c>
      <c r="F130" s="171" t="s">
        <v>1462</v>
      </c>
      <c r="G130" s="172" t="s">
        <v>1039</v>
      </c>
      <c r="H130" s="173">
        <v>1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42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1435</v>
      </c>
      <c r="AT130" s="181" t="s">
        <v>178</v>
      </c>
      <c r="AU130" s="181" t="s">
        <v>87</v>
      </c>
      <c r="AY130" s="15" t="s">
        <v>176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85</v>
      </c>
      <c r="BK130" s="182">
        <f>ROUND(I130*H130,2)</f>
        <v>0</v>
      </c>
      <c r="BL130" s="15" t="s">
        <v>1435</v>
      </c>
      <c r="BM130" s="181" t="s">
        <v>1463</v>
      </c>
    </row>
    <row r="131" s="2" customFormat="1" ht="55.5" customHeight="1">
      <c r="A131" s="34"/>
      <c r="B131" s="168"/>
      <c r="C131" s="169" t="s">
        <v>397</v>
      </c>
      <c r="D131" s="169" t="s">
        <v>178</v>
      </c>
      <c r="E131" s="170" t="s">
        <v>1464</v>
      </c>
      <c r="F131" s="171" t="s">
        <v>1465</v>
      </c>
      <c r="G131" s="172" t="s">
        <v>1039</v>
      </c>
      <c r="H131" s="173">
        <v>1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42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1435</v>
      </c>
      <c r="AT131" s="181" t="s">
        <v>178</v>
      </c>
      <c r="AU131" s="181" t="s">
        <v>87</v>
      </c>
      <c r="AY131" s="15" t="s">
        <v>176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85</v>
      </c>
      <c r="BK131" s="182">
        <f>ROUND(I131*H131,2)</f>
        <v>0</v>
      </c>
      <c r="BL131" s="15" t="s">
        <v>1435</v>
      </c>
      <c r="BM131" s="181" t="s">
        <v>1466</v>
      </c>
    </row>
    <row r="132" s="2" customFormat="1" ht="44.25" customHeight="1">
      <c r="A132" s="34"/>
      <c r="B132" s="168"/>
      <c r="C132" s="169" t="s">
        <v>342</v>
      </c>
      <c r="D132" s="169" t="s">
        <v>178</v>
      </c>
      <c r="E132" s="170" t="s">
        <v>1467</v>
      </c>
      <c r="F132" s="171" t="s">
        <v>1468</v>
      </c>
      <c r="G132" s="172" t="s">
        <v>1039</v>
      </c>
      <c r="H132" s="173">
        <v>1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42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1435</v>
      </c>
      <c r="AT132" s="181" t="s">
        <v>178</v>
      </c>
      <c r="AU132" s="181" t="s">
        <v>87</v>
      </c>
      <c r="AY132" s="15" t="s">
        <v>176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85</v>
      </c>
      <c r="BK132" s="182">
        <f>ROUND(I132*H132,2)</f>
        <v>0</v>
      </c>
      <c r="BL132" s="15" t="s">
        <v>1435</v>
      </c>
      <c r="BM132" s="181" t="s">
        <v>1469</v>
      </c>
    </row>
    <row r="133" s="2" customFormat="1" ht="16.5" customHeight="1">
      <c r="A133" s="34"/>
      <c r="B133" s="168"/>
      <c r="C133" s="169" t="s">
        <v>414</v>
      </c>
      <c r="D133" s="169" t="s">
        <v>178</v>
      </c>
      <c r="E133" s="170" t="s">
        <v>1470</v>
      </c>
      <c r="F133" s="171" t="s">
        <v>1471</v>
      </c>
      <c r="G133" s="172" t="s">
        <v>1039</v>
      </c>
      <c r="H133" s="173">
        <v>1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42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1435</v>
      </c>
      <c r="AT133" s="181" t="s">
        <v>178</v>
      </c>
      <c r="AU133" s="181" t="s">
        <v>87</v>
      </c>
      <c r="AY133" s="15" t="s">
        <v>176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85</v>
      </c>
      <c r="BK133" s="182">
        <f>ROUND(I133*H133,2)</f>
        <v>0</v>
      </c>
      <c r="BL133" s="15" t="s">
        <v>1435</v>
      </c>
      <c r="BM133" s="181" t="s">
        <v>1472</v>
      </c>
    </row>
    <row r="134" s="2" customFormat="1" ht="55.5" customHeight="1">
      <c r="A134" s="34"/>
      <c r="B134" s="168"/>
      <c r="C134" s="169" t="s">
        <v>356</v>
      </c>
      <c r="D134" s="169" t="s">
        <v>178</v>
      </c>
      <c r="E134" s="170" t="s">
        <v>1473</v>
      </c>
      <c r="F134" s="171" t="s">
        <v>1474</v>
      </c>
      <c r="G134" s="172" t="s">
        <v>1039</v>
      </c>
      <c r="H134" s="173">
        <v>1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42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1435</v>
      </c>
      <c r="AT134" s="181" t="s">
        <v>178</v>
      </c>
      <c r="AU134" s="181" t="s">
        <v>87</v>
      </c>
      <c r="AY134" s="15" t="s">
        <v>176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85</v>
      </c>
      <c r="BK134" s="182">
        <f>ROUND(I134*H134,2)</f>
        <v>0</v>
      </c>
      <c r="BL134" s="15" t="s">
        <v>1435</v>
      </c>
      <c r="BM134" s="181" t="s">
        <v>1475</v>
      </c>
    </row>
    <row r="135" s="2" customFormat="1" ht="21.75" customHeight="1">
      <c r="A135" s="34"/>
      <c r="B135" s="168"/>
      <c r="C135" s="169" t="s">
        <v>359</v>
      </c>
      <c r="D135" s="169" t="s">
        <v>178</v>
      </c>
      <c r="E135" s="170" t="s">
        <v>1476</v>
      </c>
      <c r="F135" s="171" t="s">
        <v>1477</v>
      </c>
      <c r="G135" s="172" t="s">
        <v>1039</v>
      </c>
      <c r="H135" s="173">
        <v>1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42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1435</v>
      </c>
      <c r="AT135" s="181" t="s">
        <v>178</v>
      </c>
      <c r="AU135" s="181" t="s">
        <v>87</v>
      </c>
      <c r="AY135" s="15" t="s">
        <v>176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85</v>
      </c>
      <c r="BK135" s="182">
        <f>ROUND(I135*H135,2)</f>
        <v>0</v>
      </c>
      <c r="BL135" s="15" t="s">
        <v>1435</v>
      </c>
      <c r="BM135" s="181" t="s">
        <v>1478</v>
      </c>
    </row>
    <row r="136" s="2" customFormat="1" ht="21.75" customHeight="1">
      <c r="A136" s="34"/>
      <c r="B136" s="168"/>
      <c r="C136" s="169" t="s">
        <v>435</v>
      </c>
      <c r="D136" s="169" t="s">
        <v>178</v>
      </c>
      <c r="E136" s="170" t="s">
        <v>1479</v>
      </c>
      <c r="F136" s="171" t="s">
        <v>1480</v>
      </c>
      <c r="G136" s="172" t="s">
        <v>1039</v>
      </c>
      <c r="H136" s="173">
        <v>1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42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1435</v>
      </c>
      <c r="AT136" s="181" t="s">
        <v>178</v>
      </c>
      <c r="AU136" s="181" t="s">
        <v>87</v>
      </c>
      <c r="AY136" s="15" t="s">
        <v>176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85</v>
      </c>
      <c r="BK136" s="182">
        <f>ROUND(I136*H136,2)</f>
        <v>0</v>
      </c>
      <c r="BL136" s="15" t="s">
        <v>1435</v>
      </c>
      <c r="BM136" s="181" t="s">
        <v>1481</v>
      </c>
    </row>
    <row r="137" s="2" customFormat="1" ht="37.8" customHeight="1">
      <c r="A137" s="34"/>
      <c r="B137" s="168"/>
      <c r="C137" s="169" t="s">
        <v>363</v>
      </c>
      <c r="D137" s="169" t="s">
        <v>178</v>
      </c>
      <c r="E137" s="170" t="s">
        <v>1482</v>
      </c>
      <c r="F137" s="171" t="s">
        <v>1483</v>
      </c>
      <c r="G137" s="172" t="s">
        <v>1039</v>
      </c>
      <c r="H137" s="173">
        <v>1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42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1435</v>
      </c>
      <c r="AT137" s="181" t="s">
        <v>178</v>
      </c>
      <c r="AU137" s="181" t="s">
        <v>87</v>
      </c>
      <c r="AY137" s="15" t="s">
        <v>176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85</v>
      </c>
      <c r="BK137" s="182">
        <f>ROUND(I137*H137,2)</f>
        <v>0</v>
      </c>
      <c r="BL137" s="15" t="s">
        <v>1435</v>
      </c>
      <c r="BM137" s="181" t="s">
        <v>1484</v>
      </c>
    </row>
    <row r="138" s="2" customFormat="1" ht="37.8" customHeight="1">
      <c r="A138" s="34"/>
      <c r="B138" s="168"/>
      <c r="C138" s="169" t="s">
        <v>442</v>
      </c>
      <c r="D138" s="169" t="s">
        <v>178</v>
      </c>
      <c r="E138" s="170" t="s">
        <v>1485</v>
      </c>
      <c r="F138" s="171" t="s">
        <v>1486</v>
      </c>
      <c r="G138" s="172" t="s">
        <v>1039</v>
      </c>
      <c r="H138" s="173">
        <v>1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42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1435</v>
      </c>
      <c r="AT138" s="181" t="s">
        <v>178</v>
      </c>
      <c r="AU138" s="181" t="s">
        <v>87</v>
      </c>
      <c r="AY138" s="15" t="s">
        <v>176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85</v>
      </c>
      <c r="BK138" s="182">
        <f>ROUND(I138*H138,2)</f>
        <v>0</v>
      </c>
      <c r="BL138" s="15" t="s">
        <v>1435</v>
      </c>
      <c r="BM138" s="181" t="s">
        <v>1487</v>
      </c>
    </row>
    <row r="139" s="2" customFormat="1" ht="37.8" customHeight="1">
      <c r="A139" s="34"/>
      <c r="B139" s="168"/>
      <c r="C139" s="169" t="s">
        <v>367</v>
      </c>
      <c r="D139" s="169" t="s">
        <v>178</v>
      </c>
      <c r="E139" s="170" t="s">
        <v>1488</v>
      </c>
      <c r="F139" s="171" t="s">
        <v>1489</v>
      </c>
      <c r="G139" s="172" t="s">
        <v>1039</v>
      </c>
      <c r="H139" s="173">
        <v>1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42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1435</v>
      </c>
      <c r="AT139" s="181" t="s">
        <v>178</v>
      </c>
      <c r="AU139" s="181" t="s">
        <v>87</v>
      </c>
      <c r="AY139" s="15" t="s">
        <v>176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85</v>
      </c>
      <c r="BK139" s="182">
        <f>ROUND(I139*H139,2)</f>
        <v>0</v>
      </c>
      <c r="BL139" s="15" t="s">
        <v>1435</v>
      </c>
      <c r="BM139" s="181" t="s">
        <v>1490</v>
      </c>
    </row>
    <row r="140" s="2" customFormat="1" ht="24.15" customHeight="1">
      <c r="A140" s="34"/>
      <c r="B140" s="168"/>
      <c r="C140" s="169" t="s">
        <v>451</v>
      </c>
      <c r="D140" s="169" t="s">
        <v>178</v>
      </c>
      <c r="E140" s="170" t="s">
        <v>1491</v>
      </c>
      <c r="F140" s="171" t="s">
        <v>1492</v>
      </c>
      <c r="G140" s="172" t="s">
        <v>1039</v>
      </c>
      <c r="H140" s="173">
        <v>1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42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1435</v>
      </c>
      <c r="AT140" s="181" t="s">
        <v>178</v>
      </c>
      <c r="AU140" s="181" t="s">
        <v>87</v>
      </c>
      <c r="AY140" s="15" t="s">
        <v>176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85</v>
      </c>
      <c r="BK140" s="182">
        <f>ROUND(I140*H140,2)</f>
        <v>0</v>
      </c>
      <c r="BL140" s="15" t="s">
        <v>1435</v>
      </c>
      <c r="BM140" s="181" t="s">
        <v>1493</v>
      </c>
    </row>
    <row r="141" s="2" customFormat="1" ht="21.75" customHeight="1">
      <c r="A141" s="34"/>
      <c r="B141" s="168"/>
      <c r="C141" s="169" t="s">
        <v>371</v>
      </c>
      <c r="D141" s="169" t="s">
        <v>178</v>
      </c>
      <c r="E141" s="170" t="s">
        <v>1494</v>
      </c>
      <c r="F141" s="171" t="s">
        <v>1495</v>
      </c>
      <c r="G141" s="172" t="s">
        <v>1039</v>
      </c>
      <c r="H141" s="173">
        <v>1</v>
      </c>
      <c r="I141" s="174"/>
      <c r="J141" s="175">
        <f>ROUND(I141*H141,2)</f>
        <v>0</v>
      </c>
      <c r="K141" s="176"/>
      <c r="L141" s="35"/>
      <c r="M141" s="194" t="s">
        <v>1</v>
      </c>
      <c r="N141" s="195" t="s">
        <v>42</v>
      </c>
      <c r="O141" s="196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1435</v>
      </c>
      <c r="AT141" s="181" t="s">
        <v>178</v>
      </c>
      <c r="AU141" s="181" t="s">
        <v>87</v>
      </c>
      <c r="AY141" s="15" t="s">
        <v>176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85</v>
      </c>
      <c r="BK141" s="182">
        <f>ROUND(I141*H141,2)</f>
        <v>0</v>
      </c>
      <c r="BL141" s="15" t="s">
        <v>1435</v>
      </c>
      <c r="BM141" s="181" t="s">
        <v>1496</v>
      </c>
    </row>
    <row r="142" s="2" customFormat="1" ht="6.96" customHeight="1">
      <c r="A142" s="34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35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2025-02-07T06:35:33Z</dcterms:created>
  <dcterms:modified xsi:type="dcterms:W3CDTF">2025-02-07T06:35:39Z</dcterms:modified>
</cp:coreProperties>
</file>