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20015-3 - Veřechov EI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'2420015-3 - Veřechov EI -...'!$C$120:$K$182</definedName>
    <definedName name="_xlnm.Print_Area" localSheetId="1">'2420015-3 - Veřechov EI -...'!$C$4:$J$76,'2420015-3 - Veřechov EI -...'!$C$110:$J$182</definedName>
    <definedName name="_xlnm.Print_Titles" localSheetId="1">'2420015-3 - Veřechov EI -...'!$120:$120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7"/>
  <c r="E85"/>
  <c r="J22"/>
  <c r="E22"/>
  <c r="J118"/>
  <c r="J21"/>
  <c r="J19"/>
  <c r="E19"/>
  <c r="J89"/>
  <c r="J18"/>
  <c r="J16"/>
  <c r="E16"/>
  <c r="F118"/>
  <c r="J15"/>
  <c r="J13"/>
  <c r="E13"/>
  <c r="F117"/>
  <c r="J12"/>
  <c r="J10"/>
  <c r="J87"/>
  <c i="1" r="L90"/>
  <c r="AM90"/>
  <c r="AM89"/>
  <c r="L89"/>
  <c r="AM87"/>
  <c r="L87"/>
  <c r="L85"/>
  <c r="L84"/>
  <c i="2" r="BK134"/>
  <c r="J161"/>
  <c r="J141"/>
  <c r="J136"/>
  <c r="J128"/>
  <c r="BK181"/>
  <c r="J180"/>
  <c r="J178"/>
  <c r="J173"/>
  <c r="BK139"/>
  <c r="J182"/>
  <c r="BK166"/>
  <c r="BK162"/>
  <c r="BK153"/>
  <c r="J152"/>
  <c r="BK148"/>
  <c r="J148"/>
  <c r="BK127"/>
  <c r="J134"/>
  <c r="J124"/>
  <c r="BK182"/>
  <c r="BK128"/>
  <c r="BK145"/>
  <c r="BK137"/>
  <c r="J133"/>
  <c r="BK129"/>
  <c r="J181"/>
  <c r="BK179"/>
  <c r="J177"/>
  <c r="BK171"/>
  <c r="BK143"/>
  <c r="J131"/>
  <c r="J169"/>
  <c r="BK167"/>
  <c r="BK163"/>
  <c r="J160"/>
  <c r="BK156"/>
  <c r="BK152"/>
  <c r="BK149"/>
  <c r="BK136"/>
  <c r="J149"/>
  <c r="BK144"/>
  <c r="J140"/>
  <c r="J129"/>
  <c r="BK161"/>
  <c r="J139"/>
  <c r="BK180"/>
  <c r="BK177"/>
  <c r="BK173"/>
  <c r="J170"/>
  <c r="J138"/>
  <c r="BK168"/>
  <c r="J166"/>
  <c r="J163"/>
  <c r="J157"/>
  <c r="J155"/>
  <c r="BK151"/>
  <c r="BK147"/>
  <c r="J150"/>
  <c r="J143"/>
  <c r="BK138"/>
  <c r="BK131"/>
  <c r="BK160"/>
  <c r="BK140"/>
  <c r="BK133"/>
  <c r="J162"/>
  <c i="1" r="AS94"/>
  <c i="2" r="J135"/>
  <c r="J127"/>
  <c r="J179"/>
  <c r="BK176"/>
  <c r="J171"/>
  <c r="J125"/>
  <c r="J168"/>
  <c r="BK164"/>
  <c r="J158"/>
  <c r="BK155"/>
  <c r="J151"/>
  <c r="J145"/>
  <c r="J147"/>
  <c r="BK141"/>
  <c r="BK125"/>
  <c r="J144"/>
  <c r="J132"/>
  <c r="J126"/>
  <c r="BK178"/>
  <c r="J176"/>
  <c r="BK170"/>
  <c r="BK132"/>
  <c r="BK169"/>
  <c r="J167"/>
  <c r="J164"/>
  <c r="BK157"/>
  <c r="J156"/>
  <c r="J153"/>
  <c r="BK150"/>
  <c r="BK146"/>
  <c r="BK135"/>
  <c r="J146"/>
  <c r="J137"/>
  <c r="BK124"/>
  <c r="BK158"/>
  <c r="BK126"/>
  <c l="1" r="R130"/>
  <c r="T123"/>
  <c r="P142"/>
  <c r="P123"/>
  <c r="BK130"/>
  <c r="J130"/>
  <c r="J97"/>
  <c r="BK142"/>
  <c r="J142"/>
  <c r="J98"/>
  <c r="T142"/>
  <c r="R159"/>
  <c r="BK123"/>
  <c r="BK122"/>
  <c r="R123"/>
  <c r="R122"/>
  <c r="R121"/>
  <c r="P130"/>
  <c r="T130"/>
  <c r="R142"/>
  <c r="BK154"/>
  <c r="J154"/>
  <c r="J99"/>
  <c r="P154"/>
  <c r="R154"/>
  <c r="T154"/>
  <c r="BK159"/>
  <c r="J159"/>
  <c r="J100"/>
  <c r="P159"/>
  <c r="T159"/>
  <c r="BK165"/>
  <c r="J165"/>
  <c r="J101"/>
  <c r="P165"/>
  <c r="R165"/>
  <c r="T165"/>
  <c r="BK175"/>
  <c r="J175"/>
  <c r="J103"/>
  <c r="P175"/>
  <c r="P174"/>
  <c r="R175"/>
  <c r="R174"/>
  <c r="T175"/>
  <c r="T174"/>
  <c r="J90"/>
  <c r="BE125"/>
  <c r="BE127"/>
  <c r="BE160"/>
  <c r="F89"/>
  <c r="J115"/>
  <c r="BE135"/>
  <c r="BE139"/>
  <c r="BE134"/>
  <c r="BE144"/>
  <c r="BE145"/>
  <c r="BE147"/>
  <c r="BE148"/>
  <c r="BE149"/>
  <c r="BE150"/>
  <c r="BE151"/>
  <c r="BE152"/>
  <c r="BE153"/>
  <c r="BE155"/>
  <c r="BE156"/>
  <c r="BE157"/>
  <c r="BE158"/>
  <c r="BE162"/>
  <c r="BE163"/>
  <c r="BE164"/>
  <c r="BE166"/>
  <c r="BE167"/>
  <c r="BE168"/>
  <c r="BE169"/>
  <c r="J117"/>
  <c r="BE124"/>
  <c r="BE137"/>
  <c r="BE138"/>
  <c r="BE141"/>
  <c r="BE170"/>
  <c r="BE171"/>
  <c r="BE173"/>
  <c r="BE176"/>
  <c r="BE177"/>
  <c r="BE178"/>
  <c r="BE179"/>
  <c r="BE180"/>
  <c r="BE181"/>
  <c r="BE128"/>
  <c r="BE140"/>
  <c r="BE143"/>
  <c r="BE146"/>
  <c r="BE182"/>
  <c r="F90"/>
  <c r="BE126"/>
  <c r="BE131"/>
  <c r="BE132"/>
  <c r="BE133"/>
  <c r="BE136"/>
  <c r="BE161"/>
  <c r="BE129"/>
  <c r="J32"/>
  <c i="1" r="AW95"/>
  <c i="2" r="F33"/>
  <c i="1" r="BB95"/>
  <c r="BB94"/>
  <c r="W31"/>
  <c i="2" r="F35"/>
  <c i="1" r="BD95"/>
  <c r="BD94"/>
  <c r="W33"/>
  <c i="2" r="F34"/>
  <c i="1" r="BC95"/>
  <c r="BC94"/>
  <c r="W32"/>
  <c i="2" r="F32"/>
  <c i="1" r="BA95"/>
  <c r="BA94"/>
  <c r="W30"/>
  <c i="2" l="1" r="P122"/>
  <c r="P121"/>
  <c i="1" r="AU95"/>
  <c i="2" r="T122"/>
  <c r="T121"/>
  <c r="J122"/>
  <c r="J95"/>
  <c r="J123"/>
  <c r="J96"/>
  <c r="BK174"/>
  <c r="J174"/>
  <c r="J102"/>
  <c i="1" r="AW94"/>
  <c r="AK30"/>
  <c r="AY94"/>
  <c r="AU94"/>
  <c i="2" r="F31"/>
  <c i="1" r="AZ95"/>
  <c r="AZ94"/>
  <c r="W29"/>
  <c r="AX94"/>
  <c i="2" r="J31"/>
  <c i="1" r="AV95"/>
  <c r="AT95"/>
  <c i="2" l="1" r="BK121"/>
  <c r="J121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<sst xmlns="http://schemas.openxmlformats.org/spreadsheetml/2006/main">
  <si>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</si>
  <si>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</si>
  <si>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</si>
  <si>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</si>
  <si>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</si>
  <si>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{c515034b-cc18-4f54-b047-7eed704cbe49}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</si>
  <si>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</si>
  <si>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</si>
  <si>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</si>
  <si>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</si>
  <si>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</si>
  <si>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</si>
  <si>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</si>
  <si>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</si>
  <si>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2420015-3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</si>
  <si>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</si>
  <si>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</si>
  <si>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Veřechov EI - cena</t>
  </si>
  <si>
    <t>KSO:</t>
  </si>
  <si>
    <t>CC-CZ:</t>
  </si>
  <si>
    <t>Místo:</t>
  </si>
  <si>
    <t xml:space="preserve"> </t>
  </si>
  <si>
    <t>Datum:</t>
  </si>
  <si>
    <t>3. 10. 2025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</si>
  <si>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</si>
  <si>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</si>
  <si>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</si>
  <si>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</si>
  <si>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</si>
  <si>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</si>
  <si>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</si>
  <si>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</si>
  <si>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</si>
  <si>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</si>
  <si>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</si>
  <si>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</si>
  <si>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</si>
  <si>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</si>
  <si>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</si>
  <si>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</si>
  <si>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</si>
  <si>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</si>
  <si>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</si>
  <si>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</si>
  <si>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</si>
  <si>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</si>
  <si>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</si>
  <si>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</si>
  <si>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</si>
  <si>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</si>
  <si>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</si>
  <si>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</si>
  <si>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</si>
  <si>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</si>
  <si>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</si>
  <si>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</si>
  <si>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</si>
  <si>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</si>
  <si>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</si>
  <si>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</si>
  <si>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</si>
  <si>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</si>
  <si>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</si>
  <si>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</si>
  <si>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</si>
  <si>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</si>
  <si>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</si>
  <si>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</si>
  <si>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</si>
  <si>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</si>
  <si>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</si>
  <si>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</si>
  <si>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</si>
  <si>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</si>
  <si>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</si>
  <si>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</si>
  <si>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</si>
  <si>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</si>
  <si>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</si>
  <si>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</si>
  <si>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</si>
  <si>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</si>
  <si>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</si>
  <si>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</si>
  <si>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</si>
  <si>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</si>
  <si>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</si>
  <si>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D1 - Náklady soupisu celkem</t>
  </si>
  <si>
    <t xml:space="preserve">    D2 - Rozvaděče a skříně</t>
  </si>
  <si>
    <t xml:space="preserve">    D3 - Kabeláž a trasy</t>
  </si>
  <si>
    <t xml:space="preserve">    D4 - Stavební elektroinstalace </t>
  </si>
  <si>
    <t xml:space="preserve">    D5 - Měření a regulace</t>
  </si>
  <si>
    <t xml:space="preserve">    D6 - ASŘTP</t>
  </si>
  <si>
    <t xml:space="preserve">    D7 - Uzemnění a ochrana před bleskem</t>
  </si>
  <si>
    <t>VRN - Vedlejší rozpočtové náklady</t>
  </si>
  <si>
    <t xml:space="preserve">    VRN1 -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</si>
  <si>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</si>
  <si>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</si>
  <si>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</si>
  <si>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</si>
  <si>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</si>
  <si>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</si>
  <si>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</si>
  <si>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</si>
  <si>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</si>
  <si>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</si>
  <si>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</si>
  <si>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</si>
  <si>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</si>
  <si>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</si>
  <si>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ROZPOCET</t>
  </si>
  <si>
    <t>D2</t>
  </si>
  <si>
    <t>Rozvaděče a skříně</t>
  </si>
  <si>
    <t>K</t>
  </si>
  <si>
    <t>Pol1</t>
  </si>
  <si>
    <t>Rozvaděč [RAM1]</t>
  </si>
  <si>
    <t>kpl</t>
  </si>
  <si>
    <t>4</t>
  </si>
  <si>
    <t>958899898</t>
  </si>
  <si>
    <t>5</t>
  </si>
  <si>
    <t>Pol12</t>
  </si>
  <si>
    <t>Instalace a zapojení</t>
  </si>
  <si>
    <t>-12073202</t>
  </si>
  <si>
    <t>6</t>
  </si>
  <si>
    <t>Pol12a</t>
  </si>
  <si>
    <t>Ostatní materiál a práce</t>
  </si>
  <si>
    <t>356401057</t>
  </si>
  <si>
    <t>Pol2</t>
  </si>
  <si>
    <t>Propojení rozváděčů</t>
  </si>
  <si>
    <t>1260534185</t>
  </si>
  <si>
    <t>3</t>
  </si>
  <si>
    <t>Pol3</t>
  </si>
  <si>
    <t>Svorkovnice ekviponenciální do 25 mm2</t>
  </si>
  <si>
    <t>ks</t>
  </si>
  <si>
    <t>-2085572060</t>
  </si>
  <si>
    <t>Pol4</t>
  </si>
  <si>
    <t>Krabice rozbočná</t>
  </si>
  <si>
    <t>991095492</t>
  </si>
  <si>
    <t>D3</t>
  </si>
  <si>
    <t>Kabeláž a trasy</t>
  </si>
  <si>
    <t>7</t>
  </si>
  <si>
    <t>Pol13</t>
  </si>
  <si>
    <t>Kabel silový pevný CU-J 5x10</t>
  </si>
  <si>
    <t>m</t>
  </si>
  <si>
    <t>584683925</t>
  </si>
  <si>
    <t>8</t>
  </si>
  <si>
    <t>Pol14</t>
  </si>
  <si>
    <t>Kabel silový pevný CU-J 3x1,5</t>
  </si>
  <si>
    <t>1047675323</t>
  </si>
  <si>
    <t>9</t>
  </si>
  <si>
    <t>Pol15</t>
  </si>
  <si>
    <t>Kabel silový pevný CU-J 3x2,5</t>
  </si>
  <si>
    <t>623185325</t>
  </si>
  <si>
    <t>10</t>
  </si>
  <si>
    <t>Pol16</t>
  </si>
  <si>
    <t>Kabel silový pevný CU J 4x1,5</t>
  </si>
  <si>
    <t>870676267</t>
  </si>
  <si>
    <t>11</t>
  </si>
  <si>
    <t>Pol17</t>
  </si>
  <si>
    <t>Kabel silový pevný CU-O 3x1,5</t>
  </si>
  <si>
    <t>-1048479328</t>
  </si>
  <si>
    <t>Pol18</t>
  </si>
  <si>
    <t>Kabel sdělovací stíněný CU 3x2x0,5</t>
  </si>
  <si>
    <t>-673211007</t>
  </si>
  <si>
    <t>13</t>
  </si>
  <si>
    <t>Pol19</t>
  </si>
  <si>
    <t>Vodič slaněný Cu 25 zž</t>
  </si>
  <si>
    <t>1547148629</t>
  </si>
  <si>
    <t>14</t>
  </si>
  <si>
    <t>Pol20</t>
  </si>
  <si>
    <t>Vodič slaněný Cu 6 zž</t>
  </si>
  <si>
    <t>-903234851</t>
  </si>
  <si>
    <t>15</t>
  </si>
  <si>
    <t>Pol21</t>
  </si>
  <si>
    <t>Nosné konstrukce</t>
  </si>
  <si>
    <t>592805258</t>
  </si>
  <si>
    <t>16</t>
  </si>
  <si>
    <t>Pol22</t>
  </si>
  <si>
    <t>Montážní práce - kabeláže a trasy</t>
  </si>
  <si>
    <t>-1212298319</t>
  </si>
  <si>
    <t>17</t>
  </si>
  <si>
    <t>Pol22a</t>
  </si>
  <si>
    <t>Ostatní materiál a práce pro kabely a kabelové konstrukce</t>
  </si>
  <si>
    <t>-313446083</t>
  </si>
  <si>
    <t>D4</t>
  </si>
  <si>
    <t xml:space="preserve">Stavební elektroinstalace </t>
  </si>
  <si>
    <t>18</t>
  </si>
  <si>
    <t>Pol23</t>
  </si>
  <si>
    <t>Vypínač č.1 na stěnu</t>
  </si>
  <si>
    <t>-1130261426</t>
  </si>
  <si>
    <t>19</t>
  </si>
  <si>
    <t>Pol24</t>
  </si>
  <si>
    <t>Přepínač č.6 na stěnu</t>
  </si>
  <si>
    <t>330300664</t>
  </si>
  <si>
    <t>20</t>
  </si>
  <si>
    <t>Pol25</t>
  </si>
  <si>
    <t>Přepínač č.7 na stěnu</t>
  </si>
  <si>
    <t>580656882</t>
  </si>
  <si>
    <t>Pol26</t>
  </si>
  <si>
    <t>Nouzové svítidlo nástěnné</t>
  </si>
  <si>
    <t>870089432</t>
  </si>
  <si>
    <t>22</t>
  </si>
  <si>
    <t>Pol27</t>
  </si>
  <si>
    <t>Venkovní nástěnné svítidlo</t>
  </si>
  <si>
    <t>-1013516029</t>
  </si>
  <si>
    <t>23</t>
  </si>
  <si>
    <t>Pol28</t>
  </si>
  <si>
    <t>Stropní svítidlo 120cm</t>
  </si>
  <si>
    <t>-1078265246</t>
  </si>
  <si>
    <t>24</t>
  </si>
  <si>
    <t>Pol29</t>
  </si>
  <si>
    <t>Zásuvka na stěnu</t>
  </si>
  <si>
    <t>1353716247</t>
  </si>
  <si>
    <t>25</t>
  </si>
  <si>
    <t>Pol30</t>
  </si>
  <si>
    <t>Ostatní materiál a práce pro stavební elektroinstalci</t>
  </si>
  <si>
    <t>946711620</t>
  </si>
  <si>
    <t>26</t>
  </si>
  <si>
    <t>Pol31</t>
  </si>
  <si>
    <t>Ventilátor dmychárny</t>
  </si>
  <si>
    <t>1268065018</t>
  </si>
  <si>
    <t>27</t>
  </si>
  <si>
    <t>Pol32</t>
  </si>
  <si>
    <t>Nástěnný termostat</t>
  </si>
  <si>
    <t>1037346826</t>
  </si>
  <si>
    <t>28</t>
  </si>
  <si>
    <t>Pol50</t>
  </si>
  <si>
    <t>Montážní práce - stavební EI</t>
  </si>
  <si>
    <t>1746327180</t>
  </si>
  <si>
    <t>D5</t>
  </si>
  <si>
    <t>Měření a regulace</t>
  </si>
  <si>
    <t>29</t>
  </si>
  <si>
    <t>Pol33</t>
  </si>
  <si>
    <t>Plovákový spínač</t>
  </si>
  <si>
    <t>-89594426</t>
  </si>
  <si>
    <t>30</t>
  </si>
  <si>
    <t>Pol34</t>
  </si>
  <si>
    <t>Hladinový snímač</t>
  </si>
  <si>
    <t>-251997701</t>
  </si>
  <si>
    <t>31</t>
  </si>
  <si>
    <t>Pol35</t>
  </si>
  <si>
    <t>Oživení měřících okruhů</t>
  </si>
  <si>
    <t>1635544060</t>
  </si>
  <si>
    <t>32</t>
  </si>
  <si>
    <t>Pol51</t>
  </si>
  <si>
    <t>Montážní práce - MAR</t>
  </si>
  <si>
    <t>696643339</t>
  </si>
  <si>
    <t>D6</t>
  </si>
  <si>
    <t>ASŘTP</t>
  </si>
  <si>
    <t>33</t>
  </si>
  <si>
    <t>Pol36</t>
  </si>
  <si>
    <t>Zaškolení pracovníků provozovatele</t>
  </si>
  <si>
    <t>-873367222</t>
  </si>
  <si>
    <t>34</t>
  </si>
  <si>
    <t>Pol37</t>
  </si>
  <si>
    <t>Řídicí jednotka</t>
  </si>
  <si>
    <t>-815181047</t>
  </si>
  <si>
    <t>35</t>
  </si>
  <si>
    <t>Pol38</t>
  </si>
  <si>
    <t>Programové vybavení pro řídicí jednotku</t>
  </si>
  <si>
    <t>-1015595904</t>
  </si>
  <si>
    <t>36</t>
  </si>
  <si>
    <t>Pol39</t>
  </si>
  <si>
    <t>Dálková signalizace poruch</t>
  </si>
  <si>
    <t>1962384785</t>
  </si>
  <si>
    <t>37</t>
  </si>
  <si>
    <t>Pol40</t>
  </si>
  <si>
    <t>Oživení řídícího systému</t>
  </si>
  <si>
    <t>170634045</t>
  </si>
  <si>
    <t>D7</t>
  </si>
  <si>
    <t>Uzemnění a ochrana před bleskem</t>
  </si>
  <si>
    <t>38</t>
  </si>
  <si>
    <t>Pol41</t>
  </si>
  <si>
    <t>Zemnící soustava</t>
  </si>
  <si>
    <t>-296260812</t>
  </si>
  <si>
    <t>39</t>
  </si>
  <si>
    <t>Pol42</t>
  </si>
  <si>
    <t>Zemnící přívody</t>
  </si>
  <si>
    <t>-880716111</t>
  </si>
  <si>
    <t>40</t>
  </si>
  <si>
    <t>Pol43</t>
  </si>
  <si>
    <t>Svody soustavy</t>
  </si>
  <si>
    <t>479384499</t>
  </si>
  <si>
    <t>41</t>
  </si>
  <si>
    <t>Pol44</t>
  </si>
  <si>
    <t>Jímací soustava</t>
  </si>
  <si>
    <t>-976536437</t>
  </si>
  <si>
    <t>42</t>
  </si>
  <si>
    <t>Pol45</t>
  </si>
  <si>
    <t>Podpěry a držáky hromosvodu</t>
  </si>
  <si>
    <t>-1846142701</t>
  </si>
  <si>
    <t>44</t>
  </si>
  <si>
    <t>Pol46</t>
  </si>
  <si>
    <t>Ostatní materiál a práce pro hromosvodnou soustavu</t>
  </si>
  <si>
    <t>-1756851638</t>
  </si>
  <si>
    <t>P</t>
  </si>
  <si>
    <t>Poznámka k položce:_x000d_
1</t>
  </si>
  <si>
    <t>43</t>
  </si>
  <si>
    <t>Pol52</t>
  </si>
  <si>
    <t xml:space="preserve">Montážní práce - uzemnění a ochrana před bleskem </t>
  </si>
  <si>
    <t>-1760756468</t>
  </si>
  <si>
    <t>VRN</t>
  </si>
  <si>
    <t>Vedlejší rozpočtové náklady</t>
  </si>
  <si>
    <t>VRN1</t>
  </si>
  <si>
    <t>Vedlejší a ostatní náklady</t>
  </si>
  <si>
    <t>50</t>
  </si>
  <si>
    <t>Pol10</t>
  </si>
  <si>
    <t>Příprava ke komplexním zkouškám</t>
  </si>
  <si>
    <t>-896586918</t>
  </si>
  <si>
    <t>51</t>
  </si>
  <si>
    <t>Pol11</t>
  </si>
  <si>
    <t>Doprava a přesun materiálu</t>
  </si>
  <si>
    <t>2102180605</t>
  </si>
  <si>
    <t>45</t>
  </si>
  <si>
    <t>Pol5</t>
  </si>
  <si>
    <t>Dokumentace skutečného provedení elektroinstalace</t>
  </si>
  <si>
    <t>-1630675164</t>
  </si>
  <si>
    <t>46</t>
  </si>
  <si>
    <t>Pol6</t>
  </si>
  <si>
    <t>Koordinace prací s ostatními profesemi</t>
  </si>
  <si>
    <t>959685226</t>
  </si>
  <si>
    <t>47</t>
  </si>
  <si>
    <t>Pol7</t>
  </si>
  <si>
    <t>Koordinace prací s provozovatelem</t>
  </si>
  <si>
    <t>1970408575</t>
  </si>
  <si>
    <t>48</t>
  </si>
  <si>
    <t>Pol8</t>
  </si>
  <si>
    <t>Stanovisko TIČR</t>
  </si>
  <si>
    <t>476719538</t>
  </si>
  <si>
    <t>49</t>
  </si>
  <si>
    <t>Pol9</t>
  </si>
  <si>
    <t>Výchozí revize el.zařízení</t>
  </si>
  <si>
    <t>-2099030690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</si>
</sst>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2420015-3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Veřechov EI - cena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3. 10. 2025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'2420015-3 - Veřechov EI -...'!J28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'2420015-3 - Veřechov EI -...'!P121</f>
        <v>0</v>
      </c>
      <c r="AV95" s="124">
        <f>'2420015-3 - Veřechov EI -...'!J31</f>
        <v>0</v>
      </c>
      <c r="AW95" s="124">
        <f>'2420015-3 - Veřechov EI -...'!J32</f>
        <v>0</v>
      </c>
      <c r="AX95" s="124">
        <f>'2420015-3 - Veřechov EI -...'!J33</f>
        <v>0</v>
      </c>
      <c r="AY95" s="124">
        <f>'2420015-3 - Veřechov EI -...'!J34</f>
        <v>0</v>
      </c>
      <c r="AZ95" s="124">
        <f>'2420015-3 - Veřechov EI -...'!F31</f>
        <v>0</v>
      </c>
      <c r="BA95" s="124">
        <f>'2420015-3 - Veřechov EI -...'!F32</f>
        <v>0</v>
      </c>
      <c r="BB95" s="124">
        <f>'2420015-3 - Veřechov EI -...'!F33</f>
        <v>0</v>
      </c>
      <c r="BC95" s="124">
        <f>'2420015-3 - Veřechov EI -...'!F34</f>
        <v>0</v>
      </c>
      <c r="BD95" s="126">
        <f>'2420015-3 - Veřechov EI -...'!F35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MUxLeiTHMwGib7/LJOh0Axpl4YJ2y2r8rUcJ7R02j3lKXR5pr4JaLoOX3ndj9HbLFMqbMYR6pCc0MvBz1wQ/Hg==" hashValue="LJLpDhcrGTl8GKHwhfpUrIdJa5ZMfwZX82mOSw8xv+SD0F87M2ALeu1FtkVg3M+WUQ4Bqt8U7ZdZ7MZmjkK7c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20015-3 - Veřechov EI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3. 10. 2025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ROUND((SUM(BE121:BE182)),  2)</f>
        <v>0</v>
      </c>
      <c r="G31" s="35"/>
      <c r="H31" s="35"/>
      <c r="I31" s="146">
        <v>0.20999999999999999</v>
      </c>
      <c r="J31" s="145">
        <f>ROUND(((SUM(BE121:BE182))*I31),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ROUND((SUM(BF121:BF182)),  2)</f>
        <v>0</v>
      </c>
      <c r="G32" s="35"/>
      <c r="H32" s="35"/>
      <c r="I32" s="146">
        <v>0.12</v>
      </c>
      <c r="J32" s="145">
        <f>ROUND(((SUM(BF121:BF182))*I32),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ROUND((SUM(BG121:BG182)),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ROUND((SUM(BH121:BH182)),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ROUND((SUM(BI121:BI182)),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3" t="str">
        <f>E7</f>
        <v>Veřechov EI - cena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3. 10. 2025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hidden="1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5"/>
      <c r="C97" s="176"/>
      <c r="D97" s="177" t="s">
        <v>89</v>
      </c>
      <c r="E97" s="178"/>
      <c r="F97" s="178"/>
      <c r="G97" s="178"/>
      <c r="H97" s="178"/>
      <c r="I97" s="178"/>
      <c r="J97" s="179">
        <f>J130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5"/>
      <c r="C98" s="176"/>
      <c r="D98" s="177" t="s">
        <v>90</v>
      </c>
      <c r="E98" s="178"/>
      <c r="F98" s="178"/>
      <c r="G98" s="178"/>
      <c r="H98" s="178"/>
      <c r="I98" s="178"/>
      <c r="J98" s="179">
        <f>J142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5"/>
      <c r="C99" s="176"/>
      <c r="D99" s="177" t="s">
        <v>91</v>
      </c>
      <c r="E99" s="178"/>
      <c r="F99" s="178"/>
      <c r="G99" s="178"/>
      <c r="H99" s="178"/>
      <c r="I99" s="178"/>
      <c r="J99" s="179">
        <f>J154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5"/>
      <c r="C100" s="176"/>
      <c r="D100" s="177" t="s">
        <v>92</v>
      </c>
      <c r="E100" s="178"/>
      <c r="F100" s="178"/>
      <c r="G100" s="178"/>
      <c r="H100" s="178"/>
      <c r="I100" s="178"/>
      <c r="J100" s="179">
        <f>J159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5"/>
      <c r="C101" s="176"/>
      <c r="D101" s="177" t="s">
        <v>93</v>
      </c>
      <c r="E101" s="178"/>
      <c r="F101" s="178"/>
      <c r="G101" s="178"/>
      <c r="H101" s="178"/>
      <c r="I101" s="178"/>
      <c r="J101" s="179">
        <f>J165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69"/>
      <c r="C102" s="170"/>
      <c r="D102" s="171" t="s">
        <v>94</v>
      </c>
      <c r="E102" s="172"/>
      <c r="F102" s="172"/>
      <c r="G102" s="172"/>
      <c r="H102" s="172"/>
      <c r="I102" s="172"/>
      <c r="J102" s="173">
        <f>J174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75"/>
      <c r="C103" s="176"/>
      <c r="D103" s="177" t="s">
        <v>95</v>
      </c>
      <c r="E103" s="178"/>
      <c r="F103" s="178"/>
      <c r="G103" s="178"/>
      <c r="H103" s="178"/>
      <c r="I103" s="178"/>
      <c r="J103" s="179">
        <f>J175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/>
    <row r="107" hidden="1"/>
    <row r="108" hidden="1"/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Veřechov EI - cena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 xml:space="preserve"> </v>
      </c>
      <c r="G115" s="37"/>
      <c r="H115" s="37"/>
      <c r="I115" s="29" t="s">
        <v>22</v>
      </c>
      <c r="J115" s="76" t="str">
        <f>IF(J10="","",J10)</f>
        <v>3. 10. 2025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 xml:space="preserve"> </v>
      </c>
      <c r="G117" s="37"/>
      <c r="H117" s="37"/>
      <c r="I117" s="29" t="s">
        <v>29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IF(E16="","",E16)</f>
        <v>Vyplň údaj</v>
      </c>
      <c r="G118" s="37"/>
      <c r="H118" s="37"/>
      <c r="I118" s="29" t="s">
        <v>31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97</v>
      </c>
      <c r="D120" s="184" t="s">
        <v>58</v>
      </c>
      <c r="E120" s="184" t="s">
        <v>54</v>
      </c>
      <c r="F120" s="184" t="s">
        <v>55</v>
      </c>
      <c r="G120" s="184" t="s">
        <v>98</v>
      </c>
      <c r="H120" s="184" t="s">
        <v>99</v>
      </c>
      <c r="I120" s="184" t="s">
        <v>100</v>
      </c>
      <c r="J120" s="185" t="s">
        <v>84</v>
      </c>
      <c r="K120" s="186" t="s">
        <v>101</v>
      </c>
      <c r="L120" s="187"/>
      <c r="M120" s="97" t="s">
        <v>1</v>
      </c>
      <c r="N120" s="98" t="s">
        <v>37</v>
      </c>
      <c r="O120" s="98" t="s">
        <v>102</v>
      </c>
      <c r="P120" s="98" t="s">
        <v>103</v>
      </c>
      <c r="Q120" s="98" t="s">
        <v>104</v>
      </c>
      <c r="R120" s="98" t="s">
        <v>105</v>
      </c>
      <c r="S120" s="98" t="s">
        <v>106</v>
      </c>
      <c r="T120" s="99" t="s">
        <v>107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108</v>
      </c>
      <c r="D121" s="37"/>
      <c r="E121" s="37"/>
      <c r="F121" s="37"/>
      <c r="G121" s="37"/>
      <c r="H121" s="37"/>
      <c r="I121" s="37"/>
      <c r="J121" s="188">
        <f>BK121</f>
        <v>0</v>
      </c>
      <c r="K121" s="37"/>
      <c r="L121" s="41"/>
      <c r="M121" s="100"/>
      <c r="N121" s="189"/>
      <c r="O121" s="101"/>
      <c r="P121" s="190">
        <f>P122+P174</f>
        <v>0</v>
      </c>
      <c r="Q121" s="101"/>
      <c r="R121" s="190">
        <f>R122+R174</f>
        <v>0</v>
      </c>
      <c r="S121" s="101"/>
      <c r="T121" s="191">
        <f>T122+T174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72</v>
      </c>
      <c r="AU121" s="14" t="s">
        <v>86</v>
      </c>
      <c r="BK121" s="192">
        <f>BK122+BK174</f>
        <v>0</v>
      </c>
    </row>
    <row r="122" s="12" customFormat="1" ht="25.92" customHeight="1">
      <c r="A122" s="12"/>
      <c r="B122" s="193"/>
      <c r="C122" s="194"/>
      <c r="D122" s="195" t="s">
        <v>72</v>
      </c>
      <c r="E122" s="196" t="s">
        <v>109</v>
      </c>
      <c r="F122" s="196" t="s">
        <v>108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P123+P130+P142+P154+P159+P165</f>
        <v>0</v>
      </c>
      <c r="Q122" s="201"/>
      <c r="R122" s="202">
        <f>R123+R130+R142+R154+R159+R165</f>
        <v>0</v>
      </c>
      <c r="S122" s="201"/>
      <c r="T122" s="203">
        <f>T123+T130+T142+T154+T159+T165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78</v>
      </c>
      <c r="AT122" s="205" t="s">
        <v>72</v>
      </c>
      <c r="AU122" s="205" t="s">
        <v>73</v>
      </c>
      <c r="AY122" s="204" t="s">
        <v>110</v>
      </c>
      <c r="BK122" s="206">
        <f>BK123+BK130+BK142+BK154+BK159+BK165</f>
        <v>0</v>
      </c>
    </row>
    <row r="123" s="12" customFormat="1" ht="22.8" customHeight="1">
      <c r="A123" s="12"/>
      <c r="B123" s="193"/>
      <c r="C123" s="194"/>
      <c r="D123" s="195" t="s">
        <v>72</v>
      </c>
      <c r="E123" s="207" t="s">
        <v>111</v>
      </c>
      <c r="F123" s="207" t="s">
        <v>112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f>SUM(P124:P129)</f>
        <v>0</v>
      </c>
      <c r="Q123" s="201"/>
      <c r="R123" s="202">
        <f>SUM(R124:R129)</f>
        <v>0</v>
      </c>
      <c r="S123" s="201"/>
      <c r="T123" s="203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78</v>
      </c>
      <c r="AT123" s="205" t="s">
        <v>72</v>
      </c>
      <c r="AU123" s="205" t="s">
        <v>78</v>
      </c>
      <c r="AY123" s="204" t="s">
        <v>110</v>
      </c>
      <c r="BK123" s="206">
        <f>SUM(BK124:BK129)</f>
        <v>0</v>
      </c>
    </row>
    <row r="124" s="2" customFormat="1" ht="16.5" customHeight="1">
      <c r="A124" s="35"/>
      <c r="B124" s="36"/>
      <c r="C124" s="209" t="s">
        <v>78</v>
      </c>
      <c r="D124" s="209" t="s">
        <v>113</v>
      </c>
      <c r="E124" s="210" t="s">
        <v>114</v>
      </c>
      <c r="F124" s="211" t="s">
        <v>115</v>
      </c>
      <c r="G124" s="212" t="s">
        <v>116</v>
      </c>
      <c r="H124" s="213">
        <v>1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38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117</v>
      </c>
      <c r="AT124" s="221" t="s">
        <v>113</v>
      </c>
      <c r="AU124" s="221" t="s">
        <v>80</v>
      </c>
      <c r="AY124" s="14" t="s">
        <v>110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78</v>
      </c>
      <c r="BK124" s="222">
        <f>ROUND(I124*H124,2)</f>
        <v>0</v>
      </c>
      <c r="BL124" s="14" t="s">
        <v>117</v>
      </c>
      <c r="BM124" s="221" t="s">
        <v>118</v>
      </c>
    </row>
    <row r="125" s="2" customFormat="1" ht="16.5" customHeight="1">
      <c r="A125" s="35"/>
      <c r="B125" s="36"/>
      <c r="C125" s="209" t="s">
        <v>119</v>
      </c>
      <c r="D125" s="209" t="s">
        <v>113</v>
      </c>
      <c r="E125" s="210" t="s">
        <v>120</v>
      </c>
      <c r="F125" s="211" t="s">
        <v>121</v>
      </c>
      <c r="G125" s="212" t="s">
        <v>116</v>
      </c>
      <c r="H125" s="213">
        <v>1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38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117</v>
      </c>
      <c r="AT125" s="221" t="s">
        <v>113</v>
      </c>
      <c r="AU125" s="221" t="s">
        <v>80</v>
      </c>
      <c r="AY125" s="14" t="s">
        <v>110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78</v>
      </c>
      <c r="BK125" s="222">
        <f>ROUND(I125*H125,2)</f>
        <v>0</v>
      </c>
      <c r="BL125" s="14" t="s">
        <v>117</v>
      </c>
      <c r="BM125" s="221" t="s">
        <v>122</v>
      </c>
    </row>
    <row r="126" s="2" customFormat="1" ht="16.5" customHeight="1">
      <c r="A126" s="35"/>
      <c r="B126" s="36"/>
      <c r="C126" s="209" t="s">
        <v>123</v>
      </c>
      <c r="D126" s="209" t="s">
        <v>113</v>
      </c>
      <c r="E126" s="210" t="s">
        <v>124</v>
      </c>
      <c r="F126" s="211" t="s">
        <v>125</v>
      </c>
      <c r="G126" s="212" t="s">
        <v>116</v>
      </c>
      <c r="H126" s="213">
        <v>1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38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117</v>
      </c>
      <c r="AT126" s="221" t="s">
        <v>113</v>
      </c>
      <c r="AU126" s="221" t="s">
        <v>80</v>
      </c>
      <c r="AY126" s="14" t="s">
        <v>110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78</v>
      </c>
      <c r="BK126" s="222">
        <f>ROUND(I126*H126,2)</f>
        <v>0</v>
      </c>
      <c r="BL126" s="14" t="s">
        <v>117</v>
      </c>
      <c r="BM126" s="221" t="s">
        <v>126</v>
      </c>
    </row>
    <row r="127" s="2" customFormat="1" ht="16.5" customHeight="1">
      <c r="A127" s="35"/>
      <c r="B127" s="36"/>
      <c r="C127" s="209" t="s">
        <v>80</v>
      </c>
      <c r="D127" s="209" t="s">
        <v>113</v>
      </c>
      <c r="E127" s="210" t="s">
        <v>127</v>
      </c>
      <c r="F127" s="211" t="s">
        <v>128</v>
      </c>
      <c r="G127" s="212" t="s">
        <v>116</v>
      </c>
      <c r="H127" s="213">
        <v>1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38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117</v>
      </c>
      <c r="AT127" s="221" t="s">
        <v>113</v>
      </c>
      <c r="AU127" s="221" t="s">
        <v>80</v>
      </c>
      <c r="AY127" s="14" t="s">
        <v>110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78</v>
      </c>
      <c r="BK127" s="222">
        <f>ROUND(I127*H127,2)</f>
        <v>0</v>
      </c>
      <c r="BL127" s="14" t="s">
        <v>117</v>
      </c>
      <c r="BM127" s="221" t="s">
        <v>129</v>
      </c>
    </row>
    <row r="128" s="2" customFormat="1" ht="16.5" customHeight="1">
      <c r="A128" s="35"/>
      <c r="B128" s="36"/>
      <c r="C128" s="209" t="s">
        <v>130</v>
      </c>
      <c r="D128" s="209" t="s">
        <v>113</v>
      </c>
      <c r="E128" s="210" t="s">
        <v>131</v>
      </c>
      <c r="F128" s="211" t="s">
        <v>132</v>
      </c>
      <c r="G128" s="212" t="s">
        <v>133</v>
      </c>
      <c r="H128" s="213">
        <v>1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38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117</v>
      </c>
      <c r="AT128" s="221" t="s">
        <v>113</v>
      </c>
      <c r="AU128" s="221" t="s">
        <v>80</v>
      </c>
      <c r="AY128" s="14" t="s">
        <v>110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78</v>
      </c>
      <c r="BK128" s="222">
        <f>ROUND(I128*H128,2)</f>
        <v>0</v>
      </c>
      <c r="BL128" s="14" t="s">
        <v>117</v>
      </c>
      <c r="BM128" s="221" t="s">
        <v>134</v>
      </c>
    </row>
    <row r="129" s="2" customFormat="1" ht="16.5" customHeight="1">
      <c r="A129" s="35"/>
      <c r="B129" s="36"/>
      <c r="C129" s="209" t="s">
        <v>117</v>
      </c>
      <c r="D129" s="209" t="s">
        <v>113</v>
      </c>
      <c r="E129" s="210" t="s">
        <v>135</v>
      </c>
      <c r="F129" s="211" t="s">
        <v>136</v>
      </c>
      <c r="G129" s="212" t="s">
        <v>133</v>
      </c>
      <c r="H129" s="213">
        <v>3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38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117</v>
      </c>
      <c r="AT129" s="221" t="s">
        <v>113</v>
      </c>
      <c r="AU129" s="221" t="s">
        <v>80</v>
      </c>
      <c r="AY129" s="14" t="s">
        <v>110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78</v>
      </c>
      <c r="BK129" s="222">
        <f>ROUND(I129*H129,2)</f>
        <v>0</v>
      </c>
      <c r="BL129" s="14" t="s">
        <v>117</v>
      </c>
      <c r="BM129" s="221" t="s">
        <v>137</v>
      </c>
    </row>
    <row r="130" s="12" customFormat="1" ht="22.8" customHeight="1">
      <c r="A130" s="12"/>
      <c r="B130" s="193"/>
      <c r="C130" s="194"/>
      <c r="D130" s="195" t="s">
        <v>72</v>
      </c>
      <c r="E130" s="207" t="s">
        <v>138</v>
      </c>
      <c r="F130" s="207" t="s">
        <v>139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SUM(P131:P141)</f>
        <v>0</v>
      </c>
      <c r="Q130" s="201"/>
      <c r="R130" s="202">
        <f>SUM(R131:R141)</f>
        <v>0</v>
      </c>
      <c r="S130" s="201"/>
      <c r="T130" s="203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4" t="s">
        <v>78</v>
      </c>
      <c r="AT130" s="205" t="s">
        <v>72</v>
      </c>
      <c r="AU130" s="205" t="s">
        <v>78</v>
      </c>
      <c r="AY130" s="204" t="s">
        <v>110</v>
      </c>
      <c r="BK130" s="206">
        <f>SUM(BK131:BK141)</f>
        <v>0</v>
      </c>
    </row>
    <row r="131" s="2" customFormat="1" ht="16.5" customHeight="1">
      <c r="A131" s="35"/>
      <c r="B131" s="36"/>
      <c r="C131" s="209" t="s">
        <v>140</v>
      </c>
      <c r="D131" s="209" t="s">
        <v>113</v>
      </c>
      <c r="E131" s="210" t="s">
        <v>141</v>
      </c>
      <c r="F131" s="211" t="s">
        <v>142</v>
      </c>
      <c r="G131" s="212" t="s">
        <v>143</v>
      </c>
      <c r="H131" s="213">
        <v>250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38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117</v>
      </c>
      <c r="AT131" s="221" t="s">
        <v>113</v>
      </c>
      <c r="AU131" s="221" t="s">
        <v>80</v>
      </c>
      <c r="AY131" s="14" t="s">
        <v>110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78</v>
      </c>
      <c r="BK131" s="222">
        <f>ROUND(I131*H131,2)</f>
        <v>0</v>
      </c>
      <c r="BL131" s="14" t="s">
        <v>117</v>
      </c>
      <c r="BM131" s="221" t="s">
        <v>144</v>
      </c>
    </row>
    <row r="132" s="2" customFormat="1" ht="16.5" customHeight="1">
      <c r="A132" s="35"/>
      <c r="B132" s="36"/>
      <c r="C132" s="209" t="s">
        <v>145</v>
      </c>
      <c r="D132" s="209" t="s">
        <v>113</v>
      </c>
      <c r="E132" s="210" t="s">
        <v>146</v>
      </c>
      <c r="F132" s="211" t="s">
        <v>147</v>
      </c>
      <c r="G132" s="212" t="s">
        <v>143</v>
      </c>
      <c r="H132" s="213">
        <v>150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38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117</v>
      </c>
      <c r="AT132" s="221" t="s">
        <v>113</v>
      </c>
      <c r="AU132" s="221" t="s">
        <v>80</v>
      </c>
      <c r="AY132" s="14" t="s">
        <v>110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78</v>
      </c>
      <c r="BK132" s="222">
        <f>ROUND(I132*H132,2)</f>
        <v>0</v>
      </c>
      <c r="BL132" s="14" t="s">
        <v>117</v>
      </c>
      <c r="BM132" s="221" t="s">
        <v>148</v>
      </c>
    </row>
    <row r="133" s="2" customFormat="1" ht="16.5" customHeight="1">
      <c r="A133" s="35"/>
      <c r="B133" s="36"/>
      <c r="C133" s="209" t="s">
        <v>149</v>
      </c>
      <c r="D133" s="209" t="s">
        <v>113</v>
      </c>
      <c r="E133" s="210" t="s">
        <v>150</v>
      </c>
      <c r="F133" s="211" t="s">
        <v>151</v>
      </c>
      <c r="G133" s="212" t="s">
        <v>143</v>
      </c>
      <c r="H133" s="213">
        <v>100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38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117</v>
      </c>
      <c r="AT133" s="221" t="s">
        <v>113</v>
      </c>
      <c r="AU133" s="221" t="s">
        <v>80</v>
      </c>
      <c r="AY133" s="14" t="s">
        <v>110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78</v>
      </c>
      <c r="BK133" s="222">
        <f>ROUND(I133*H133,2)</f>
        <v>0</v>
      </c>
      <c r="BL133" s="14" t="s">
        <v>117</v>
      </c>
      <c r="BM133" s="221" t="s">
        <v>152</v>
      </c>
    </row>
    <row r="134" s="2" customFormat="1" ht="16.5" customHeight="1">
      <c r="A134" s="35"/>
      <c r="B134" s="36"/>
      <c r="C134" s="209" t="s">
        <v>153</v>
      </c>
      <c r="D134" s="209" t="s">
        <v>113</v>
      </c>
      <c r="E134" s="210" t="s">
        <v>154</v>
      </c>
      <c r="F134" s="211" t="s">
        <v>155</v>
      </c>
      <c r="G134" s="212" t="s">
        <v>143</v>
      </c>
      <c r="H134" s="213">
        <v>100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38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117</v>
      </c>
      <c r="AT134" s="221" t="s">
        <v>113</v>
      </c>
      <c r="AU134" s="221" t="s">
        <v>80</v>
      </c>
      <c r="AY134" s="14" t="s">
        <v>110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78</v>
      </c>
      <c r="BK134" s="222">
        <f>ROUND(I134*H134,2)</f>
        <v>0</v>
      </c>
      <c r="BL134" s="14" t="s">
        <v>117</v>
      </c>
      <c r="BM134" s="221" t="s">
        <v>156</v>
      </c>
    </row>
    <row r="135" s="2" customFormat="1" ht="16.5" customHeight="1">
      <c r="A135" s="35"/>
      <c r="B135" s="36"/>
      <c r="C135" s="209" t="s">
        <v>157</v>
      </c>
      <c r="D135" s="209" t="s">
        <v>113</v>
      </c>
      <c r="E135" s="210" t="s">
        <v>158</v>
      </c>
      <c r="F135" s="211" t="s">
        <v>159</v>
      </c>
      <c r="G135" s="212" t="s">
        <v>143</v>
      </c>
      <c r="H135" s="213">
        <v>100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38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117</v>
      </c>
      <c r="AT135" s="221" t="s">
        <v>113</v>
      </c>
      <c r="AU135" s="221" t="s">
        <v>80</v>
      </c>
      <c r="AY135" s="14" t="s">
        <v>110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78</v>
      </c>
      <c r="BK135" s="222">
        <f>ROUND(I135*H135,2)</f>
        <v>0</v>
      </c>
      <c r="BL135" s="14" t="s">
        <v>117</v>
      </c>
      <c r="BM135" s="221" t="s">
        <v>160</v>
      </c>
    </row>
    <row r="136" s="2" customFormat="1" ht="16.5" customHeight="1">
      <c r="A136" s="35"/>
      <c r="B136" s="36"/>
      <c r="C136" s="209" t="s">
        <v>8</v>
      </c>
      <c r="D136" s="209" t="s">
        <v>113</v>
      </c>
      <c r="E136" s="210" t="s">
        <v>161</v>
      </c>
      <c r="F136" s="211" t="s">
        <v>162</v>
      </c>
      <c r="G136" s="212" t="s">
        <v>143</v>
      </c>
      <c r="H136" s="213">
        <v>50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38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117</v>
      </c>
      <c r="AT136" s="221" t="s">
        <v>113</v>
      </c>
      <c r="AU136" s="221" t="s">
        <v>80</v>
      </c>
      <c r="AY136" s="14" t="s">
        <v>110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78</v>
      </c>
      <c r="BK136" s="222">
        <f>ROUND(I136*H136,2)</f>
        <v>0</v>
      </c>
      <c r="BL136" s="14" t="s">
        <v>117</v>
      </c>
      <c r="BM136" s="221" t="s">
        <v>163</v>
      </c>
    </row>
    <row r="137" s="2" customFormat="1" ht="16.5" customHeight="1">
      <c r="A137" s="35"/>
      <c r="B137" s="36"/>
      <c r="C137" s="209" t="s">
        <v>164</v>
      </c>
      <c r="D137" s="209" t="s">
        <v>113</v>
      </c>
      <c r="E137" s="210" t="s">
        <v>165</v>
      </c>
      <c r="F137" s="211" t="s">
        <v>166</v>
      </c>
      <c r="G137" s="212" t="s">
        <v>143</v>
      </c>
      <c r="H137" s="213">
        <v>5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38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117</v>
      </c>
      <c r="AT137" s="221" t="s">
        <v>113</v>
      </c>
      <c r="AU137" s="221" t="s">
        <v>80</v>
      </c>
      <c r="AY137" s="14" t="s">
        <v>110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78</v>
      </c>
      <c r="BK137" s="222">
        <f>ROUND(I137*H137,2)</f>
        <v>0</v>
      </c>
      <c r="BL137" s="14" t="s">
        <v>117</v>
      </c>
      <c r="BM137" s="221" t="s">
        <v>167</v>
      </c>
    </row>
    <row r="138" s="2" customFormat="1" ht="16.5" customHeight="1">
      <c r="A138" s="35"/>
      <c r="B138" s="36"/>
      <c r="C138" s="209" t="s">
        <v>168</v>
      </c>
      <c r="D138" s="209" t="s">
        <v>113</v>
      </c>
      <c r="E138" s="210" t="s">
        <v>169</v>
      </c>
      <c r="F138" s="211" t="s">
        <v>170</v>
      </c>
      <c r="G138" s="212" t="s">
        <v>143</v>
      </c>
      <c r="H138" s="213">
        <v>50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38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117</v>
      </c>
      <c r="AT138" s="221" t="s">
        <v>113</v>
      </c>
      <c r="AU138" s="221" t="s">
        <v>80</v>
      </c>
      <c r="AY138" s="14" t="s">
        <v>110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78</v>
      </c>
      <c r="BK138" s="222">
        <f>ROUND(I138*H138,2)</f>
        <v>0</v>
      </c>
      <c r="BL138" s="14" t="s">
        <v>117</v>
      </c>
      <c r="BM138" s="221" t="s">
        <v>171</v>
      </c>
    </row>
    <row r="139" s="2" customFormat="1" ht="16.5" customHeight="1">
      <c r="A139" s="35"/>
      <c r="B139" s="36"/>
      <c r="C139" s="209" t="s">
        <v>172</v>
      </c>
      <c r="D139" s="209" t="s">
        <v>113</v>
      </c>
      <c r="E139" s="210" t="s">
        <v>173</v>
      </c>
      <c r="F139" s="211" t="s">
        <v>174</v>
      </c>
      <c r="G139" s="212" t="s">
        <v>116</v>
      </c>
      <c r="H139" s="213">
        <v>1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38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117</v>
      </c>
      <c r="AT139" s="221" t="s">
        <v>113</v>
      </c>
      <c r="AU139" s="221" t="s">
        <v>80</v>
      </c>
      <c r="AY139" s="14" t="s">
        <v>110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78</v>
      </c>
      <c r="BK139" s="222">
        <f>ROUND(I139*H139,2)</f>
        <v>0</v>
      </c>
      <c r="BL139" s="14" t="s">
        <v>117</v>
      </c>
      <c r="BM139" s="221" t="s">
        <v>175</v>
      </c>
    </row>
    <row r="140" s="2" customFormat="1" ht="16.5" customHeight="1">
      <c r="A140" s="35"/>
      <c r="B140" s="36"/>
      <c r="C140" s="209" t="s">
        <v>176</v>
      </c>
      <c r="D140" s="209" t="s">
        <v>113</v>
      </c>
      <c r="E140" s="210" t="s">
        <v>177</v>
      </c>
      <c r="F140" s="211" t="s">
        <v>178</v>
      </c>
      <c r="G140" s="212" t="s">
        <v>116</v>
      </c>
      <c r="H140" s="213">
        <v>1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38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117</v>
      </c>
      <c r="AT140" s="221" t="s">
        <v>113</v>
      </c>
      <c r="AU140" s="221" t="s">
        <v>80</v>
      </c>
      <c r="AY140" s="14" t="s">
        <v>110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78</v>
      </c>
      <c r="BK140" s="222">
        <f>ROUND(I140*H140,2)</f>
        <v>0</v>
      </c>
      <c r="BL140" s="14" t="s">
        <v>117</v>
      </c>
      <c r="BM140" s="221" t="s">
        <v>179</v>
      </c>
    </row>
    <row r="141" s="2" customFormat="1" ht="24.15" customHeight="1">
      <c r="A141" s="35"/>
      <c r="B141" s="36"/>
      <c r="C141" s="209" t="s">
        <v>180</v>
      </c>
      <c r="D141" s="209" t="s">
        <v>113</v>
      </c>
      <c r="E141" s="210" t="s">
        <v>181</v>
      </c>
      <c r="F141" s="211" t="s">
        <v>182</v>
      </c>
      <c r="G141" s="212" t="s">
        <v>116</v>
      </c>
      <c r="H141" s="213">
        <v>1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38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117</v>
      </c>
      <c r="AT141" s="221" t="s">
        <v>113</v>
      </c>
      <c r="AU141" s="221" t="s">
        <v>80</v>
      </c>
      <c r="AY141" s="14" t="s">
        <v>110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78</v>
      </c>
      <c r="BK141" s="222">
        <f>ROUND(I141*H141,2)</f>
        <v>0</v>
      </c>
      <c r="BL141" s="14" t="s">
        <v>117</v>
      </c>
      <c r="BM141" s="221" t="s">
        <v>183</v>
      </c>
    </row>
    <row r="142" s="12" customFormat="1" ht="22.8" customHeight="1">
      <c r="A142" s="12"/>
      <c r="B142" s="193"/>
      <c r="C142" s="194"/>
      <c r="D142" s="195" t="s">
        <v>72</v>
      </c>
      <c r="E142" s="207" t="s">
        <v>184</v>
      </c>
      <c r="F142" s="207" t="s">
        <v>185</v>
      </c>
      <c r="G142" s="194"/>
      <c r="H142" s="194"/>
      <c r="I142" s="197"/>
      <c r="J142" s="208">
        <f>BK142</f>
        <v>0</v>
      </c>
      <c r="K142" s="194"/>
      <c r="L142" s="199"/>
      <c r="M142" s="200"/>
      <c r="N142" s="201"/>
      <c r="O142" s="201"/>
      <c r="P142" s="202">
        <f>SUM(P143:P153)</f>
        <v>0</v>
      </c>
      <c r="Q142" s="201"/>
      <c r="R142" s="202">
        <f>SUM(R143:R153)</f>
        <v>0</v>
      </c>
      <c r="S142" s="201"/>
      <c r="T142" s="203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4" t="s">
        <v>78</v>
      </c>
      <c r="AT142" s="205" t="s">
        <v>72</v>
      </c>
      <c r="AU142" s="205" t="s">
        <v>78</v>
      </c>
      <c r="AY142" s="204" t="s">
        <v>110</v>
      </c>
      <c r="BK142" s="206">
        <f>SUM(BK143:BK153)</f>
        <v>0</v>
      </c>
    </row>
    <row r="143" s="2" customFormat="1" ht="16.5" customHeight="1">
      <c r="A143" s="35"/>
      <c r="B143" s="36"/>
      <c r="C143" s="209" t="s">
        <v>186</v>
      </c>
      <c r="D143" s="209" t="s">
        <v>113</v>
      </c>
      <c r="E143" s="210" t="s">
        <v>187</v>
      </c>
      <c r="F143" s="211" t="s">
        <v>188</v>
      </c>
      <c r="G143" s="212" t="s">
        <v>133</v>
      </c>
      <c r="H143" s="213">
        <v>3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38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117</v>
      </c>
      <c r="AT143" s="221" t="s">
        <v>113</v>
      </c>
      <c r="AU143" s="221" t="s">
        <v>80</v>
      </c>
      <c r="AY143" s="14" t="s">
        <v>110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78</v>
      </c>
      <c r="BK143" s="222">
        <f>ROUND(I143*H143,2)</f>
        <v>0</v>
      </c>
      <c r="BL143" s="14" t="s">
        <v>117</v>
      </c>
      <c r="BM143" s="221" t="s">
        <v>189</v>
      </c>
    </row>
    <row r="144" s="2" customFormat="1" ht="16.5" customHeight="1">
      <c r="A144" s="35"/>
      <c r="B144" s="36"/>
      <c r="C144" s="209" t="s">
        <v>190</v>
      </c>
      <c r="D144" s="209" t="s">
        <v>113</v>
      </c>
      <c r="E144" s="210" t="s">
        <v>191</v>
      </c>
      <c r="F144" s="211" t="s">
        <v>192</v>
      </c>
      <c r="G144" s="212" t="s">
        <v>133</v>
      </c>
      <c r="H144" s="213">
        <v>2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38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117</v>
      </c>
      <c r="AT144" s="221" t="s">
        <v>113</v>
      </c>
      <c r="AU144" s="221" t="s">
        <v>80</v>
      </c>
      <c r="AY144" s="14" t="s">
        <v>110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78</v>
      </c>
      <c r="BK144" s="222">
        <f>ROUND(I144*H144,2)</f>
        <v>0</v>
      </c>
      <c r="BL144" s="14" t="s">
        <v>117</v>
      </c>
      <c r="BM144" s="221" t="s">
        <v>193</v>
      </c>
    </row>
    <row r="145" s="2" customFormat="1" ht="16.5" customHeight="1">
      <c r="A145" s="35"/>
      <c r="B145" s="36"/>
      <c r="C145" s="209" t="s">
        <v>194</v>
      </c>
      <c r="D145" s="209" t="s">
        <v>113</v>
      </c>
      <c r="E145" s="210" t="s">
        <v>195</v>
      </c>
      <c r="F145" s="211" t="s">
        <v>196</v>
      </c>
      <c r="G145" s="212" t="s">
        <v>133</v>
      </c>
      <c r="H145" s="213">
        <v>1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38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117</v>
      </c>
      <c r="AT145" s="221" t="s">
        <v>113</v>
      </c>
      <c r="AU145" s="221" t="s">
        <v>80</v>
      </c>
      <c r="AY145" s="14" t="s">
        <v>110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78</v>
      </c>
      <c r="BK145" s="222">
        <f>ROUND(I145*H145,2)</f>
        <v>0</v>
      </c>
      <c r="BL145" s="14" t="s">
        <v>117</v>
      </c>
      <c r="BM145" s="221" t="s">
        <v>197</v>
      </c>
    </row>
    <row r="146" s="2" customFormat="1" ht="16.5" customHeight="1">
      <c r="A146" s="35"/>
      <c r="B146" s="36"/>
      <c r="C146" s="209" t="s">
        <v>7</v>
      </c>
      <c r="D146" s="209" t="s">
        <v>113</v>
      </c>
      <c r="E146" s="210" t="s">
        <v>198</v>
      </c>
      <c r="F146" s="211" t="s">
        <v>199</v>
      </c>
      <c r="G146" s="212" t="s">
        <v>133</v>
      </c>
      <c r="H146" s="213">
        <v>3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38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117</v>
      </c>
      <c r="AT146" s="221" t="s">
        <v>113</v>
      </c>
      <c r="AU146" s="221" t="s">
        <v>80</v>
      </c>
      <c r="AY146" s="14" t="s">
        <v>110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78</v>
      </c>
      <c r="BK146" s="222">
        <f>ROUND(I146*H146,2)</f>
        <v>0</v>
      </c>
      <c r="BL146" s="14" t="s">
        <v>117</v>
      </c>
      <c r="BM146" s="221" t="s">
        <v>200</v>
      </c>
    </row>
    <row r="147" s="2" customFormat="1" ht="16.5" customHeight="1">
      <c r="A147" s="35"/>
      <c r="B147" s="36"/>
      <c r="C147" s="209" t="s">
        <v>201</v>
      </c>
      <c r="D147" s="209" t="s">
        <v>113</v>
      </c>
      <c r="E147" s="210" t="s">
        <v>202</v>
      </c>
      <c r="F147" s="211" t="s">
        <v>203</v>
      </c>
      <c r="G147" s="212" t="s">
        <v>133</v>
      </c>
      <c r="H147" s="213">
        <v>1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38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117</v>
      </c>
      <c r="AT147" s="221" t="s">
        <v>113</v>
      </c>
      <c r="AU147" s="221" t="s">
        <v>80</v>
      </c>
      <c r="AY147" s="14" t="s">
        <v>110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78</v>
      </c>
      <c r="BK147" s="222">
        <f>ROUND(I147*H147,2)</f>
        <v>0</v>
      </c>
      <c r="BL147" s="14" t="s">
        <v>117</v>
      </c>
      <c r="BM147" s="221" t="s">
        <v>204</v>
      </c>
    </row>
    <row r="148" s="2" customFormat="1" ht="16.5" customHeight="1">
      <c r="A148" s="35"/>
      <c r="B148" s="36"/>
      <c r="C148" s="209" t="s">
        <v>205</v>
      </c>
      <c r="D148" s="209" t="s">
        <v>113</v>
      </c>
      <c r="E148" s="210" t="s">
        <v>206</v>
      </c>
      <c r="F148" s="211" t="s">
        <v>207</v>
      </c>
      <c r="G148" s="212" t="s">
        <v>133</v>
      </c>
      <c r="H148" s="213">
        <v>4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38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117</v>
      </c>
      <c r="AT148" s="221" t="s">
        <v>113</v>
      </c>
      <c r="AU148" s="221" t="s">
        <v>80</v>
      </c>
      <c r="AY148" s="14" t="s">
        <v>110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78</v>
      </c>
      <c r="BK148" s="222">
        <f>ROUND(I148*H148,2)</f>
        <v>0</v>
      </c>
      <c r="BL148" s="14" t="s">
        <v>117</v>
      </c>
      <c r="BM148" s="221" t="s">
        <v>208</v>
      </c>
    </row>
    <row r="149" s="2" customFormat="1" ht="16.5" customHeight="1">
      <c r="A149" s="35"/>
      <c r="B149" s="36"/>
      <c r="C149" s="209" t="s">
        <v>209</v>
      </c>
      <c r="D149" s="209" t="s">
        <v>113</v>
      </c>
      <c r="E149" s="210" t="s">
        <v>210</v>
      </c>
      <c r="F149" s="211" t="s">
        <v>211</v>
      </c>
      <c r="G149" s="212" t="s">
        <v>133</v>
      </c>
      <c r="H149" s="213">
        <v>5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38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117</v>
      </c>
      <c r="AT149" s="221" t="s">
        <v>113</v>
      </c>
      <c r="AU149" s="221" t="s">
        <v>80</v>
      </c>
      <c r="AY149" s="14" t="s">
        <v>110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78</v>
      </c>
      <c r="BK149" s="222">
        <f>ROUND(I149*H149,2)</f>
        <v>0</v>
      </c>
      <c r="BL149" s="14" t="s">
        <v>117</v>
      </c>
      <c r="BM149" s="221" t="s">
        <v>212</v>
      </c>
    </row>
    <row r="150" s="2" customFormat="1" ht="21.75" customHeight="1">
      <c r="A150" s="35"/>
      <c r="B150" s="36"/>
      <c r="C150" s="209" t="s">
        <v>213</v>
      </c>
      <c r="D150" s="209" t="s">
        <v>113</v>
      </c>
      <c r="E150" s="210" t="s">
        <v>214</v>
      </c>
      <c r="F150" s="211" t="s">
        <v>215</v>
      </c>
      <c r="G150" s="212" t="s">
        <v>116</v>
      </c>
      <c r="H150" s="213">
        <v>1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38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117</v>
      </c>
      <c r="AT150" s="221" t="s">
        <v>113</v>
      </c>
      <c r="AU150" s="221" t="s">
        <v>80</v>
      </c>
      <c r="AY150" s="14" t="s">
        <v>110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78</v>
      </c>
      <c r="BK150" s="222">
        <f>ROUND(I150*H150,2)</f>
        <v>0</v>
      </c>
      <c r="BL150" s="14" t="s">
        <v>117</v>
      </c>
      <c r="BM150" s="221" t="s">
        <v>216</v>
      </c>
    </row>
    <row r="151" s="2" customFormat="1" ht="16.5" customHeight="1">
      <c r="A151" s="35"/>
      <c r="B151" s="36"/>
      <c r="C151" s="209" t="s">
        <v>217</v>
      </c>
      <c r="D151" s="209" t="s">
        <v>113</v>
      </c>
      <c r="E151" s="210" t="s">
        <v>218</v>
      </c>
      <c r="F151" s="211" t="s">
        <v>219</v>
      </c>
      <c r="G151" s="212" t="s">
        <v>133</v>
      </c>
      <c r="H151" s="213">
        <v>1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38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117</v>
      </c>
      <c r="AT151" s="221" t="s">
        <v>113</v>
      </c>
      <c r="AU151" s="221" t="s">
        <v>80</v>
      </c>
      <c r="AY151" s="14" t="s">
        <v>110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78</v>
      </c>
      <c r="BK151" s="222">
        <f>ROUND(I151*H151,2)</f>
        <v>0</v>
      </c>
      <c r="BL151" s="14" t="s">
        <v>117</v>
      </c>
      <c r="BM151" s="221" t="s">
        <v>220</v>
      </c>
    </row>
    <row r="152" s="2" customFormat="1" ht="16.5" customHeight="1">
      <c r="A152" s="35"/>
      <c r="B152" s="36"/>
      <c r="C152" s="209" t="s">
        <v>221</v>
      </c>
      <c r="D152" s="209" t="s">
        <v>113</v>
      </c>
      <c r="E152" s="210" t="s">
        <v>222</v>
      </c>
      <c r="F152" s="211" t="s">
        <v>223</v>
      </c>
      <c r="G152" s="212" t="s">
        <v>133</v>
      </c>
      <c r="H152" s="213">
        <v>1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38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117</v>
      </c>
      <c r="AT152" s="221" t="s">
        <v>113</v>
      </c>
      <c r="AU152" s="221" t="s">
        <v>80</v>
      </c>
      <c r="AY152" s="14" t="s">
        <v>110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78</v>
      </c>
      <c r="BK152" s="222">
        <f>ROUND(I152*H152,2)</f>
        <v>0</v>
      </c>
      <c r="BL152" s="14" t="s">
        <v>117</v>
      </c>
      <c r="BM152" s="221" t="s">
        <v>224</v>
      </c>
    </row>
    <row r="153" s="2" customFormat="1" ht="16.5" customHeight="1">
      <c r="A153" s="35"/>
      <c r="B153" s="36"/>
      <c r="C153" s="209" t="s">
        <v>225</v>
      </c>
      <c r="D153" s="209" t="s">
        <v>113</v>
      </c>
      <c r="E153" s="210" t="s">
        <v>226</v>
      </c>
      <c r="F153" s="211" t="s">
        <v>227</v>
      </c>
      <c r="G153" s="212" t="s">
        <v>1</v>
      </c>
      <c r="H153" s="213">
        <v>1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38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117</v>
      </c>
      <c r="AT153" s="221" t="s">
        <v>113</v>
      </c>
      <c r="AU153" s="221" t="s">
        <v>80</v>
      </c>
      <c r="AY153" s="14" t="s">
        <v>110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78</v>
      </c>
      <c r="BK153" s="222">
        <f>ROUND(I153*H153,2)</f>
        <v>0</v>
      </c>
      <c r="BL153" s="14" t="s">
        <v>117</v>
      </c>
      <c r="BM153" s="221" t="s">
        <v>228</v>
      </c>
    </row>
    <row r="154" s="12" customFormat="1" ht="22.8" customHeight="1">
      <c r="A154" s="12"/>
      <c r="B154" s="193"/>
      <c r="C154" s="194"/>
      <c r="D154" s="195" t="s">
        <v>72</v>
      </c>
      <c r="E154" s="207" t="s">
        <v>229</v>
      </c>
      <c r="F154" s="207" t="s">
        <v>230</v>
      </c>
      <c r="G154" s="194"/>
      <c r="H154" s="194"/>
      <c r="I154" s="197"/>
      <c r="J154" s="208">
        <f>BK154</f>
        <v>0</v>
      </c>
      <c r="K154" s="194"/>
      <c r="L154" s="199"/>
      <c r="M154" s="200"/>
      <c r="N154" s="201"/>
      <c r="O154" s="201"/>
      <c r="P154" s="202">
        <f>SUM(P155:P158)</f>
        <v>0</v>
      </c>
      <c r="Q154" s="201"/>
      <c r="R154" s="202">
        <f>SUM(R155:R158)</f>
        <v>0</v>
      </c>
      <c r="S154" s="201"/>
      <c r="T154" s="203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4" t="s">
        <v>78</v>
      </c>
      <c r="AT154" s="205" t="s">
        <v>72</v>
      </c>
      <c r="AU154" s="205" t="s">
        <v>78</v>
      </c>
      <c r="AY154" s="204" t="s">
        <v>110</v>
      </c>
      <c r="BK154" s="206">
        <f>SUM(BK155:BK158)</f>
        <v>0</v>
      </c>
    </row>
    <row r="155" s="2" customFormat="1" ht="16.5" customHeight="1">
      <c r="A155" s="35"/>
      <c r="B155" s="36"/>
      <c r="C155" s="209" t="s">
        <v>231</v>
      </c>
      <c r="D155" s="209" t="s">
        <v>113</v>
      </c>
      <c r="E155" s="210" t="s">
        <v>232</v>
      </c>
      <c r="F155" s="211" t="s">
        <v>233</v>
      </c>
      <c r="G155" s="212" t="s">
        <v>133</v>
      </c>
      <c r="H155" s="213">
        <v>2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38</v>
      </c>
      <c r="O155" s="88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117</v>
      </c>
      <c r="AT155" s="221" t="s">
        <v>113</v>
      </c>
      <c r="AU155" s="221" t="s">
        <v>80</v>
      </c>
      <c r="AY155" s="14" t="s">
        <v>110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78</v>
      </c>
      <c r="BK155" s="222">
        <f>ROUND(I155*H155,2)</f>
        <v>0</v>
      </c>
      <c r="BL155" s="14" t="s">
        <v>117</v>
      </c>
      <c r="BM155" s="221" t="s">
        <v>234</v>
      </c>
    </row>
    <row r="156" s="2" customFormat="1" ht="16.5" customHeight="1">
      <c r="A156" s="35"/>
      <c r="B156" s="36"/>
      <c r="C156" s="209" t="s">
        <v>235</v>
      </c>
      <c r="D156" s="209" t="s">
        <v>113</v>
      </c>
      <c r="E156" s="210" t="s">
        <v>236</v>
      </c>
      <c r="F156" s="211" t="s">
        <v>237</v>
      </c>
      <c r="G156" s="212" t="s">
        <v>133</v>
      </c>
      <c r="H156" s="213">
        <v>1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38</v>
      </c>
      <c r="O156" s="88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117</v>
      </c>
      <c r="AT156" s="221" t="s">
        <v>113</v>
      </c>
      <c r="AU156" s="221" t="s">
        <v>80</v>
      </c>
      <c r="AY156" s="14" t="s">
        <v>110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78</v>
      </c>
      <c r="BK156" s="222">
        <f>ROUND(I156*H156,2)</f>
        <v>0</v>
      </c>
      <c r="BL156" s="14" t="s">
        <v>117</v>
      </c>
      <c r="BM156" s="221" t="s">
        <v>238</v>
      </c>
    </row>
    <row r="157" s="2" customFormat="1" ht="16.5" customHeight="1">
      <c r="A157" s="35"/>
      <c r="B157" s="36"/>
      <c r="C157" s="209" t="s">
        <v>239</v>
      </c>
      <c r="D157" s="209" t="s">
        <v>113</v>
      </c>
      <c r="E157" s="210" t="s">
        <v>240</v>
      </c>
      <c r="F157" s="211" t="s">
        <v>241</v>
      </c>
      <c r="G157" s="212" t="s">
        <v>116</v>
      </c>
      <c r="H157" s="213">
        <v>1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38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117</v>
      </c>
      <c r="AT157" s="221" t="s">
        <v>113</v>
      </c>
      <c r="AU157" s="221" t="s">
        <v>80</v>
      </c>
      <c r="AY157" s="14" t="s">
        <v>110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78</v>
      </c>
      <c r="BK157" s="222">
        <f>ROUND(I157*H157,2)</f>
        <v>0</v>
      </c>
      <c r="BL157" s="14" t="s">
        <v>117</v>
      </c>
      <c r="BM157" s="221" t="s">
        <v>242</v>
      </c>
    </row>
    <row r="158" s="2" customFormat="1" ht="16.5" customHeight="1">
      <c r="A158" s="35"/>
      <c r="B158" s="36"/>
      <c r="C158" s="209" t="s">
        <v>243</v>
      </c>
      <c r="D158" s="209" t="s">
        <v>113</v>
      </c>
      <c r="E158" s="210" t="s">
        <v>244</v>
      </c>
      <c r="F158" s="211" t="s">
        <v>245</v>
      </c>
      <c r="G158" s="212" t="s">
        <v>116</v>
      </c>
      <c r="H158" s="213">
        <v>1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38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117</v>
      </c>
      <c r="AT158" s="221" t="s">
        <v>113</v>
      </c>
      <c r="AU158" s="221" t="s">
        <v>80</v>
      </c>
      <c r="AY158" s="14" t="s">
        <v>110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78</v>
      </c>
      <c r="BK158" s="222">
        <f>ROUND(I158*H158,2)</f>
        <v>0</v>
      </c>
      <c r="BL158" s="14" t="s">
        <v>117</v>
      </c>
      <c r="BM158" s="221" t="s">
        <v>246</v>
      </c>
    </row>
    <row r="159" s="12" customFormat="1" ht="22.8" customHeight="1">
      <c r="A159" s="12"/>
      <c r="B159" s="193"/>
      <c r="C159" s="194"/>
      <c r="D159" s="195" t="s">
        <v>72</v>
      </c>
      <c r="E159" s="207" t="s">
        <v>247</v>
      </c>
      <c r="F159" s="207" t="s">
        <v>248</v>
      </c>
      <c r="G159" s="194"/>
      <c r="H159" s="194"/>
      <c r="I159" s="197"/>
      <c r="J159" s="208">
        <f>BK159</f>
        <v>0</v>
      </c>
      <c r="K159" s="194"/>
      <c r="L159" s="199"/>
      <c r="M159" s="200"/>
      <c r="N159" s="201"/>
      <c r="O159" s="201"/>
      <c r="P159" s="202">
        <f>SUM(P160:P164)</f>
        <v>0</v>
      </c>
      <c r="Q159" s="201"/>
      <c r="R159" s="202">
        <f>SUM(R160:R164)</f>
        <v>0</v>
      </c>
      <c r="S159" s="201"/>
      <c r="T159" s="20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4" t="s">
        <v>78</v>
      </c>
      <c r="AT159" s="205" t="s">
        <v>72</v>
      </c>
      <c r="AU159" s="205" t="s">
        <v>78</v>
      </c>
      <c r="AY159" s="204" t="s">
        <v>110</v>
      </c>
      <c r="BK159" s="206">
        <f>SUM(BK160:BK164)</f>
        <v>0</v>
      </c>
    </row>
    <row r="160" s="2" customFormat="1" ht="16.5" customHeight="1">
      <c r="A160" s="35"/>
      <c r="B160" s="36"/>
      <c r="C160" s="209" t="s">
        <v>249</v>
      </c>
      <c r="D160" s="209" t="s">
        <v>113</v>
      </c>
      <c r="E160" s="210" t="s">
        <v>250</v>
      </c>
      <c r="F160" s="211" t="s">
        <v>251</v>
      </c>
      <c r="G160" s="212" t="s">
        <v>116</v>
      </c>
      <c r="H160" s="213">
        <v>1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38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117</v>
      </c>
      <c r="AT160" s="221" t="s">
        <v>113</v>
      </c>
      <c r="AU160" s="221" t="s">
        <v>80</v>
      </c>
      <c r="AY160" s="14" t="s">
        <v>110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78</v>
      </c>
      <c r="BK160" s="222">
        <f>ROUND(I160*H160,2)</f>
        <v>0</v>
      </c>
      <c r="BL160" s="14" t="s">
        <v>117</v>
      </c>
      <c r="BM160" s="221" t="s">
        <v>252</v>
      </c>
    </row>
    <row r="161" s="2" customFormat="1" ht="16.5" customHeight="1">
      <c r="A161" s="35"/>
      <c r="B161" s="36"/>
      <c r="C161" s="209" t="s">
        <v>253</v>
      </c>
      <c r="D161" s="209" t="s">
        <v>113</v>
      </c>
      <c r="E161" s="210" t="s">
        <v>254</v>
      </c>
      <c r="F161" s="211" t="s">
        <v>255</v>
      </c>
      <c r="G161" s="212" t="s">
        <v>116</v>
      </c>
      <c r="H161" s="213">
        <v>1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38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117</v>
      </c>
      <c r="AT161" s="221" t="s">
        <v>113</v>
      </c>
      <c r="AU161" s="221" t="s">
        <v>80</v>
      </c>
      <c r="AY161" s="14" t="s">
        <v>110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78</v>
      </c>
      <c r="BK161" s="222">
        <f>ROUND(I161*H161,2)</f>
        <v>0</v>
      </c>
      <c r="BL161" s="14" t="s">
        <v>117</v>
      </c>
      <c r="BM161" s="221" t="s">
        <v>256</v>
      </c>
    </row>
    <row r="162" s="2" customFormat="1" ht="16.5" customHeight="1">
      <c r="A162" s="35"/>
      <c r="B162" s="36"/>
      <c r="C162" s="209" t="s">
        <v>257</v>
      </c>
      <c r="D162" s="209" t="s">
        <v>113</v>
      </c>
      <c r="E162" s="210" t="s">
        <v>258</v>
      </c>
      <c r="F162" s="211" t="s">
        <v>259</v>
      </c>
      <c r="G162" s="212" t="s">
        <v>116</v>
      </c>
      <c r="H162" s="213">
        <v>1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38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117</v>
      </c>
      <c r="AT162" s="221" t="s">
        <v>113</v>
      </c>
      <c r="AU162" s="221" t="s">
        <v>80</v>
      </c>
      <c r="AY162" s="14" t="s">
        <v>110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78</v>
      </c>
      <c r="BK162" s="222">
        <f>ROUND(I162*H162,2)</f>
        <v>0</v>
      </c>
      <c r="BL162" s="14" t="s">
        <v>117</v>
      </c>
      <c r="BM162" s="221" t="s">
        <v>260</v>
      </c>
    </row>
    <row r="163" s="2" customFormat="1" ht="16.5" customHeight="1">
      <c r="A163" s="35"/>
      <c r="B163" s="36"/>
      <c r="C163" s="209" t="s">
        <v>261</v>
      </c>
      <c r="D163" s="209" t="s">
        <v>113</v>
      </c>
      <c r="E163" s="210" t="s">
        <v>262</v>
      </c>
      <c r="F163" s="211" t="s">
        <v>263</v>
      </c>
      <c r="G163" s="212" t="s">
        <v>116</v>
      </c>
      <c r="H163" s="213">
        <v>1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38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117</v>
      </c>
      <c r="AT163" s="221" t="s">
        <v>113</v>
      </c>
      <c r="AU163" s="221" t="s">
        <v>80</v>
      </c>
      <c r="AY163" s="14" t="s">
        <v>110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78</v>
      </c>
      <c r="BK163" s="222">
        <f>ROUND(I163*H163,2)</f>
        <v>0</v>
      </c>
      <c r="BL163" s="14" t="s">
        <v>117</v>
      </c>
      <c r="BM163" s="221" t="s">
        <v>264</v>
      </c>
    </row>
    <row r="164" s="2" customFormat="1" ht="16.5" customHeight="1">
      <c r="A164" s="35"/>
      <c r="B164" s="36"/>
      <c r="C164" s="209" t="s">
        <v>265</v>
      </c>
      <c r="D164" s="209" t="s">
        <v>113</v>
      </c>
      <c r="E164" s="210" t="s">
        <v>266</v>
      </c>
      <c r="F164" s="211" t="s">
        <v>267</v>
      </c>
      <c r="G164" s="212" t="s">
        <v>116</v>
      </c>
      <c r="H164" s="213">
        <v>1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38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117</v>
      </c>
      <c r="AT164" s="221" t="s">
        <v>113</v>
      </c>
      <c r="AU164" s="221" t="s">
        <v>80</v>
      </c>
      <c r="AY164" s="14" t="s">
        <v>110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78</v>
      </c>
      <c r="BK164" s="222">
        <f>ROUND(I164*H164,2)</f>
        <v>0</v>
      </c>
      <c r="BL164" s="14" t="s">
        <v>117</v>
      </c>
      <c r="BM164" s="221" t="s">
        <v>268</v>
      </c>
    </row>
    <row r="165" s="12" customFormat="1" ht="22.8" customHeight="1">
      <c r="A165" s="12"/>
      <c r="B165" s="193"/>
      <c r="C165" s="194"/>
      <c r="D165" s="195" t="s">
        <v>72</v>
      </c>
      <c r="E165" s="207" t="s">
        <v>269</v>
      </c>
      <c r="F165" s="207" t="s">
        <v>270</v>
      </c>
      <c r="G165" s="194"/>
      <c r="H165" s="194"/>
      <c r="I165" s="197"/>
      <c r="J165" s="208">
        <f>BK165</f>
        <v>0</v>
      </c>
      <c r="K165" s="194"/>
      <c r="L165" s="199"/>
      <c r="M165" s="200"/>
      <c r="N165" s="201"/>
      <c r="O165" s="201"/>
      <c r="P165" s="202">
        <f>SUM(P166:P173)</f>
        <v>0</v>
      </c>
      <c r="Q165" s="201"/>
      <c r="R165" s="202">
        <f>SUM(R166:R173)</f>
        <v>0</v>
      </c>
      <c r="S165" s="201"/>
      <c r="T165" s="203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4" t="s">
        <v>78</v>
      </c>
      <c r="AT165" s="205" t="s">
        <v>72</v>
      </c>
      <c r="AU165" s="205" t="s">
        <v>78</v>
      </c>
      <c r="AY165" s="204" t="s">
        <v>110</v>
      </c>
      <c r="BK165" s="206">
        <f>SUM(BK166:BK173)</f>
        <v>0</v>
      </c>
    </row>
    <row r="166" s="2" customFormat="1" ht="16.5" customHeight="1">
      <c r="A166" s="35"/>
      <c r="B166" s="36"/>
      <c r="C166" s="209" t="s">
        <v>271</v>
      </c>
      <c r="D166" s="209" t="s">
        <v>113</v>
      </c>
      <c r="E166" s="210" t="s">
        <v>272</v>
      </c>
      <c r="F166" s="211" t="s">
        <v>273</v>
      </c>
      <c r="G166" s="212" t="s">
        <v>116</v>
      </c>
      <c r="H166" s="213">
        <v>1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38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117</v>
      </c>
      <c r="AT166" s="221" t="s">
        <v>113</v>
      </c>
      <c r="AU166" s="221" t="s">
        <v>80</v>
      </c>
      <c r="AY166" s="14" t="s">
        <v>110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78</v>
      </c>
      <c r="BK166" s="222">
        <f>ROUND(I166*H166,2)</f>
        <v>0</v>
      </c>
      <c r="BL166" s="14" t="s">
        <v>117</v>
      </c>
      <c r="BM166" s="221" t="s">
        <v>274</v>
      </c>
    </row>
    <row r="167" s="2" customFormat="1" ht="16.5" customHeight="1">
      <c r="A167" s="35"/>
      <c r="B167" s="36"/>
      <c r="C167" s="209" t="s">
        <v>275</v>
      </c>
      <c r="D167" s="209" t="s">
        <v>113</v>
      </c>
      <c r="E167" s="210" t="s">
        <v>276</v>
      </c>
      <c r="F167" s="211" t="s">
        <v>277</v>
      </c>
      <c r="G167" s="212" t="s">
        <v>116</v>
      </c>
      <c r="H167" s="213">
        <v>1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38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117</v>
      </c>
      <c r="AT167" s="221" t="s">
        <v>113</v>
      </c>
      <c r="AU167" s="221" t="s">
        <v>80</v>
      </c>
      <c r="AY167" s="14" t="s">
        <v>110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78</v>
      </c>
      <c r="BK167" s="222">
        <f>ROUND(I167*H167,2)</f>
        <v>0</v>
      </c>
      <c r="BL167" s="14" t="s">
        <v>117</v>
      </c>
      <c r="BM167" s="221" t="s">
        <v>278</v>
      </c>
    </row>
    <row r="168" s="2" customFormat="1" ht="16.5" customHeight="1">
      <c r="A168" s="35"/>
      <c r="B168" s="36"/>
      <c r="C168" s="209" t="s">
        <v>279</v>
      </c>
      <c r="D168" s="209" t="s">
        <v>113</v>
      </c>
      <c r="E168" s="210" t="s">
        <v>280</v>
      </c>
      <c r="F168" s="211" t="s">
        <v>281</v>
      </c>
      <c r="G168" s="212" t="s">
        <v>116</v>
      </c>
      <c r="H168" s="213">
        <v>1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38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117</v>
      </c>
      <c r="AT168" s="221" t="s">
        <v>113</v>
      </c>
      <c r="AU168" s="221" t="s">
        <v>80</v>
      </c>
      <c r="AY168" s="14" t="s">
        <v>110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78</v>
      </c>
      <c r="BK168" s="222">
        <f>ROUND(I168*H168,2)</f>
        <v>0</v>
      </c>
      <c r="BL168" s="14" t="s">
        <v>117</v>
      </c>
      <c r="BM168" s="221" t="s">
        <v>282</v>
      </c>
    </row>
    <row r="169" s="2" customFormat="1" ht="16.5" customHeight="1">
      <c r="A169" s="35"/>
      <c r="B169" s="36"/>
      <c r="C169" s="209" t="s">
        <v>283</v>
      </c>
      <c r="D169" s="209" t="s">
        <v>113</v>
      </c>
      <c r="E169" s="210" t="s">
        <v>284</v>
      </c>
      <c r="F169" s="211" t="s">
        <v>285</v>
      </c>
      <c r="G169" s="212" t="s">
        <v>116</v>
      </c>
      <c r="H169" s="213">
        <v>1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38</v>
      </c>
      <c r="O169" s="88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117</v>
      </c>
      <c r="AT169" s="221" t="s">
        <v>113</v>
      </c>
      <c r="AU169" s="221" t="s">
        <v>80</v>
      </c>
      <c r="AY169" s="14" t="s">
        <v>110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78</v>
      </c>
      <c r="BK169" s="222">
        <f>ROUND(I169*H169,2)</f>
        <v>0</v>
      </c>
      <c r="BL169" s="14" t="s">
        <v>117</v>
      </c>
      <c r="BM169" s="221" t="s">
        <v>286</v>
      </c>
    </row>
    <row r="170" s="2" customFormat="1" ht="16.5" customHeight="1">
      <c r="A170" s="35"/>
      <c r="B170" s="36"/>
      <c r="C170" s="209" t="s">
        <v>287</v>
      </c>
      <c r="D170" s="209" t="s">
        <v>113</v>
      </c>
      <c r="E170" s="210" t="s">
        <v>288</v>
      </c>
      <c r="F170" s="211" t="s">
        <v>289</v>
      </c>
      <c r="G170" s="212" t="s">
        <v>116</v>
      </c>
      <c r="H170" s="213">
        <v>1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38</v>
      </c>
      <c r="O170" s="88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117</v>
      </c>
      <c r="AT170" s="221" t="s">
        <v>113</v>
      </c>
      <c r="AU170" s="221" t="s">
        <v>80</v>
      </c>
      <c r="AY170" s="14" t="s">
        <v>110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78</v>
      </c>
      <c r="BK170" s="222">
        <f>ROUND(I170*H170,2)</f>
        <v>0</v>
      </c>
      <c r="BL170" s="14" t="s">
        <v>117</v>
      </c>
      <c r="BM170" s="221" t="s">
        <v>290</v>
      </c>
    </row>
    <row r="171" s="2" customFormat="1" ht="21.75" customHeight="1">
      <c r="A171" s="35"/>
      <c r="B171" s="36"/>
      <c r="C171" s="209" t="s">
        <v>291</v>
      </c>
      <c r="D171" s="209" t="s">
        <v>113</v>
      </c>
      <c r="E171" s="210" t="s">
        <v>292</v>
      </c>
      <c r="F171" s="211" t="s">
        <v>293</v>
      </c>
      <c r="G171" s="212" t="s">
        <v>116</v>
      </c>
      <c r="H171" s="213">
        <v>1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38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117</v>
      </c>
      <c r="AT171" s="221" t="s">
        <v>113</v>
      </c>
      <c r="AU171" s="221" t="s">
        <v>80</v>
      </c>
      <c r="AY171" s="14" t="s">
        <v>110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78</v>
      </c>
      <c r="BK171" s="222">
        <f>ROUND(I171*H171,2)</f>
        <v>0</v>
      </c>
      <c r="BL171" s="14" t="s">
        <v>117</v>
      </c>
      <c r="BM171" s="221" t="s">
        <v>294</v>
      </c>
    </row>
    <row r="172" s="2" customFormat="1">
      <c r="A172" s="35"/>
      <c r="B172" s="36"/>
      <c r="C172" s="37"/>
      <c r="D172" s="223" t="s">
        <v>295</v>
      </c>
      <c r="E172" s="37"/>
      <c r="F172" s="224" t="s">
        <v>296</v>
      </c>
      <c r="G172" s="37"/>
      <c r="H172" s="37"/>
      <c r="I172" s="225"/>
      <c r="J172" s="37"/>
      <c r="K172" s="37"/>
      <c r="L172" s="41"/>
      <c r="M172" s="226"/>
      <c r="N172" s="227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295</v>
      </c>
      <c r="AU172" s="14" t="s">
        <v>80</v>
      </c>
    </row>
    <row r="173" s="2" customFormat="1" ht="21.75" customHeight="1">
      <c r="A173" s="35"/>
      <c r="B173" s="36"/>
      <c r="C173" s="209" t="s">
        <v>297</v>
      </c>
      <c r="D173" s="209" t="s">
        <v>113</v>
      </c>
      <c r="E173" s="210" t="s">
        <v>298</v>
      </c>
      <c r="F173" s="211" t="s">
        <v>299</v>
      </c>
      <c r="G173" s="212" t="s">
        <v>116</v>
      </c>
      <c r="H173" s="213">
        <v>1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38</v>
      </c>
      <c r="O173" s="88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117</v>
      </c>
      <c r="AT173" s="221" t="s">
        <v>113</v>
      </c>
      <c r="AU173" s="221" t="s">
        <v>80</v>
      </c>
      <c r="AY173" s="14" t="s">
        <v>110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78</v>
      </c>
      <c r="BK173" s="222">
        <f>ROUND(I173*H173,2)</f>
        <v>0</v>
      </c>
      <c r="BL173" s="14" t="s">
        <v>117</v>
      </c>
      <c r="BM173" s="221" t="s">
        <v>300</v>
      </c>
    </row>
    <row r="174" s="12" customFormat="1" ht="25.92" customHeight="1">
      <c r="A174" s="12"/>
      <c r="B174" s="193"/>
      <c r="C174" s="194"/>
      <c r="D174" s="195" t="s">
        <v>72</v>
      </c>
      <c r="E174" s="196" t="s">
        <v>301</v>
      </c>
      <c r="F174" s="196" t="s">
        <v>302</v>
      </c>
      <c r="G174" s="194"/>
      <c r="H174" s="194"/>
      <c r="I174" s="197"/>
      <c r="J174" s="198">
        <f>BK174</f>
        <v>0</v>
      </c>
      <c r="K174" s="194"/>
      <c r="L174" s="199"/>
      <c r="M174" s="200"/>
      <c r="N174" s="201"/>
      <c r="O174" s="201"/>
      <c r="P174" s="202">
        <f>P175</f>
        <v>0</v>
      </c>
      <c r="Q174" s="201"/>
      <c r="R174" s="202">
        <f>R175</f>
        <v>0</v>
      </c>
      <c r="S174" s="201"/>
      <c r="T174" s="20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4" t="s">
        <v>119</v>
      </c>
      <c r="AT174" s="205" t="s">
        <v>72</v>
      </c>
      <c r="AU174" s="205" t="s">
        <v>73</v>
      </c>
      <c r="AY174" s="204" t="s">
        <v>110</v>
      </c>
      <c r="BK174" s="206">
        <f>BK175</f>
        <v>0</v>
      </c>
    </row>
    <row r="175" s="12" customFormat="1" ht="22.8" customHeight="1">
      <c r="A175" s="12"/>
      <c r="B175" s="193"/>
      <c r="C175" s="194"/>
      <c r="D175" s="195" t="s">
        <v>72</v>
      </c>
      <c r="E175" s="207" t="s">
        <v>303</v>
      </c>
      <c r="F175" s="207" t="s">
        <v>304</v>
      </c>
      <c r="G175" s="194"/>
      <c r="H175" s="194"/>
      <c r="I175" s="197"/>
      <c r="J175" s="208">
        <f>BK175</f>
        <v>0</v>
      </c>
      <c r="K175" s="194"/>
      <c r="L175" s="199"/>
      <c r="M175" s="200"/>
      <c r="N175" s="201"/>
      <c r="O175" s="201"/>
      <c r="P175" s="202">
        <f>SUM(P176:P182)</f>
        <v>0</v>
      </c>
      <c r="Q175" s="201"/>
      <c r="R175" s="202">
        <f>SUM(R176:R182)</f>
        <v>0</v>
      </c>
      <c r="S175" s="201"/>
      <c r="T175" s="203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4" t="s">
        <v>119</v>
      </c>
      <c r="AT175" s="205" t="s">
        <v>72</v>
      </c>
      <c r="AU175" s="205" t="s">
        <v>78</v>
      </c>
      <c r="AY175" s="204" t="s">
        <v>110</v>
      </c>
      <c r="BK175" s="206">
        <f>SUM(BK176:BK182)</f>
        <v>0</v>
      </c>
    </row>
    <row r="176" s="2" customFormat="1" ht="16.5" customHeight="1">
      <c r="A176" s="35"/>
      <c r="B176" s="36"/>
      <c r="C176" s="209" t="s">
        <v>305</v>
      </c>
      <c r="D176" s="209" t="s">
        <v>113</v>
      </c>
      <c r="E176" s="210" t="s">
        <v>306</v>
      </c>
      <c r="F176" s="211" t="s">
        <v>307</v>
      </c>
      <c r="G176" s="212" t="s">
        <v>116</v>
      </c>
      <c r="H176" s="213">
        <v>1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38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117</v>
      </c>
      <c r="AT176" s="221" t="s">
        <v>113</v>
      </c>
      <c r="AU176" s="221" t="s">
        <v>80</v>
      </c>
      <c r="AY176" s="14" t="s">
        <v>110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78</v>
      </c>
      <c r="BK176" s="222">
        <f>ROUND(I176*H176,2)</f>
        <v>0</v>
      </c>
      <c r="BL176" s="14" t="s">
        <v>117</v>
      </c>
      <c r="BM176" s="221" t="s">
        <v>308</v>
      </c>
    </row>
    <row r="177" s="2" customFormat="1" ht="16.5" customHeight="1">
      <c r="A177" s="35"/>
      <c r="B177" s="36"/>
      <c r="C177" s="209" t="s">
        <v>309</v>
      </c>
      <c r="D177" s="209" t="s">
        <v>113</v>
      </c>
      <c r="E177" s="210" t="s">
        <v>310</v>
      </c>
      <c r="F177" s="211" t="s">
        <v>311</v>
      </c>
      <c r="G177" s="212" t="s">
        <v>116</v>
      </c>
      <c r="H177" s="213">
        <v>1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38</v>
      </c>
      <c r="O177" s="88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117</v>
      </c>
      <c r="AT177" s="221" t="s">
        <v>113</v>
      </c>
      <c r="AU177" s="221" t="s">
        <v>80</v>
      </c>
      <c r="AY177" s="14" t="s">
        <v>110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78</v>
      </c>
      <c r="BK177" s="222">
        <f>ROUND(I177*H177,2)</f>
        <v>0</v>
      </c>
      <c r="BL177" s="14" t="s">
        <v>117</v>
      </c>
      <c r="BM177" s="221" t="s">
        <v>312</v>
      </c>
    </row>
    <row r="178" s="2" customFormat="1" ht="21.75" customHeight="1">
      <c r="A178" s="35"/>
      <c r="B178" s="36"/>
      <c r="C178" s="209" t="s">
        <v>313</v>
      </c>
      <c r="D178" s="209" t="s">
        <v>113</v>
      </c>
      <c r="E178" s="210" t="s">
        <v>314</v>
      </c>
      <c r="F178" s="211" t="s">
        <v>315</v>
      </c>
      <c r="G178" s="212" t="s">
        <v>116</v>
      </c>
      <c r="H178" s="213">
        <v>1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38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117</v>
      </c>
      <c r="AT178" s="221" t="s">
        <v>113</v>
      </c>
      <c r="AU178" s="221" t="s">
        <v>80</v>
      </c>
      <c r="AY178" s="14" t="s">
        <v>110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78</v>
      </c>
      <c r="BK178" s="222">
        <f>ROUND(I178*H178,2)</f>
        <v>0</v>
      </c>
      <c r="BL178" s="14" t="s">
        <v>117</v>
      </c>
      <c r="BM178" s="221" t="s">
        <v>316</v>
      </c>
    </row>
    <row r="179" s="2" customFormat="1" ht="16.5" customHeight="1">
      <c r="A179" s="35"/>
      <c r="B179" s="36"/>
      <c r="C179" s="209" t="s">
        <v>317</v>
      </c>
      <c r="D179" s="209" t="s">
        <v>113</v>
      </c>
      <c r="E179" s="210" t="s">
        <v>318</v>
      </c>
      <c r="F179" s="211" t="s">
        <v>319</v>
      </c>
      <c r="G179" s="212" t="s">
        <v>116</v>
      </c>
      <c r="H179" s="213">
        <v>1</v>
      </c>
      <c r="I179" s="214"/>
      <c r="J179" s="215">
        <f>ROUND(I179*H179,2)</f>
        <v>0</v>
      </c>
      <c r="K179" s="216"/>
      <c r="L179" s="41"/>
      <c r="M179" s="217" t="s">
        <v>1</v>
      </c>
      <c r="N179" s="218" t="s">
        <v>38</v>
      </c>
      <c r="O179" s="88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1" t="s">
        <v>117</v>
      </c>
      <c r="AT179" s="221" t="s">
        <v>113</v>
      </c>
      <c r="AU179" s="221" t="s">
        <v>80</v>
      </c>
      <c r="AY179" s="14" t="s">
        <v>110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4" t="s">
        <v>78</v>
      </c>
      <c r="BK179" s="222">
        <f>ROUND(I179*H179,2)</f>
        <v>0</v>
      </c>
      <c r="BL179" s="14" t="s">
        <v>117</v>
      </c>
      <c r="BM179" s="221" t="s">
        <v>320</v>
      </c>
    </row>
    <row r="180" s="2" customFormat="1" ht="16.5" customHeight="1">
      <c r="A180" s="35"/>
      <c r="B180" s="36"/>
      <c r="C180" s="209" t="s">
        <v>321</v>
      </c>
      <c r="D180" s="209" t="s">
        <v>113</v>
      </c>
      <c r="E180" s="210" t="s">
        <v>322</v>
      </c>
      <c r="F180" s="211" t="s">
        <v>323</v>
      </c>
      <c r="G180" s="212" t="s">
        <v>116</v>
      </c>
      <c r="H180" s="213">
        <v>1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38</v>
      </c>
      <c r="O180" s="88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117</v>
      </c>
      <c r="AT180" s="221" t="s">
        <v>113</v>
      </c>
      <c r="AU180" s="221" t="s">
        <v>80</v>
      </c>
      <c r="AY180" s="14" t="s">
        <v>110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78</v>
      </c>
      <c r="BK180" s="222">
        <f>ROUND(I180*H180,2)</f>
        <v>0</v>
      </c>
      <c r="BL180" s="14" t="s">
        <v>117</v>
      </c>
      <c r="BM180" s="221" t="s">
        <v>324</v>
      </c>
    </row>
    <row r="181" s="2" customFormat="1" ht="16.5" customHeight="1">
      <c r="A181" s="35"/>
      <c r="B181" s="36"/>
      <c r="C181" s="209" t="s">
        <v>325</v>
      </c>
      <c r="D181" s="209" t="s">
        <v>113</v>
      </c>
      <c r="E181" s="210" t="s">
        <v>326</v>
      </c>
      <c r="F181" s="211" t="s">
        <v>327</v>
      </c>
      <c r="G181" s="212" t="s">
        <v>116</v>
      </c>
      <c r="H181" s="213">
        <v>1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38</v>
      </c>
      <c r="O181" s="88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117</v>
      </c>
      <c r="AT181" s="221" t="s">
        <v>113</v>
      </c>
      <c r="AU181" s="221" t="s">
        <v>80</v>
      </c>
      <c r="AY181" s="14" t="s">
        <v>110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78</v>
      </c>
      <c r="BK181" s="222">
        <f>ROUND(I181*H181,2)</f>
        <v>0</v>
      </c>
      <c r="BL181" s="14" t="s">
        <v>117</v>
      </c>
      <c r="BM181" s="221" t="s">
        <v>328</v>
      </c>
    </row>
    <row r="182" s="2" customFormat="1" ht="16.5" customHeight="1">
      <c r="A182" s="35"/>
      <c r="B182" s="36"/>
      <c r="C182" s="209" t="s">
        <v>329</v>
      </c>
      <c r="D182" s="209" t="s">
        <v>113</v>
      </c>
      <c r="E182" s="210" t="s">
        <v>330</v>
      </c>
      <c r="F182" s="211" t="s">
        <v>331</v>
      </c>
      <c r="G182" s="212" t="s">
        <v>116</v>
      </c>
      <c r="H182" s="213">
        <v>1</v>
      </c>
      <c r="I182" s="214"/>
      <c r="J182" s="215">
        <f>ROUND(I182*H182,2)</f>
        <v>0</v>
      </c>
      <c r="K182" s="216"/>
      <c r="L182" s="41"/>
      <c r="M182" s="228" t="s">
        <v>1</v>
      </c>
      <c r="N182" s="229" t="s">
        <v>38</v>
      </c>
      <c r="O182" s="230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117</v>
      </c>
      <c r="AT182" s="221" t="s">
        <v>113</v>
      </c>
      <c r="AU182" s="221" t="s">
        <v>80</v>
      </c>
      <c r="AY182" s="14" t="s">
        <v>110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78</v>
      </c>
      <c r="BK182" s="222">
        <f>ROUND(I182*H182,2)</f>
        <v>0</v>
      </c>
      <c r="BL182" s="14" t="s">
        <v>117</v>
      </c>
      <c r="BM182" s="221" t="s">
        <v>332</v>
      </c>
    </row>
    <row r="183" s="2" customFormat="1" ht="6.96" customHeight="1">
      <c r="A183" s="35"/>
      <c r="B183" s="63"/>
      <c r="C183" s="64"/>
      <c r="D183" s="64"/>
      <c r="E183" s="64"/>
      <c r="F183" s="64"/>
      <c r="G183" s="64"/>
      <c r="H183" s="64"/>
      <c r="I183" s="64"/>
      <c r="J183" s="64"/>
      <c r="K183" s="64"/>
      <c r="L183" s="41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sheet="1" autoFilter="0" formatColumns="0" formatRows="0" objects="1" scenarios="1" spinCount="100000" saltValue="NWZVvCZSv+DBVZNeKFvJaBwaGnfrG4J1Xvkg/3NDlPSwdO0JFrWd32U9sZoOKv9stqmy3WDDAofse+RDG7GVyQ==" hashValue="hU+eM3bsGPy6M8N2JJvz2MYhPhunYJXd2YJ62SzZtTWFFsD0DFIW8ODRMZ8lex3yr/4+xHt/L0D5MupdVpZMTw==" algorithmName="SHA-512" password="CC35"/>
  <autoFilter ref="C120:K182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2025-10-03T05:46:21Z</dcterms:created>
  <dcterms:modified xsi:type="dcterms:W3CDTF">2025-10-03T05:46:23Z</dcterms:modified>
</cp:coreProperties>
</file>