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0324b - MŠ Křesťanská -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'250324b - MŠ Křesťanská -...'!$C$123:$K$359</definedName>
    <definedName name="_xlnm.Print_Area" localSheetId="1">'250324b - MŠ Křesťanská -...'!$C$4:$J$76,'250324b - MŠ Křesťanská -...'!$C$113:$J$359</definedName>
    <definedName name="_xlnm.Print_Titles" localSheetId="1">'250324b - MŠ Křesťanská -...'!$123:$123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J121"/>
  <c r="F120"/>
  <c r="F118"/>
  <c r="E116"/>
  <c r="J90"/>
  <c r="F89"/>
  <c r="F87"/>
  <c r="E85"/>
  <c r="J19"/>
  <c r="E19"/>
  <c r="J89"/>
  <c r="J18"/>
  <c r="J16"/>
  <c r="E16"/>
  <c r="F90"/>
  <c r="J15"/>
  <c r="J10"/>
  <c r="J118"/>
  <c i="1" r="L90"/>
  <c r="AM90"/>
  <c r="AM89"/>
  <c r="L89"/>
  <c r="AM87"/>
  <c r="L87"/>
  <c r="L85"/>
  <c r="L84"/>
  <c i="2" r="BK354"/>
  <c r="J347"/>
  <c r="J329"/>
  <c r="J318"/>
  <c r="BK308"/>
  <c r="J280"/>
  <c r="BK263"/>
  <c r="BK246"/>
  <c r="BK217"/>
  <c r="BK199"/>
  <c r="J183"/>
  <c r="BK178"/>
  <c r="J159"/>
  <c r="J137"/>
  <c r="BK357"/>
  <c r="BK341"/>
  <c r="BK328"/>
  <c r="J359"/>
  <c r="BK352"/>
  <c r="J345"/>
  <c r="J333"/>
  <c r="J326"/>
  <c r="BK355"/>
  <c r="J346"/>
  <c r="J341"/>
  <c r="J327"/>
  <c r="J319"/>
  <c r="J314"/>
  <c r="BK297"/>
  <c r="J261"/>
  <c r="BK251"/>
  <c r="BK236"/>
  <c r="J219"/>
  <c r="BK198"/>
  <c r="J175"/>
  <c r="BK131"/>
  <c r="J309"/>
  <c r="J294"/>
  <c r="J288"/>
  <c r="J282"/>
  <c r="BK267"/>
  <c r="BK260"/>
  <c r="BK252"/>
  <c r="BK244"/>
  <c r="BK239"/>
  <c r="J227"/>
  <c r="J210"/>
  <c r="J198"/>
  <c r="BK189"/>
  <c r="J180"/>
  <c r="BK175"/>
  <c r="BK168"/>
  <c r="J157"/>
  <c r="BK147"/>
  <c r="J131"/>
  <c r="BK305"/>
  <c r="BK294"/>
  <c r="BK288"/>
  <c r="J277"/>
  <c r="J272"/>
  <c r="J264"/>
  <c r="BK256"/>
  <c r="J247"/>
  <c r="BK237"/>
  <c r="BK225"/>
  <c r="J214"/>
  <c r="J208"/>
  <c r="J194"/>
  <c r="J189"/>
  <c r="J174"/>
  <c r="J167"/>
  <c r="BK161"/>
  <c r="J158"/>
  <c r="BK135"/>
  <c r="BK350"/>
  <c r="BK349"/>
  <c r="BK336"/>
  <c r="BK322"/>
  <c r="BK319"/>
  <c r="J312"/>
  <c r="BK304"/>
  <c r="J278"/>
  <c r="J268"/>
  <c r="BK247"/>
  <c r="J237"/>
  <c r="BK222"/>
  <c r="BK203"/>
  <c r="J190"/>
  <c r="J179"/>
  <c r="BK167"/>
  <c r="J155"/>
  <c r="BK141"/>
  <c r="J358"/>
  <c r="BK343"/>
  <c r="J339"/>
  <c r="J331"/>
  <c r="BK326"/>
  <c r="BK358"/>
  <c r="J349"/>
  <c r="BK340"/>
  <c r="J335"/>
  <c r="J332"/>
  <c r="J328"/>
  <c r="BK321"/>
  <c r="J351"/>
  <c r="BK345"/>
  <c r="J338"/>
  <c r="BK334"/>
  <c r="BK325"/>
  <c r="J320"/>
  <c r="BK317"/>
  <c r="BK309"/>
  <c r="BK298"/>
  <c r="J291"/>
  <c r="J269"/>
  <c r="J253"/>
  <c r="J242"/>
  <c r="BK227"/>
  <c r="BK210"/>
  <c r="J200"/>
  <c r="J184"/>
  <c r="BK149"/>
  <c r="J145"/>
  <c r="BK133"/>
  <c r="J310"/>
  <c r="BK303"/>
  <c r="J296"/>
  <c r="BK290"/>
  <c r="BK285"/>
  <c r="BK277"/>
  <c r="J271"/>
  <c r="BK266"/>
  <c r="J263"/>
  <c r="J257"/>
  <c r="BK248"/>
  <c r="BK241"/>
  <c r="J232"/>
  <c r="J229"/>
  <c r="BK216"/>
  <c r="J205"/>
  <c r="J199"/>
  <c r="J192"/>
  <c r="J185"/>
  <c r="BK179"/>
  <c r="BK177"/>
  <c r="J170"/>
  <c r="J163"/>
  <c r="BK152"/>
  <c r="J150"/>
  <c r="BK142"/>
  <c r="J135"/>
  <c r="J304"/>
  <c r="BK296"/>
  <c r="BK291"/>
  <c r="J285"/>
  <c r="BK280"/>
  <c r="J273"/>
  <c r="BK269"/>
  <c r="BK261"/>
  <c r="BK259"/>
  <c r="BK253"/>
  <c r="J248"/>
  <c r="J243"/>
  <c r="J239"/>
  <c r="J230"/>
  <c r="BK223"/>
  <c r="J217"/>
  <c r="BK207"/>
  <c r="BK200"/>
  <c r="J193"/>
  <c r="J187"/>
  <c r="J177"/>
  <c r="BK173"/>
  <c r="J169"/>
  <c r="BK163"/>
  <c r="BK159"/>
  <c r="BK145"/>
  <c r="J140"/>
  <c r="BK126"/>
  <c r="BK351"/>
  <c r="J340"/>
  <c r="BK333"/>
  <c r="BK320"/>
  <c r="BK314"/>
  <c r="J307"/>
  <c r="J300"/>
  <c r="J270"/>
  <c r="BK255"/>
  <c r="BK245"/>
  <c r="J225"/>
  <c r="J213"/>
  <c r="BK194"/>
  <c r="J186"/>
  <c r="J181"/>
  <c r="J176"/>
  <c r="BK165"/>
  <c r="BK150"/>
  <c r="J133"/>
  <c r="J356"/>
  <c r="BK342"/>
  <c r="J336"/>
  <c r="BK327"/>
  <c r="BK359"/>
  <c r="BK356"/>
  <c r="BK353"/>
  <c r="BK347"/>
  <c r="BK339"/>
  <c r="J334"/>
  <c r="BK331"/>
  <c r="BK329"/>
  <c r="BK323"/>
  <c r="J354"/>
  <c r="J350"/>
  <c r="J343"/>
  <c r="J337"/>
  <c r="BK332"/>
  <c r="BK324"/>
  <c r="J322"/>
  <c r="BK318"/>
  <c r="BK310"/>
  <c r="BK307"/>
  <c r="J287"/>
  <c r="J266"/>
  <c r="J255"/>
  <c r="J244"/>
  <c r="BK229"/>
  <c r="BK221"/>
  <c r="J207"/>
  <c r="BK187"/>
  <c r="J165"/>
  <c r="J147"/>
  <c r="BK137"/>
  <c i="1" r="AS94"/>
  <c i="2" r="BK306"/>
  <c r="BK302"/>
  <c r="BK293"/>
  <c r="BK287"/>
  <c r="BK284"/>
  <c r="BK272"/>
  <c r="BK264"/>
  <c r="J259"/>
  <c r="J256"/>
  <c r="J246"/>
  <c r="BK243"/>
  <c r="BK240"/>
  <c r="J223"/>
  <c r="BK213"/>
  <c r="BK201"/>
  <c r="BK193"/>
  <c r="BK190"/>
  <c r="BK184"/>
  <c r="J178"/>
  <c r="BK174"/>
  <c r="BK171"/>
  <c r="BK164"/>
  <c r="BK153"/>
  <c r="J143"/>
  <c r="J141"/>
  <c r="J308"/>
  <c r="BK300"/>
  <c r="J293"/>
  <c r="BK289"/>
  <c r="J284"/>
  <c r="BK278"/>
  <c r="BK270"/>
  <c r="J267"/>
  <c r="J260"/>
  <c r="BK258"/>
  <c r="J251"/>
  <c r="J245"/>
  <c r="J240"/>
  <c r="BK232"/>
  <c r="J221"/>
  <c r="BK219"/>
  <c r="J212"/>
  <c r="BK205"/>
  <c r="J201"/>
  <c r="J195"/>
  <c r="BK192"/>
  <c r="BK186"/>
  <c r="BK176"/>
  <c r="J171"/>
  <c r="J168"/>
  <c r="BK166"/>
  <c r="J161"/>
  <c r="J153"/>
  <c r="J142"/>
  <c r="J355"/>
  <c r="BK337"/>
  <c r="J325"/>
  <c r="J317"/>
  <c r="J302"/>
  <c r="J275"/>
  <c r="J262"/>
  <c r="BK234"/>
  <c r="BK212"/>
  <c r="BK191"/>
  <c r="BK180"/>
  <c r="BK169"/>
  <c r="J152"/>
  <c r="BK128"/>
  <c r="J353"/>
  <c r="BK335"/>
  <c r="J321"/>
  <c r="J357"/>
  <c r="BK346"/>
  <c r="BK338"/>
  <c r="J330"/>
  <c r="J324"/>
  <c r="J352"/>
  <c r="J342"/>
  <c r="BK330"/>
  <c r="J323"/>
  <c r="BK312"/>
  <c r="J303"/>
  <c r="BK271"/>
  <c r="J252"/>
  <c r="J234"/>
  <c r="BK214"/>
  <c r="BK196"/>
  <c r="BK158"/>
  <c r="BK143"/>
  <c r="J126"/>
  <c r="J305"/>
  <c r="J298"/>
  <c r="J289"/>
  <c r="BK273"/>
  <c r="BK268"/>
  <c r="J258"/>
  <c r="J249"/>
  <c r="BK242"/>
  <c r="BK230"/>
  <c r="BK208"/>
  <c r="BK195"/>
  <c r="BK185"/>
  <c r="BK183"/>
  <c r="J173"/>
  <c r="J166"/>
  <c r="BK155"/>
  <c r="J149"/>
  <c r="BK140"/>
  <c r="J306"/>
  <c r="J297"/>
  <c r="J290"/>
  <c r="BK282"/>
  <c r="BK275"/>
  <c r="BK262"/>
  <c r="BK257"/>
  <c r="BK249"/>
  <c r="J241"/>
  <c r="J236"/>
  <c r="J222"/>
  <c r="J216"/>
  <c r="J203"/>
  <c r="J196"/>
  <c r="J191"/>
  <c r="BK181"/>
  <c r="BK170"/>
  <c r="J164"/>
  <c r="BK157"/>
  <c r="J128"/>
  <c l="1" r="BK139"/>
  <c r="J139"/>
  <c r="J97"/>
  <c r="P125"/>
  <c r="BK130"/>
  <c r="J130"/>
  <c r="J96"/>
  <c r="T130"/>
  <c r="R139"/>
  <c r="P188"/>
  <c r="BK197"/>
  <c r="J197"/>
  <c r="J99"/>
  <c r="P197"/>
  <c r="T197"/>
  <c r="T218"/>
  <c r="R265"/>
  <c r="R311"/>
  <c r="T125"/>
  <c r="R130"/>
  <c r="T139"/>
  <c r="T188"/>
  <c r="BK218"/>
  <c r="J218"/>
  <c r="J100"/>
  <c r="R218"/>
  <c r="T265"/>
  <c r="R299"/>
  <c r="BK316"/>
  <c r="J316"/>
  <c r="J104"/>
  <c r="BK125"/>
  <c r="J125"/>
  <c r="J95"/>
  <c r="R125"/>
  <c r="P130"/>
  <c r="P139"/>
  <c r="BK188"/>
  <c r="J188"/>
  <c r="J98"/>
  <c r="R188"/>
  <c r="R197"/>
  <c r="P218"/>
  <c r="BK265"/>
  <c r="J265"/>
  <c r="J101"/>
  <c r="P265"/>
  <c r="BK299"/>
  <c r="J299"/>
  <c r="J102"/>
  <c r="P299"/>
  <c r="T299"/>
  <c r="BK311"/>
  <c r="J311"/>
  <c r="J103"/>
  <c r="P311"/>
  <c r="T311"/>
  <c r="P316"/>
  <c r="R316"/>
  <c r="T316"/>
  <c r="BK344"/>
  <c r="J344"/>
  <c r="J105"/>
  <c r="P344"/>
  <c r="R344"/>
  <c r="T344"/>
  <c r="BK348"/>
  <c r="J348"/>
  <c r="J106"/>
  <c r="P348"/>
  <c r="R348"/>
  <c r="T348"/>
  <c r="J87"/>
  <c r="F121"/>
  <c r="BE128"/>
  <c r="BE131"/>
  <c r="BE133"/>
  <c r="BE137"/>
  <c r="BE145"/>
  <c r="BE147"/>
  <c r="BE149"/>
  <c r="BE153"/>
  <c r="BE159"/>
  <c r="BE178"/>
  <c r="BE179"/>
  <c r="BE181"/>
  <c r="BE191"/>
  <c r="BE196"/>
  <c r="BE198"/>
  <c r="BE200"/>
  <c r="BE212"/>
  <c r="BE213"/>
  <c r="BE216"/>
  <c r="BE225"/>
  <c r="BE227"/>
  <c r="BE230"/>
  <c r="BE245"/>
  <c r="BE251"/>
  <c r="BE253"/>
  <c r="BE255"/>
  <c r="BE264"/>
  <c r="BE266"/>
  <c r="BE267"/>
  <c r="BE272"/>
  <c r="BE278"/>
  <c r="BE297"/>
  <c r="BE304"/>
  <c r="J120"/>
  <c r="BE141"/>
  <c r="BE150"/>
  <c r="BE165"/>
  <c r="BE166"/>
  <c r="BE167"/>
  <c r="BE169"/>
  <c r="BE173"/>
  <c r="BE175"/>
  <c r="BE180"/>
  <c r="BE184"/>
  <c r="BE187"/>
  <c r="BE190"/>
  <c r="BE192"/>
  <c r="BE194"/>
  <c r="BE195"/>
  <c r="BE199"/>
  <c r="BE201"/>
  <c r="BE207"/>
  <c r="BE210"/>
  <c r="BE223"/>
  <c r="BE241"/>
  <c r="BE244"/>
  <c r="BE247"/>
  <c r="BE249"/>
  <c r="BE252"/>
  <c r="BE262"/>
  <c r="BE263"/>
  <c r="BE271"/>
  <c r="BE273"/>
  <c r="BE277"/>
  <c r="BE282"/>
  <c r="BE296"/>
  <c r="BE298"/>
  <c r="BE300"/>
  <c r="BE302"/>
  <c r="BE305"/>
  <c r="BE307"/>
  <c r="BE308"/>
  <c r="BE309"/>
  <c r="BE310"/>
  <c r="BE135"/>
  <c r="BE140"/>
  <c r="BE142"/>
  <c r="BE152"/>
  <c r="BE155"/>
  <c r="BE157"/>
  <c r="BE164"/>
  <c r="BE170"/>
  <c r="BE174"/>
  <c r="BE176"/>
  <c r="BE183"/>
  <c r="BE186"/>
  <c r="BE193"/>
  <c r="BE203"/>
  <c r="BE205"/>
  <c r="BE217"/>
  <c r="BE219"/>
  <c r="BE222"/>
  <c r="BE232"/>
  <c r="BE234"/>
  <c r="BE237"/>
  <c r="BE240"/>
  <c r="BE243"/>
  <c r="BE257"/>
  <c r="BE260"/>
  <c r="BE268"/>
  <c r="BE270"/>
  <c r="BE275"/>
  <c r="BE280"/>
  <c r="BE285"/>
  <c r="BE288"/>
  <c r="BE290"/>
  <c r="BE294"/>
  <c r="BE312"/>
  <c r="BE317"/>
  <c r="BE324"/>
  <c r="BE325"/>
  <c r="BE326"/>
  <c r="BE327"/>
  <c r="BE331"/>
  <c r="BE333"/>
  <c r="BE341"/>
  <c r="BE342"/>
  <c r="BE343"/>
  <c r="BE347"/>
  <c r="BE330"/>
  <c r="BE334"/>
  <c r="BE336"/>
  <c r="BE337"/>
  <c r="BE340"/>
  <c r="BE351"/>
  <c r="BE357"/>
  <c r="BE358"/>
  <c r="BE359"/>
  <c r="BE322"/>
  <c r="BE329"/>
  <c r="BE332"/>
  <c r="BE338"/>
  <c r="BE345"/>
  <c r="BE349"/>
  <c r="BE350"/>
  <c r="BE352"/>
  <c r="BE354"/>
  <c r="BE126"/>
  <c r="BE143"/>
  <c r="BE158"/>
  <c r="BE161"/>
  <c r="BE163"/>
  <c r="BE168"/>
  <c r="BE171"/>
  <c r="BE177"/>
  <c r="BE185"/>
  <c r="BE189"/>
  <c r="BE208"/>
  <c r="BE214"/>
  <c r="BE221"/>
  <c r="BE229"/>
  <c r="BE236"/>
  <c r="BE239"/>
  <c r="BE242"/>
  <c r="BE246"/>
  <c r="BE248"/>
  <c r="BE256"/>
  <c r="BE258"/>
  <c r="BE259"/>
  <c r="BE261"/>
  <c r="BE269"/>
  <c r="BE284"/>
  <c r="BE287"/>
  <c r="BE289"/>
  <c r="BE291"/>
  <c r="BE293"/>
  <c r="BE303"/>
  <c r="BE306"/>
  <c r="BE314"/>
  <c r="BE318"/>
  <c r="BE319"/>
  <c r="BE320"/>
  <c r="BE321"/>
  <c r="BE323"/>
  <c r="BE328"/>
  <c r="BE335"/>
  <c r="BE339"/>
  <c r="BE346"/>
  <c r="BE353"/>
  <c r="BE355"/>
  <c r="BE356"/>
  <c r="F33"/>
  <c i="1" r="BB95"/>
  <c r="BB94"/>
  <c r="W31"/>
  <c i="2" r="F34"/>
  <c i="1" r="BC95"/>
  <c r="BC94"/>
  <c r="AY94"/>
  <c i="2" r="F32"/>
  <c i="1" r="BA95"/>
  <c r="BA94"/>
  <c r="AW94"/>
  <c r="AK30"/>
  <c i="2" r="F35"/>
  <c i="1" r="BD95"/>
  <c r="BD94"/>
  <c r="W33"/>
  <c i="2" r="J32"/>
  <c i="1" r="AW95"/>
  <c i="2" l="1" r="R124"/>
  <c r="T124"/>
  <c r="P124"/>
  <c i="1" r="AU95"/>
  <c i="2" r="BK124"/>
  <c r="J124"/>
  <c r="J94"/>
  <c i="1" r="AU94"/>
  <c r="AX94"/>
  <c r="W30"/>
  <c i="2" r="J31"/>
  <c i="1" r="AV95"/>
  <c r="AT95"/>
  <c r="W32"/>
  <c i="2" r="F31"/>
  <c i="1" r="AZ95"/>
  <c r="AZ94"/>
  <c r="W29"/>
  <c i="2" l="1" r="J28"/>
  <c i="1" r="AG95"/>
  <c r="AG94"/>
  <c r="AK26"/>
  <c r="AV94"/>
  <c r="AK29"/>
  <c r="AK35"/>
  <c i="2" l="1" r="J37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<sst xmlns="http://schemas.openxmlformats.org/spreadsheetml/2006/main">
  <si>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</si>
  <si>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</si>
  <si>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</si>
  <si>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</si>
  <si>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</si>
  <si>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{eef39cda-ab1a-4a7a-b4b7-62dea47b19a0}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</si>
  <si>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</si>
  <si>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</si>
  <si>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</si>
  <si>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</si>
  <si>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</si>
  <si>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</si>
  <si>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</si>
  <si>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</si>
  <si>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250324b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</si>
  <si>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</si>
  <si>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</si>
  <si>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Křesťanská - rekonstrukce elektroinstalace P1 a P2</t>
  </si>
  <si>
    <t>KSO:</t>
  </si>
  <si>
    <t>CC-CZ:</t>
  </si>
  <si>
    <t>Místo:</t>
  </si>
  <si>
    <t>Horažďovice</t>
  </si>
  <si>
    <t>Datum:</t>
  </si>
  <si>
    <t>8. 10. 2025</t>
  </si>
  <si>
    <t>Zadavatel:</t>
  </si>
  <si>
    <t>IČ:</t>
  </si>
  <si>
    <t>00255513</t>
  </si>
  <si>
    <t>město Horažďovice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</si>
  <si>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</si>
  <si>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</si>
  <si>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</si>
  <si>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</si>
  <si>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</si>
  <si>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</si>
  <si>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</si>
  <si>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Pavel Matoušek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</si>
  <si>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</si>
  <si>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</si>
  <si>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</si>
  <si>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</si>
  <si>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</si>
  <si>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</si>
  <si>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</si>
  <si>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</si>
  <si>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</si>
  <si>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</si>
  <si>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</si>
  <si>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</si>
  <si>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</si>
  <si>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</si>
  <si>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</si>
  <si>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</si>
  <si>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</si>
  <si>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</si>
  <si>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</si>
  <si>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</si>
  <si>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</si>
  <si>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</si>
  <si>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</si>
  <si>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</si>
  <si>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</si>
  <si>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</si>
  <si>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</si>
  <si>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</si>
  <si>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</si>
  <si>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</si>
  <si>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</si>
  <si>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</si>
  <si>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</si>
  <si>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</si>
  <si>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</si>
  <si>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</si>
  <si>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</si>
  <si>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</si>
  <si>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</si>
  <si>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</si>
  <si>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</si>
  <si>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</si>
  <si>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</si>
  <si>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</si>
  <si>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</si>
  <si>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</si>
  <si>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</si>
  <si>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</si>
  <si>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</si>
  <si>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</si>
  <si>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</si>
  <si>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</si>
  <si>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</si>
  <si>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</si>
  <si>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</si>
  <si>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61 - Upravy povrchů vnitřní</t>
  </si>
  <si>
    <t>97 - Prorážení otvorů</t>
  </si>
  <si>
    <t>E2 - Materiál - hrubá elektroinstalace</t>
  </si>
  <si>
    <t>E3 - Materiál - rozváděče</t>
  </si>
  <si>
    <t>E4 - Materiál - osvětlení</t>
  </si>
  <si>
    <t>E5 - Materiál - spínače, zásuvky, ostatní</t>
  </si>
  <si>
    <t>M21.2 - Elektromontáže - hrubá elektroinstalace</t>
  </si>
  <si>
    <t>M21.3 - Elektromontáže - rozváděče</t>
  </si>
  <si>
    <t>M21.4 - Elektromontáže - osvětlení</t>
  </si>
  <si>
    <t>M21.5 - Elektromontáže - spínače, zásuvky, ostatní</t>
  </si>
  <si>
    <t>M46 - Zemní práce při montážích</t>
  </si>
  <si>
    <t>VN - Vedlejší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</si>
  <si>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</si>
  <si>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</si>
  <si>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</si>
  <si>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</si>
  <si>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</si>
  <si>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</si>
  <si>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</si>
  <si>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</si>
  <si>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</si>
  <si>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</si>
  <si>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</si>
  <si>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</si>
  <si>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</si>
  <si>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61</t>
  </si>
  <si>
    <t>Upravy povrchů vnitřní</t>
  </si>
  <si>
    <t>ROZPOCET</t>
  </si>
  <si>
    <t>97</t>
  </si>
  <si>
    <t>K</t>
  </si>
  <si>
    <t>612403380R00</t>
  </si>
  <si>
    <t>Hrubá výplň rýh ve stěnách do 3x3 cm maltou ze SMS</t>
  </si>
  <si>
    <t>m</t>
  </si>
  <si>
    <t>4</t>
  </si>
  <si>
    <t>1149377906</t>
  </si>
  <si>
    <t>VV</t>
  </si>
  <si>
    <t>4230-500</t>
  </si>
  <si>
    <t>98</t>
  </si>
  <si>
    <t>612471413R00</t>
  </si>
  <si>
    <t>Úprava vnitřních stěn aktivovaným štukem s přísad.</t>
  </si>
  <si>
    <t>m2</t>
  </si>
  <si>
    <t>195566605</t>
  </si>
  <si>
    <t>1692-500*0,4</t>
  </si>
  <si>
    <t>Prorážení otvorů</t>
  </si>
  <si>
    <t>99</t>
  </si>
  <si>
    <t>974032121R00</t>
  </si>
  <si>
    <t>Vysekání rýh zeď z dutých cihel 3 x 3 cm</t>
  </si>
  <si>
    <t>-178593014</t>
  </si>
  <si>
    <t>100</t>
  </si>
  <si>
    <t>979081111R00</t>
  </si>
  <si>
    <t>Odvoz suti a vybour. hmot na skládku do 1 km</t>
  </si>
  <si>
    <t>t</t>
  </si>
  <si>
    <t>47181667</t>
  </si>
  <si>
    <t>5-0,9</t>
  </si>
  <si>
    <t>102</t>
  </si>
  <si>
    <t>979087311R00</t>
  </si>
  <si>
    <t>Vodorovné přemístění suti nošením do 50 m</t>
  </si>
  <si>
    <t>-1310229692</t>
  </si>
  <si>
    <t>101</t>
  </si>
  <si>
    <t>979990107R00</t>
  </si>
  <si>
    <t>Poplatek za skládku suti - směs betonu,cihel,dřeva</t>
  </si>
  <si>
    <t>828506229</t>
  </si>
  <si>
    <t>E2</t>
  </si>
  <si>
    <t>Materiál - hrubá elektroinstalace</t>
  </si>
  <si>
    <t>24</t>
  </si>
  <si>
    <t>23170105R</t>
  </si>
  <si>
    <t>Maxi nízkoexpanzní trubičková PU pěna 500 ml</t>
  </si>
  <si>
    <t>kus</t>
  </si>
  <si>
    <t>-1273728851</t>
  </si>
  <si>
    <t>25</t>
  </si>
  <si>
    <t>23170126R</t>
  </si>
  <si>
    <t>Soudal studnařská montážní pěna 750 ml</t>
  </si>
  <si>
    <t>-982209877</t>
  </si>
  <si>
    <t>37</t>
  </si>
  <si>
    <t>31141996R</t>
  </si>
  <si>
    <t xml:space="preserve">Vrut zápustný 021814   5   x  40 mm, se závitem k hlavě, drážka pozidriv</t>
  </si>
  <si>
    <t>1000 k</t>
  </si>
  <si>
    <t>-1334068864</t>
  </si>
  <si>
    <t>7</t>
  </si>
  <si>
    <t>34111032R</t>
  </si>
  <si>
    <t>Kabel silový s Cu jádrem 750 V CYKY 3 C x 1,5 mm2</t>
  </si>
  <si>
    <t>1581489263</t>
  </si>
  <si>
    <t>2228-650</t>
  </si>
  <si>
    <t>8</t>
  </si>
  <si>
    <t>34111033R</t>
  </si>
  <si>
    <t>Kabel silový s Cu jádrem 750 V CYKY-O 3 x 1,5 mm2</t>
  </si>
  <si>
    <t>1922930429</t>
  </si>
  <si>
    <t>885-50</t>
  </si>
  <si>
    <t>9</t>
  </si>
  <si>
    <t>34111036R</t>
  </si>
  <si>
    <t>Kabel silový s Cu jádrem 750 V CYKY 3 x 2,5 mm2</t>
  </si>
  <si>
    <t>1109752103</t>
  </si>
  <si>
    <t>1426-500</t>
  </si>
  <si>
    <t>10</t>
  </si>
  <si>
    <t>34111090R</t>
  </si>
  <si>
    <t>Kabel silový s Cu jádrem 750 V CYKY 5 x 1,5 mm2</t>
  </si>
  <si>
    <t>-800360109</t>
  </si>
  <si>
    <t>6</t>
  </si>
  <si>
    <t>34111094R</t>
  </si>
  <si>
    <t>Kabel silový s Cu jádrem 750 V CYKY 5 x 2,5 mm2</t>
  </si>
  <si>
    <t>-1736223479</t>
  </si>
  <si>
    <t>165-110</t>
  </si>
  <si>
    <t>5</t>
  </si>
  <si>
    <t>34111100R</t>
  </si>
  <si>
    <t>Kabel silový s Cu jádrem 750 V CYKY 5 x 6 mm2</t>
  </si>
  <si>
    <t>-619701105</t>
  </si>
  <si>
    <t>34111101R</t>
  </si>
  <si>
    <t>Kabel silový s Cu jádrem 750 V CYKY 5 x 10 mm2</t>
  </si>
  <si>
    <t>-203562445</t>
  </si>
  <si>
    <t>198-20</t>
  </si>
  <si>
    <t>3</t>
  </si>
  <si>
    <t>34111102R</t>
  </si>
  <si>
    <t>Kabel silový s Cu jádrem 750 V CYKY 5 x 16 mm2</t>
  </si>
  <si>
    <t>1492312882</t>
  </si>
  <si>
    <t>206-20</t>
  </si>
  <si>
    <t>15</t>
  </si>
  <si>
    <t>34121554R</t>
  </si>
  <si>
    <t>Kabel sdělovací s Cu jádrem JYTY 4 x 1 mm</t>
  </si>
  <si>
    <t>-75343199</t>
  </si>
  <si>
    <t>14</t>
  </si>
  <si>
    <t>341350156R</t>
  </si>
  <si>
    <t>Kabel PRAFlaDur 3x2,5 RE P60-R</t>
  </si>
  <si>
    <t>-475653134</t>
  </si>
  <si>
    <t>18</t>
  </si>
  <si>
    <t>34140966R</t>
  </si>
  <si>
    <t>Vodič silový CY zelenožlutý 6,00 mm2 - drát</t>
  </si>
  <si>
    <t>1922399111</t>
  </si>
  <si>
    <t>150-100</t>
  </si>
  <si>
    <t>16</t>
  </si>
  <si>
    <t>34142159R</t>
  </si>
  <si>
    <t>Vodič silový pevné uložení CYA 16 mm2</t>
  </si>
  <si>
    <t>-2016353642</t>
  </si>
  <si>
    <t>120-100</t>
  </si>
  <si>
    <t>17</t>
  </si>
  <si>
    <t>34142162R</t>
  </si>
  <si>
    <t>Vodič silový pevné uložení CYA 50 mm2</t>
  </si>
  <si>
    <t>-1776682392</t>
  </si>
  <si>
    <t>11</t>
  </si>
  <si>
    <t>34145528R</t>
  </si>
  <si>
    <t>Šňůra střední s Cu jádrem CGSG 3 x 2,50 mm2</t>
  </si>
  <si>
    <t>-1548323793</t>
  </si>
  <si>
    <t>34145572R</t>
  </si>
  <si>
    <t>Šňůra střední s Cu jádrem CGSG 5 x 6 mm2</t>
  </si>
  <si>
    <t>83046414</t>
  </si>
  <si>
    <t>34571050R</t>
  </si>
  <si>
    <t>Trubka elektroinstal. ohebná 2316/LPE-1 d 16 mm</t>
  </si>
  <si>
    <t>1685782683</t>
  </si>
  <si>
    <t>20</t>
  </si>
  <si>
    <t>34571051R</t>
  </si>
  <si>
    <t>Trubka elektroinstal. ohebná 2323/LPE-1 d 22,9 mm</t>
  </si>
  <si>
    <t>1003872138</t>
  </si>
  <si>
    <t>22</t>
  </si>
  <si>
    <t>345710548R</t>
  </si>
  <si>
    <t xml:space="preserve">Trubka elektroinstal. ohebná  2332/LPE-2</t>
  </si>
  <si>
    <t>-1923205598</t>
  </si>
  <si>
    <t>19</t>
  </si>
  <si>
    <t>3457114701R</t>
  </si>
  <si>
    <t>Trubka kabelová chránička KOPOFLEX KF 09050</t>
  </si>
  <si>
    <t>-390776395</t>
  </si>
  <si>
    <t>23</t>
  </si>
  <si>
    <t>3457115964R</t>
  </si>
  <si>
    <t>Trubka elektroinst. ohebná Super Monoflex 1240</t>
  </si>
  <si>
    <t>1302325792</t>
  </si>
  <si>
    <t>30</t>
  </si>
  <si>
    <t>34571518R</t>
  </si>
  <si>
    <t xml:space="preserve">Krabice univerzální z PH  KU 68- 1901</t>
  </si>
  <si>
    <t>838633911</t>
  </si>
  <si>
    <t>385-93</t>
  </si>
  <si>
    <t>28</t>
  </si>
  <si>
    <t>34572204R</t>
  </si>
  <si>
    <t>Lišta hranatá bezhalogenová LHD 40 x 40 HF, délka 2 m</t>
  </si>
  <si>
    <t>-1244741063</t>
  </si>
  <si>
    <t>34</t>
  </si>
  <si>
    <t>35442150R</t>
  </si>
  <si>
    <t>Svorka uzemňovací ZSA16 32 x 29 x 2 mm</t>
  </si>
  <si>
    <t>-1774335081</t>
  </si>
  <si>
    <t>35</t>
  </si>
  <si>
    <t>35443118R</t>
  </si>
  <si>
    <t xml:space="preserve">Pásek měděný   páska Cu (popř. nerez V4A)</t>
  </si>
  <si>
    <t>163251560</t>
  </si>
  <si>
    <t>36</t>
  </si>
  <si>
    <t>56284127R</t>
  </si>
  <si>
    <t>Hmoždinka 8 PA HM 8/1 8/1x40 mm</t>
  </si>
  <si>
    <t>1469168176</t>
  </si>
  <si>
    <t>38</t>
  </si>
  <si>
    <t>58541233R</t>
  </si>
  <si>
    <t xml:space="preserve">Sádra stavební šedá G - 2 - BII    bal. 30 kg</t>
  </si>
  <si>
    <t>588021250</t>
  </si>
  <si>
    <t>pol_000</t>
  </si>
  <si>
    <t>Kabel silový s Cu jádrem 1 kV 1-CYKY 4 x 70</t>
  </si>
  <si>
    <t>-373453007</t>
  </si>
  <si>
    <t>pol_001</t>
  </si>
  <si>
    <t>Kabel silový s Cu jádrem 1 kV 1-CYKY 5 x 35 mm2</t>
  </si>
  <si>
    <t>1430070316</t>
  </si>
  <si>
    <t>13</t>
  </si>
  <si>
    <t>pol_002</t>
  </si>
  <si>
    <t>Šňůra střední s Cu jádrem CGSG 5 x 10 mm2</t>
  </si>
  <si>
    <t>1443461619</t>
  </si>
  <si>
    <t>26</t>
  </si>
  <si>
    <t>pol_003</t>
  </si>
  <si>
    <t>Kabel FTP 4x2x0,57, CAT.6e</t>
  </si>
  <si>
    <t>1058411548</t>
  </si>
  <si>
    <t>1069-100</t>
  </si>
  <si>
    <t>27</t>
  </si>
  <si>
    <t>pol_004</t>
  </si>
  <si>
    <t>Kabel FTP 4x2x0,5, CAT.5e</t>
  </si>
  <si>
    <t>221560138</t>
  </si>
  <si>
    <t>29</t>
  </si>
  <si>
    <t>pol_005</t>
  </si>
  <si>
    <t>Rozbočovací krabice - A-box 100</t>
  </si>
  <si>
    <t>-134697884</t>
  </si>
  <si>
    <t>31</t>
  </si>
  <si>
    <t>pol_006</t>
  </si>
  <si>
    <t>Krabice univerzální z PH KPR68 hluboká</t>
  </si>
  <si>
    <t>726044605</t>
  </si>
  <si>
    <t>32</t>
  </si>
  <si>
    <t>pol_007</t>
  </si>
  <si>
    <t>Kopos KO 250 HA krabice odbočná 250x250, HOP</t>
  </si>
  <si>
    <t>-113155249</t>
  </si>
  <si>
    <t>33</t>
  </si>
  <si>
    <t>pol_008</t>
  </si>
  <si>
    <t>Svorkovnice hlavního pospojení</t>
  </si>
  <si>
    <t>-793184755</t>
  </si>
  <si>
    <t>E3</t>
  </si>
  <si>
    <t>Materiál - rozváděče</t>
  </si>
  <si>
    <t>39</t>
  </si>
  <si>
    <t>pol_300</t>
  </si>
  <si>
    <t>Rozváděč RE1, viz výkres 3.1 - neoceňovat = je předmětem PD rekonstrukce kuchyně</t>
  </si>
  <si>
    <t>kpl</t>
  </si>
  <si>
    <t>-1004477214</t>
  </si>
  <si>
    <t>40</t>
  </si>
  <si>
    <t>pol_301</t>
  </si>
  <si>
    <t>Rozváděč R1.1, viz. výkres 3.2</t>
  </si>
  <si>
    <t>736908120</t>
  </si>
  <si>
    <t>41</t>
  </si>
  <si>
    <t>pol_302</t>
  </si>
  <si>
    <t>Rozváděč R1.2, viz. výkres 3.3 - neoceňovat = je předmětem PD rekonstrukce kuchyně</t>
  </si>
  <si>
    <t>-374965438</t>
  </si>
  <si>
    <t>42</t>
  </si>
  <si>
    <t>pol_303</t>
  </si>
  <si>
    <t>Rozváděč R1.3, viz. výkres 3.4</t>
  </si>
  <si>
    <t>1065682123</t>
  </si>
  <si>
    <t>43</t>
  </si>
  <si>
    <t>pol_304</t>
  </si>
  <si>
    <t>Rozváděč R.SUT, viz. výkres 3.5</t>
  </si>
  <si>
    <t>-496230777</t>
  </si>
  <si>
    <t>44</t>
  </si>
  <si>
    <t>pol_305</t>
  </si>
  <si>
    <t>Rozváděč R.SUT2, viz. výkres 3.6 - neoceňovat = je předmětem PD rekonstrukce kuchyně</t>
  </si>
  <si>
    <t>920233746</t>
  </si>
  <si>
    <t>45</t>
  </si>
  <si>
    <t>pol_306</t>
  </si>
  <si>
    <t>Rozváděč R2.1, viz. výkres 3.7</t>
  </si>
  <si>
    <t>330959610</t>
  </si>
  <si>
    <t>46</t>
  </si>
  <si>
    <t>pol_307</t>
  </si>
  <si>
    <t>Rozváděč R.VEN1 - pouze bedna osazena zásuvky, 230V/16A 400V/16A</t>
  </si>
  <si>
    <t>-1029819715</t>
  </si>
  <si>
    <t>E4</t>
  </si>
  <si>
    <t>Materiál - osvětlení</t>
  </si>
  <si>
    <t>47</t>
  </si>
  <si>
    <t>pol_400</t>
  </si>
  <si>
    <t>LED svítidlo, typ:A</t>
  </si>
  <si>
    <t>-1487194373</t>
  </si>
  <si>
    <t>48</t>
  </si>
  <si>
    <t>pol_401</t>
  </si>
  <si>
    <t>LED svítidlo, typ:B</t>
  </si>
  <si>
    <t>-1193545912</t>
  </si>
  <si>
    <t>49</t>
  </si>
  <si>
    <t>pol_402</t>
  </si>
  <si>
    <t>LED svítidlo, typ:C</t>
  </si>
  <si>
    <t>1149239218</t>
  </si>
  <si>
    <t>50</t>
  </si>
  <si>
    <t>pol_404</t>
  </si>
  <si>
    <t>LED svítidlo, typ:D</t>
  </si>
  <si>
    <t>-967899888</t>
  </si>
  <si>
    <t>5-3</t>
  </si>
  <si>
    <t>51</t>
  </si>
  <si>
    <t>pol_405</t>
  </si>
  <si>
    <t>LED svítidlo, typ:E</t>
  </si>
  <si>
    <t>-793019290</t>
  </si>
  <si>
    <t>34-10</t>
  </si>
  <si>
    <t>52</t>
  </si>
  <si>
    <t>pol_406</t>
  </si>
  <si>
    <t>LED svítidlo, typ:F</t>
  </si>
  <si>
    <t>-66127853</t>
  </si>
  <si>
    <t>32-5</t>
  </si>
  <si>
    <t>53</t>
  </si>
  <si>
    <t>pol_407</t>
  </si>
  <si>
    <t>LED svítidlo, typ:G</t>
  </si>
  <si>
    <t>796071550</t>
  </si>
  <si>
    <t>54</t>
  </si>
  <si>
    <t>pol_408</t>
  </si>
  <si>
    <t>LED svítidlo, typ:H</t>
  </si>
  <si>
    <t>-79902188</t>
  </si>
  <si>
    <t>17-9</t>
  </si>
  <si>
    <t>55</t>
  </si>
  <si>
    <t>pol_409</t>
  </si>
  <si>
    <t>LED svítidlo, typ:I</t>
  </si>
  <si>
    <t>216424595</t>
  </si>
  <si>
    <t>14-12</t>
  </si>
  <si>
    <t>56</t>
  </si>
  <si>
    <t>pol_410</t>
  </si>
  <si>
    <t>LED svítidlo, typ:K, IP44, výběr dle požadavku investora</t>
  </si>
  <si>
    <t>1073406553</t>
  </si>
  <si>
    <t>57</t>
  </si>
  <si>
    <t>pol_411</t>
  </si>
  <si>
    <t>LED svítidlo, typ:L, IP44, výběr dle požadavku investora</t>
  </si>
  <si>
    <t>54927722</t>
  </si>
  <si>
    <t>58</t>
  </si>
  <si>
    <t>pol_412</t>
  </si>
  <si>
    <t>LED nouzové svítidlo, typ: NZ1</t>
  </si>
  <si>
    <t>1095257320</t>
  </si>
  <si>
    <t>15-5</t>
  </si>
  <si>
    <t>59</t>
  </si>
  <si>
    <t>pol_413</t>
  </si>
  <si>
    <t>LED nouzové svítidlo, typ: NZ2</t>
  </si>
  <si>
    <t>-1062680963</t>
  </si>
  <si>
    <t>60</t>
  </si>
  <si>
    <t>pol_414</t>
  </si>
  <si>
    <t>LED nouzové svítidlo, typ: NZ3</t>
  </si>
  <si>
    <t>-1262789574</t>
  </si>
  <si>
    <t>E5</t>
  </si>
  <si>
    <t>Materiál - spínače, zásuvky, ostatní</t>
  </si>
  <si>
    <t>34535400R</t>
  </si>
  <si>
    <t>Strojek spínače 1pólového Tango 3558-A01340 řaz.1</t>
  </si>
  <si>
    <t>-2086658679</t>
  </si>
  <si>
    <t>43-13</t>
  </si>
  <si>
    <t>70</t>
  </si>
  <si>
    <t>34535435R</t>
  </si>
  <si>
    <t xml:space="preserve">Strojek tlačítkového ovládače,řaz.1/0  3558-A91342</t>
  </si>
  <si>
    <t>-1513969103</t>
  </si>
  <si>
    <t>62</t>
  </si>
  <si>
    <t>34535443R</t>
  </si>
  <si>
    <t>Strojek spínače seriového Tango 3559-A05345 řaz.5</t>
  </si>
  <si>
    <t>-1972227326</t>
  </si>
  <si>
    <t>63</t>
  </si>
  <si>
    <t>34535444R</t>
  </si>
  <si>
    <t>Strojek spínače střídavého Tango 3559-A06345 řaz.6</t>
  </si>
  <si>
    <t>-1271548003</t>
  </si>
  <si>
    <t>65-19</t>
  </si>
  <si>
    <t>64</t>
  </si>
  <si>
    <t>34535446R</t>
  </si>
  <si>
    <t>Strojek spínače křížového Tango 3559-A07345 řaz.7</t>
  </si>
  <si>
    <t>1522024971</t>
  </si>
  <si>
    <t>21-5</t>
  </si>
  <si>
    <t>71</t>
  </si>
  <si>
    <t>34536490R</t>
  </si>
  <si>
    <t>Kryt spínače Tango 3558A-A651</t>
  </si>
  <si>
    <t>1943471198</t>
  </si>
  <si>
    <t>130-40</t>
  </si>
  <si>
    <t>74</t>
  </si>
  <si>
    <t>34536492R</t>
  </si>
  <si>
    <t>Kryt spínače Tango 3558A-A652</t>
  </si>
  <si>
    <t>-2037770793</t>
  </si>
  <si>
    <t>75</t>
  </si>
  <si>
    <t>34536700R</t>
  </si>
  <si>
    <t>Rámeček pro spínače a zásuvky Tango 3901A-B10</t>
  </si>
  <si>
    <t>1420278978</t>
  </si>
  <si>
    <t>202-86</t>
  </si>
  <si>
    <t>77</t>
  </si>
  <si>
    <t>34551614R</t>
  </si>
  <si>
    <t>Zásuvka Tango 5519A-A02357</t>
  </si>
  <si>
    <t>-1801475985</t>
  </si>
  <si>
    <t>71-15</t>
  </si>
  <si>
    <t>78</t>
  </si>
  <si>
    <t>34551622R</t>
  </si>
  <si>
    <t>Zásuvka dvojnásobná Tango 5513A-C02357</t>
  </si>
  <si>
    <t>122611743</t>
  </si>
  <si>
    <t>55-29</t>
  </si>
  <si>
    <t>94</t>
  </si>
  <si>
    <t>34561406R</t>
  </si>
  <si>
    <t>Svorka WAGO 273-105 5x2,5</t>
  </si>
  <si>
    <t>907421203</t>
  </si>
  <si>
    <t>83</t>
  </si>
  <si>
    <t>358112503R</t>
  </si>
  <si>
    <t>Zásuvka nástěnná IZN 1653 16A 400V</t>
  </si>
  <si>
    <t>-2114259312</t>
  </si>
  <si>
    <t>2-1</t>
  </si>
  <si>
    <t>65</t>
  </si>
  <si>
    <t>pol_500</t>
  </si>
  <si>
    <t>Venkovní vypínač IP44, řaz. 1, kompletní</t>
  </si>
  <si>
    <t>115810274</t>
  </si>
  <si>
    <t>66</t>
  </si>
  <si>
    <t>pol_501</t>
  </si>
  <si>
    <t>Venkovní vypínač IP44 č.5, kompletní</t>
  </si>
  <si>
    <t>1218738610</t>
  </si>
  <si>
    <t>67</t>
  </si>
  <si>
    <t>pol_502</t>
  </si>
  <si>
    <t>Venkovní vypínač IP44, řaz. 6, kompletní</t>
  </si>
  <si>
    <t>-1626313190</t>
  </si>
  <si>
    <t>68</t>
  </si>
  <si>
    <t>pol_503</t>
  </si>
  <si>
    <t>Venkovní vypínač IP44, řaz. 6, kompletní na povrch</t>
  </si>
  <si>
    <t>132428380</t>
  </si>
  <si>
    <t>69</t>
  </si>
  <si>
    <t>pol_504</t>
  </si>
  <si>
    <t>Venkovní vypínač IP44 č.7, kompletní</t>
  </si>
  <si>
    <t>902911003</t>
  </si>
  <si>
    <t>72</t>
  </si>
  <si>
    <t>pol_505</t>
  </si>
  <si>
    <t>Čidlo pohybové nástěnné, IP44</t>
  </si>
  <si>
    <t>-224086983</t>
  </si>
  <si>
    <t>73</t>
  </si>
  <si>
    <t>pol_506</t>
  </si>
  <si>
    <t>Čidlo pohybové stropní 360°</t>
  </si>
  <si>
    <t>230037964</t>
  </si>
  <si>
    <t>76</t>
  </si>
  <si>
    <t>pol_507</t>
  </si>
  <si>
    <t>Bojlerová vývodka</t>
  </si>
  <si>
    <t>909714778</t>
  </si>
  <si>
    <t>79</t>
  </si>
  <si>
    <t>pol_508</t>
  </si>
  <si>
    <t>Zásuvka jednonásobná IP44 s víčkem na povrch</t>
  </si>
  <si>
    <t>1900190730</t>
  </si>
  <si>
    <t>80</t>
  </si>
  <si>
    <t>pol_509</t>
  </si>
  <si>
    <t>Zásuvka jednonásobná IP44 s víčkem 5518A-2999 B</t>
  </si>
  <si>
    <t>767744211</t>
  </si>
  <si>
    <t>81</t>
  </si>
  <si>
    <t>pol_510</t>
  </si>
  <si>
    <t>Zásuvka datová RJ45, CAT.6 - kompletní</t>
  </si>
  <si>
    <t>1318144672</t>
  </si>
  <si>
    <t>12-2</t>
  </si>
  <si>
    <t>82</t>
  </si>
  <si>
    <t>pol_511</t>
  </si>
  <si>
    <t>Zásuvka datová RJ45, CAT.5 - kompletní</t>
  </si>
  <si>
    <t>2058880111</t>
  </si>
  <si>
    <t>84</t>
  </si>
  <si>
    <t>pol_512</t>
  </si>
  <si>
    <t>4pólový vypínač 40A, s možností uzamknutí v 0</t>
  </si>
  <si>
    <t>-422607774</t>
  </si>
  <si>
    <t>85</t>
  </si>
  <si>
    <t>pol_513</t>
  </si>
  <si>
    <t>3pólový vypínač 40(63)A, nástěnný, IP44</t>
  </si>
  <si>
    <t>-10716384</t>
  </si>
  <si>
    <t>9-6</t>
  </si>
  <si>
    <t>86</t>
  </si>
  <si>
    <t>pol_514</t>
  </si>
  <si>
    <t>Tlačítko hlavní vypínač kuchyně</t>
  </si>
  <si>
    <t>186869518</t>
  </si>
  <si>
    <t>87</t>
  </si>
  <si>
    <t>pol_515</t>
  </si>
  <si>
    <t>Tlačítko TOTAL STOP zasklené</t>
  </si>
  <si>
    <t>1330737124</t>
  </si>
  <si>
    <t>88</t>
  </si>
  <si>
    <t>pol_516</t>
  </si>
  <si>
    <t>WiFi Access point, Hotspot, 1750Mbps, 2,4GHz, 5GHz, 802.11ac</t>
  </si>
  <si>
    <t>766598149</t>
  </si>
  <si>
    <t>89</t>
  </si>
  <si>
    <t>pol_517</t>
  </si>
  <si>
    <t>Zvonkové tablo pro 5 účastníků, provedení antivandal</t>
  </si>
  <si>
    <t>1500483065</t>
  </si>
  <si>
    <t>90</t>
  </si>
  <si>
    <t>pol_518</t>
  </si>
  <si>
    <t xml:space="preserve">Zvonkové tablo pro 2 účastníky,  provedení antivandal</t>
  </si>
  <si>
    <t>323141928</t>
  </si>
  <si>
    <t>91</t>
  </si>
  <si>
    <t>pol_519</t>
  </si>
  <si>
    <t>El. vrátný</t>
  </si>
  <si>
    <t>1386203248</t>
  </si>
  <si>
    <t>92</t>
  </si>
  <si>
    <t>pol_520</t>
  </si>
  <si>
    <t>Audiotelefon IP</t>
  </si>
  <si>
    <t>-1392436078</t>
  </si>
  <si>
    <t>93</t>
  </si>
  <si>
    <t>pol_521</t>
  </si>
  <si>
    <t>Sada pro nouzovou signalizaci</t>
  </si>
  <si>
    <t>-745012754</t>
  </si>
  <si>
    <t>95</t>
  </si>
  <si>
    <t>pol_522</t>
  </si>
  <si>
    <t>Odtahový axiální ventilátor, s žaluzií a ZK</t>
  </si>
  <si>
    <t>1149144040</t>
  </si>
  <si>
    <t>96</t>
  </si>
  <si>
    <t>pol_523</t>
  </si>
  <si>
    <t>Časové relé do instalační krabice, (např. CS 3-4)</t>
  </si>
  <si>
    <t>1899516510</t>
  </si>
  <si>
    <t>M21.2</t>
  </si>
  <si>
    <t>Elektromontáže - hrubá elektroinstalace</t>
  </si>
  <si>
    <t>122</t>
  </si>
  <si>
    <t>210010001R00</t>
  </si>
  <si>
    <t>Trubka ohebná pod omítku, vnější průměr 16 mm</t>
  </si>
  <si>
    <t>-1456180290</t>
  </si>
  <si>
    <t>120</t>
  </si>
  <si>
    <t>210010003R00</t>
  </si>
  <si>
    <t>Trubka ohebná pod omítku/ pevně/ do podlahy, vnější průměr 32 mm</t>
  </si>
  <si>
    <t>-248356488</t>
  </si>
  <si>
    <t>121</t>
  </si>
  <si>
    <t>210010003R00.1</t>
  </si>
  <si>
    <t>Trubka ohebná pod omítku, vnější průměr 25 mm</t>
  </si>
  <si>
    <t>-71969185</t>
  </si>
  <si>
    <t>119</t>
  </si>
  <si>
    <t>210010005R00</t>
  </si>
  <si>
    <t>Trubka ohebná pod omítku, vnější průměr 40 mm</t>
  </si>
  <si>
    <t>-1667307356</t>
  </si>
  <si>
    <t>127</t>
  </si>
  <si>
    <t>210010091R00</t>
  </si>
  <si>
    <t>Lišta hranatá bezhalogenová do šířky 40 mm</t>
  </si>
  <si>
    <t>36958588</t>
  </si>
  <si>
    <t>126</t>
  </si>
  <si>
    <t>210010344R00</t>
  </si>
  <si>
    <t>Krabice přístrojová KT250/KO250 pod omítku</t>
  </si>
  <si>
    <t>-1128955150</t>
  </si>
  <si>
    <t>125</t>
  </si>
  <si>
    <t>210220321R00</t>
  </si>
  <si>
    <t>Svorka na potrubí Bernard, včetně Cu pásku</t>
  </si>
  <si>
    <t>368483419</t>
  </si>
  <si>
    <t>109</t>
  </si>
  <si>
    <t>210800105R00</t>
  </si>
  <si>
    <t>Kabel CYKY 750 V 3x1,5 mm2 uložený pod omítkou, /pevně</t>
  </si>
  <si>
    <t>-1597031270</t>
  </si>
  <si>
    <t>3113-650-50</t>
  </si>
  <si>
    <t>108</t>
  </si>
  <si>
    <t>210800106R00</t>
  </si>
  <si>
    <t>Kabel CYKY/CGSG 750 V 3x2,5 mm2 uložený pod, omítkou /pevně</t>
  </si>
  <si>
    <t>820471005</t>
  </si>
  <si>
    <t>1465-500</t>
  </si>
  <si>
    <t>110</t>
  </si>
  <si>
    <t>210800115R00</t>
  </si>
  <si>
    <t>Kabel CYKY 750 V 5x1,5 mm2 uložený pod omítkou</t>
  </si>
  <si>
    <t>2039672074</t>
  </si>
  <si>
    <t>107</t>
  </si>
  <si>
    <t>210800116R00</t>
  </si>
  <si>
    <t>Kabel CYKY 750 V 5x2,5 mm2 uložený pod omítkou, /pevně</t>
  </si>
  <si>
    <t>-1621330650</t>
  </si>
  <si>
    <t>113</t>
  </si>
  <si>
    <t>210800646R00</t>
  </si>
  <si>
    <t>Vodič H07V-K (CY) 6 mm2 uložený pevně</t>
  </si>
  <si>
    <t>-1875205297</t>
  </si>
  <si>
    <t>111</t>
  </si>
  <si>
    <t>210800648R00</t>
  </si>
  <si>
    <t>Vodič H07V-K (CYA) 16 mm2 uložený pevně</t>
  </si>
  <si>
    <t>1420394846</t>
  </si>
  <si>
    <t>112</t>
  </si>
  <si>
    <t>210800651R00</t>
  </si>
  <si>
    <t>Vodič H07V-K (CYA) 50 mm2 uložený pevně</t>
  </si>
  <si>
    <t>1911942922</t>
  </si>
  <si>
    <t>106</t>
  </si>
  <si>
    <t>210810057R00</t>
  </si>
  <si>
    <t>Kabel CYKY-m/CGSG 750 V 5 žil 4 až 25 mm pevně, uložený</t>
  </si>
  <si>
    <t>1000038520</t>
  </si>
  <si>
    <t>464-20-20</t>
  </si>
  <si>
    <t>105</t>
  </si>
  <si>
    <t>210810111R00</t>
  </si>
  <si>
    <t>Kabel CYKY-m 1 kV 5x35 pevně uložený</t>
  </si>
  <si>
    <t>2122844279</t>
  </si>
  <si>
    <t>104</t>
  </si>
  <si>
    <t>210810433R00</t>
  </si>
  <si>
    <t>Kabel silový CYKY 1kV 4x70 mm2 pevně ulož.</t>
  </si>
  <si>
    <t>-1741391194</t>
  </si>
  <si>
    <t>114</t>
  </si>
  <si>
    <t>210860222R00</t>
  </si>
  <si>
    <t>Kabel speciální JYTY s Al 4 x 1 mm pevně uložený</t>
  </si>
  <si>
    <t>-2048999663</t>
  </si>
  <si>
    <t>124</t>
  </si>
  <si>
    <t>211010002R00</t>
  </si>
  <si>
    <t>Osazení hmoždinky do cihlového zdiva, HM 8</t>
  </si>
  <si>
    <t>-198074315</t>
  </si>
  <si>
    <t>116</t>
  </si>
  <si>
    <t>220260020R00</t>
  </si>
  <si>
    <t>Krabice KU 68 ve zdi včetně vysekání lůžka</t>
  </si>
  <si>
    <t>-2073471383</t>
  </si>
  <si>
    <t>118</t>
  </si>
  <si>
    <t>222260546R00</t>
  </si>
  <si>
    <t>Trubka KOPOFLEX 50 do země</t>
  </si>
  <si>
    <t>355720868</t>
  </si>
  <si>
    <t>115</t>
  </si>
  <si>
    <t>222280214R00</t>
  </si>
  <si>
    <t>Kabel EZS/UTP/FTP/KOAX v trubkách/lištách</t>
  </si>
  <si>
    <t>-258791349</t>
  </si>
  <si>
    <t>2063-100</t>
  </si>
  <si>
    <t>103</t>
  </si>
  <si>
    <t>pol_2000</t>
  </si>
  <si>
    <t>Demontáž stávající instalace vč. odvozu a, ekologické likvidace</t>
  </si>
  <si>
    <t>1914586532</t>
  </si>
  <si>
    <t>117</t>
  </si>
  <si>
    <t>pol_2001</t>
  </si>
  <si>
    <t>Krabice KU 68 hluboká ve zdi včetně vysekání lůžka</t>
  </si>
  <si>
    <t>-473766879</t>
  </si>
  <si>
    <t>123</t>
  </si>
  <si>
    <t>pol_2002</t>
  </si>
  <si>
    <t>Osazení a zapojení HOP/POP</t>
  </si>
  <si>
    <t>22288035</t>
  </si>
  <si>
    <t>M21.3</t>
  </si>
  <si>
    <t>Elektromontáže - rozváděče</t>
  </si>
  <si>
    <t>128</t>
  </si>
  <si>
    <t>210190001R00</t>
  </si>
  <si>
    <t>Montáž rozvodnic</t>
  </si>
  <si>
    <t>-2103201017</t>
  </si>
  <si>
    <t>8-3</t>
  </si>
  <si>
    <t>129</t>
  </si>
  <si>
    <t>222111022R00</t>
  </si>
  <si>
    <t>Skříň rozvaděče do 200 p. zasekání v cihl.zdivu</t>
  </si>
  <si>
    <t>865687778</t>
  </si>
  <si>
    <t>130</t>
  </si>
  <si>
    <t>pol_3001</t>
  </si>
  <si>
    <t>Zapojení, oživení, popis RE1 - neoceňovat = je předmětem PD rekonstrukce kuchyně</t>
  </si>
  <si>
    <t>1620179506</t>
  </si>
  <si>
    <t>131</t>
  </si>
  <si>
    <t>pol_3002</t>
  </si>
  <si>
    <t>Zapojení, oživení, popis R1.1</t>
  </si>
  <si>
    <t>471672727</t>
  </si>
  <si>
    <t>132</t>
  </si>
  <si>
    <t>pol_3003</t>
  </si>
  <si>
    <t>Zapojení, oživení, popis R1.2 - neoceňovat = je předmětem PD rekonstrukce kuchyně</t>
  </si>
  <si>
    <t>-1298531294</t>
  </si>
  <si>
    <t>133</t>
  </si>
  <si>
    <t>pol_3004</t>
  </si>
  <si>
    <t>Zapojení, oživení, popis R1.3</t>
  </si>
  <si>
    <t>-1111012996</t>
  </si>
  <si>
    <t>134</t>
  </si>
  <si>
    <t>pol_3005</t>
  </si>
  <si>
    <t>Zapojení, oživení, popis R.SUT</t>
  </si>
  <si>
    <t>1842338872</t>
  </si>
  <si>
    <t>135</t>
  </si>
  <si>
    <t>pol_3006</t>
  </si>
  <si>
    <t>Zapojení, oživení, popis R.SUT2 - neoceňovat = je předmětem PD rekonstrukce kuchyně</t>
  </si>
  <si>
    <t>2044120718</t>
  </si>
  <si>
    <t>136</t>
  </si>
  <si>
    <t>pol_3007</t>
  </si>
  <si>
    <t>Zapojení, oživení, popis R2.1</t>
  </si>
  <si>
    <t>1254952718</t>
  </si>
  <si>
    <t>137</t>
  </si>
  <si>
    <t>pol_3008</t>
  </si>
  <si>
    <t>Zapojení, oživení, popis R.VEN1</t>
  </si>
  <si>
    <t>-780336764</t>
  </si>
  <si>
    <t>M21.4</t>
  </si>
  <si>
    <t>Elektromontáže - osvětlení</t>
  </si>
  <si>
    <t>138</t>
  </si>
  <si>
    <t>650101521R00</t>
  </si>
  <si>
    <t>Montáž LED svítidla</t>
  </si>
  <si>
    <t>1798403964</t>
  </si>
  <si>
    <t>210-39</t>
  </si>
  <si>
    <t>139</t>
  </si>
  <si>
    <t>650101921R00</t>
  </si>
  <si>
    <t>Montáž nouzového svítidla</t>
  </si>
  <si>
    <t>-900985321</t>
  </si>
  <si>
    <t>37-5</t>
  </si>
  <si>
    <t>M21.5</t>
  </si>
  <si>
    <t>Elektromontáže - spínače, zásuvky, ostatní</t>
  </si>
  <si>
    <t>145</t>
  </si>
  <si>
    <t>210110021R00</t>
  </si>
  <si>
    <t>Spínač nástěnný/zapuštěný jednopól.- řaz. 1, venkovní</t>
  </si>
  <si>
    <t>254353618</t>
  </si>
  <si>
    <t>147</t>
  </si>
  <si>
    <t>210110023R00</t>
  </si>
  <si>
    <t>Spínač nástěnný/zapuštěný seriový - řaz. 5, venkovní</t>
  </si>
  <si>
    <t>-493290119</t>
  </si>
  <si>
    <t>146</t>
  </si>
  <si>
    <t>210110024R00</t>
  </si>
  <si>
    <t>Spínač nástěnný/zapuštěný střídavý - řaz. 6, venkovní</t>
  </si>
  <si>
    <t>-1090751376</t>
  </si>
  <si>
    <t>148</t>
  </si>
  <si>
    <t>210110025R00</t>
  </si>
  <si>
    <t>Spínač nástěnný/zapuštěný křížový - řaz. 7, venkovní</t>
  </si>
  <si>
    <t>-1476182210</t>
  </si>
  <si>
    <t>140</t>
  </si>
  <si>
    <t>210110041R00</t>
  </si>
  <si>
    <t>Spínač zapuštěný jednopólový, řazení 1</t>
  </si>
  <si>
    <t>157731287</t>
  </si>
  <si>
    <t>141</t>
  </si>
  <si>
    <t>210110043R00</t>
  </si>
  <si>
    <t>Spínač zapuštěný seriový, řazení 5</t>
  </si>
  <si>
    <t>-164193592</t>
  </si>
  <si>
    <t>142</t>
  </si>
  <si>
    <t>210110045R00</t>
  </si>
  <si>
    <t>Spínač zapuštěný střídavý, řazení 6</t>
  </si>
  <si>
    <t>2054708751</t>
  </si>
  <si>
    <t>143</t>
  </si>
  <si>
    <t>210110046R00</t>
  </si>
  <si>
    <t>Spínač zapuštěný křížový, řazení 7</t>
  </si>
  <si>
    <t>-1536439864</t>
  </si>
  <si>
    <t>144</t>
  </si>
  <si>
    <t>210110047R00</t>
  </si>
  <si>
    <t>Spínač zapuštěný jednopól.se signál.doutnavkou 1/S</t>
  </si>
  <si>
    <t>-1925084761</t>
  </si>
  <si>
    <t>150</t>
  </si>
  <si>
    <t>210111012R00</t>
  </si>
  <si>
    <t>Zásuvka domovní zapuštěná - 2P+PE</t>
  </si>
  <si>
    <t>-1843528914</t>
  </si>
  <si>
    <t>151</t>
  </si>
  <si>
    <t>210111014R00</t>
  </si>
  <si>
    <t>Zásuvka domovní zapuštěná - provedení 2x (2P+PE)</t>
  </si>
  <si>
    <t>87905794</t>
  </si>
  <si>
    <t>152</t>
  </si>
  <si>
    <t>210111031R00</t>
  </si>
  <si>
    <t>Zásuvka domovní v krabici/nástěnná - 2P+PE, venkovní</t>
  </si>
  <si>
    <t>-821129788</t>
  </si>
  <si>
    <t>159</t>
  </si>
  <si>
    <t>210111117R00</t>
  </si>
  <si>
    <t xml:space="preserve">Zásuvka průmyslová IP 67  3P+N+PE  16 A</t>
  </si>
  <si>
    <t>-2052691306</t>
  </si>
  <si>
    <t>166</t>
  </si>
  <si>
    <t>210290751R00</t>
  </si>
  <si>
    <t>Montáž ventilátoru do 1,5 kW</t>
  </si>
  <si>
    <t>1594904036</t>
  </si>
  <si>
    <t>153</t>
  </si>
  <si>
    <t>222290001R00</t>
  </si>
  <si>
    <t>Zásuvka 1xRJ45 UTP kat.5e pod omítku</t>
  </si>
  <si>
    <t>461714480</t>
  </si>
  <si>
    <t>154</t>
  </si>
  <si>
    <t>222290001R00.1</t>
  </si>
  <si>
    <t>Zásuvka 1xRJ45 FTP kat.6e, do instalační krabice</t>
  </si>
  <si>
    <t>-570589350</t>
  </si>
  <si>
    <t>161</t>
  </si>
  <si>
    <t>222323306R00</t>
  </si>
  <si>
    <t>Domácí telefon IP, na úchyt.body</t>
  </si>
  <si>
    <t>2037750772</t>
  </si>
  <si>
    <t>158</t>
  </si>
  <si>
    <t>650071623R00</t>
  </si>
  <si>
    <t>Montáž Access Point</t>
  </si>
  <si>
    <t>-1872483695</t>
  </si>
  <si>
    <t>165</t>
  </si>
  <si>
    <t>650071623R00.1</t>
  </si>
  <si>
    <t>Montáž relé časového</t>
  </si>
  <si>
    <t>899034711</t>
  </si>
  <si>
    <t>164</t>
  </si>
  <si>
    <t>650072611R00</t>
  </si>
  <si>
    <t>Montáž čidla pohybu nástěnného přisazeného</t>
  </si>
  <si>
    <t>183054185</t>
  </si>
  <si>
    <t>149</t>
  </si>
  <si>
    <t>pol_5000</t>
  </si>
  <si>
    <t>-813071578</t>
  </si>
  <si>
    <t>155</t>
  </si>
  <si>
    <t>pol_5001</t>
  </si>
  <si>
    <t>Tlačítko hlavní vypínač kuchyně / TOTAL STOP</t>
  </si>
  <si>
    <t>-2105320434</t>
  </si>
  <si>
    <t>156</t>
  </si>
  <si>
    <t>pol_5002</t>
  </si>
  <si>
    <t>Montáž zvonkového tabla</t>
  </si>
  <si>
    <t>165656857</t>
  </si>
  <si>
    <t>157</t>
  </si>
  <si>
    <t>pol_5003</t>
  </si>
  <si>
    <t>Montáž 4(3)-pólového spínače</t>
  </si>
  <si>
    <t>1876509230</t>
  </si>
  <si>
    <t>160</t>
  </si>
  <si>
    <t>pol_5004</t>
  </si>
  <si>
    <t>1578612868</t>
  </si>
  <si>
    <t>162</t>
  </si>
  <si>
    <t>pol_5005</t>
  </si>
  <si>
    <t xml:space="preserve">Telefonní ústředna programování, oživení,  nových rozvodů</t>
  </si>
  <si>
    <t>hod</t>
  </si>
  <si>
    <t>129738118</t>
  </si>
  <si>
    <t>163</t>
  </si>
  <si>
    <t>pol_5006</t>
  </si>
  <si>
    <t>Sada pro nouzovou, signalizaci</t>
  </si>
  <si>
    <t>2108247390</t>
  </si>
  <si>
    <t>M46</t>
  </si>
  <si>
    <t>Zemní práce při montážích</t>
  </si>
  <si>
    <t>167</t>
  </si>
  <si>
    <t>460200164RT1</t>
  </si>
  <si>
    <t xml:space="preserve">Výkop kabelové rýhy 35/80 cm  hor.4, strojní výkop rýhy</t>
  </si>
  <si>
    <t>1482359864</t>
  </si>
  <si>
    <t>169</t>
  </si>
  <si>
    <t>460420014RT3</t>
  </si>
  <si>
    <t>Zřízení kabelového lože v rýze š.do 25 cm z písku, tloušťka vrstvy 20 cm</t>
  </si>
  <si>
    <t>-940047415</t>
  </si>
  <si>
    <t>168</t>
  </si>
  <si>
    <t>460570164R00</t>
  </si>
  <si>
    <t>Zához rýhy 35/80 cm, hornina třídy 4, se zhutněním</t>
  </si>
  <si>
    <t>-1639415173</t>
  </si>
  <si>
    <t>VN</t>
  </si>
  <si>
    <t>Vedlejší náklady</t>
  </si>
  <si>
    <t>170</t>
  </si>
  <si>
    <t>005231010R</t>
  </si>
  <si>
    <t>Revize výchozí</t>
  </si>
  <si>
    <t>Soubor</t>
  </si>
  <si>
    <t>437484709</t>
  </si>
  <si>
    <t>171</t>
  </si>
  <si>
    <t>005241010R</t>
  </si>
  <si>
    <t>Dokumentace skutečného provedení</t>
  </si>
  <si>
    <t>146984716</t>
  </si>
  <si>
    <t>172</t>
  </si>
  <si>
    <t>pol_6001</t>
  </si>
  <si>
    <t>Doprava</t>
  </si>
  <si>
    <t>-1179983962</t>
  </si>
  <si>
    <t>173</t>
  </si>
  <si>
    <t>pol_6002</t>
  </si>
  <si>
    <t>Mapování stávajících rozvodů, které budou zachovány</t>
  </si>
  <si>
    <t>-180229859</t>
  </si>
  <si>
    <t>174</t>
  </si>
  <si>
    <t>pol_6003</t>
  </si>
  <si>
    <t>Mapování stávajících rozvodů VZT - rozvody, zachovat!</t>
  </si>
  <si>
    <t>1803218565</t>
  </si>
  <si>
    <t>175</t>
  </si>
  <si>
    <t>pol_6004</t>
  </si>
  <si>
    <t>Přepojení stávajících rozvodů , do nových rozváděčů</t>
  </si>
  <si>
    <t>1831993790</t>
  </si>
  <si>
    <t>176</t>
  </si>
  <si>
    <t>pol_6005</t>
  </si>
  <si>
    <t>Mapování stávajících rozvodů realizovaných v, předešlé etapě</t>
  </si>
  <si>
    <t>273638746</t>
  </si>
  <si>
    <t>177</t>
  </si>
  <si>
    <t>pol_6006</t>
  </si>
  <si>
    <t>Funčkní zkoušky, elektroinstalace</t>
  </si>
  <si>
    <t>62506273</t>
  </si>
  <si>
    <t>178</t>
  </si>
  <si>
    <t>pol_6007</t>
  </si>
  <si>
    <t>Stavební přípomoce (zazdění nik po stávajích, rozváděčích atd.)</t>
  </si>
  <si>
    <t>1862346190</t>
  </si>
  <si>
    <t>179</t>
  </si>
  <si>
    <t>pol_6008</t>
  </si>
  <si>
    <t>Ověření připojení výtahu</t>
  </si>
  <si>
    <t>621139540</t>
  </si>
  <si>
    <t>180</t>
  </si>
  <si>
    <t>pol_6009</t>
  </si>
  <si>
    <t>Přepojení rozváděče kotelny na nový přívod</t>
  </si>
  <si>
    <t>-644620178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</si>
</sst>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29" t="s">
        <v>42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43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46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51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52</v>
      </c>
      <c r="AI60" s="39"/>
      <c r="AJ60" s="39"/>
      <c r="AK60" s="39"/>
      <c r="AL60" s="39"/>
      <c r="AM60" s="61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54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55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52</v>
      </c>
      <c r="AI75" s="39"/>
      <c r="AJ75" s="39"/>
      <c r="AK75" s="39"/>
      <c r="AL75" s="39"/>
      <c r="AM75" s="61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250324b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MŠ Křesťanská - rekonstrukce elektroinstalace P1 a P2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Horažďovice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8. 10. 2025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město Horažďovice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57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77" t="str">
        <f>IF(E20="","",E20)</f>
        <v>Pavel Matoušek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58</v>
      </c>
      <c r="D92" s="91"/>
      <c r="E92" s="91"/>
      <c r="F92" s="91"/>
      <c r="G92" s="91"/>
      <c r="H92" s="92"/>
      <c r="I92" s="93" t="s">
        <v>59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60</v>
      </c>
      <c r="AH92" s="91"/>
      <c r="AI92" s="91"/>
      <c r="AJ92" s="91"/>
      <c r="AK92" s="91"/>
      <c r="AL92" s="91"/>
      <c r="AM92" s="91"/>
      <c r="AN92" s="93" t="s">
        <v>61</v>
      </c>
      <c r="AO92" s="91"/>
      <c r="AP92" s="95"/>
      <c r="AQ92" s="96" t="s">
        <v>62</v>
      </c>
      <c r="AR92" s="41"/>
      <c r="AS92" s="97" t="s">
        <v>63</v>
      </c>
      <c r="AT92" s="98" t="s">
        <v>64</v>
      </c>
      <c r="AU92" s="98" t="s">
        <v>65</v>
      </c>
      <c r="AV92" s="98" t="s">
        <v>66</v>
      </c>
      <c r="AW92" s="98" t="s">
        <v>67</v>
      </c>
      <c r="AX92" s="98" t="s">
        <v>68</v>
      </c>
      <c r="AY92" s="98" t="s">
        <v>69</v>
      </c>
      <c r="AZ92" s="98" t="s">
        <v>70</v>
      </c>
      <c r="BA92" s="98" t="s">
        <v>71</v>
      </c>
      <c r="BB92" s="98" t="s">
        <v>72</v>
      </c>
      <c r="BC92" s="98" t="s">
        <v>73</v>
      </c>
      <c r="BD92" s="99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76</v>
      </c>
      <c r="BT94" s="114" t="s">
        <v>77</v>
      </c>
      <c r="BV94" s="114" t="s">
        <v>78</v>
      </c>
      <c r="BW94" s="114" t="s">
        <v>5</v>
      </c>
      <c r="BX94" s="114" t="s">
        <v>79</v>
      </c>
      <c r="CL94" s="114" t="s">
        <v>1</v>
      </c>
    </row>
    <row r="95" s="7" customFormat="1" ht="24.75" customHeight="1">
      <c r="A95" s="115" t="s">
        <v>80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'250324b - MŠ Křesťanská -...'!J28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81</v>
      </c>
      <c r="AR95" s="122"/>
      <c r="AS95" s="123">
        <v>0</v>
      </c>
      <c r="AT95" s="124">
        <f>ROUND(SUM(AV95:AW95),2)</f>
        <v>0</v>
      </c>
      <c r="AU95" s="125">
        <f>'250324b - MŠ Křesťanská -...'!P124</f>
        <v>0</v>
      </c>
      <c r="AV95" s="124">
        <f>'250324b - MŠ Křesťanská -...'!J31</f>
        <v>0</v>
      </c>
      <c r="AW95" s="124">
        <f>'250324b - MŠ Křesťanská -...'!J32</f>
        <v>0</v>
      </c>
      <c r="AX95" s="124">
        <f>'250324b - MŠ Křesťanská -...'!J33</f>
        <v>0</v>
      </c>
      <c r="AY95" s="124">
        <f>'250324b - MŠ Křesťanská -...'!J34</f>
        <v>0</v>
      </c>
      <c r="AZ95" s="124">
        <f>'250324b - MŠ Křesťanská -...'!F31</f>
        <v>0</v>
      </c>
      <c r="BA95" s="124">
        <f>'250324b - MŠ Křesťanská -...'!F32</f>
        <v>0</v>
      </c>
      <c r="BB95" s="124">
        <f>'250324b - MŠ Křesťanská -...'!F33</f>
        <v>0</v>
      </c>
      <c r="BC95" s="124">
        <f>'250324b - MŠ Křesťanská -...'!F34</f>
        <v>0</v>
      </c>
      <c r="BD95" s="126">
        <f>'250324b - MŠ Křesťanská -...'!F35</f>
        <v>0</v>
      </c>
      <c r="BE95" s="7"/>
      <c r="BT95" s="127" t="s">
        <v>82</v>
      </c>
      <c r="BU95" s="127" t="s">
        <v>83</v>
      </c>
      <c r="BV95" s="127" t="s">
        <v>78</v>
      </c>
      <c r="BW95" s="127" t="s">
        <v>5</v>
      </c>
      <c r="BX95" s="127" t="s">
        <v>79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N5w7iRbZcUnKXefOuw7ufA+NVuAC55SSyuueuFt+rsOfRpRGzgh85+VpdFV8s39XjH7AaiwQUYsb5hgFwA5i7Q==" hashValue="16+FS79fswGjKxoSEkJjF4qAFb+7MqfnV7iG2jwJ/lKjWKOroLR64xVixKR3xcTLjKDl18tsOeTKabH7YLdRk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0324b - MŠ Křesťanská 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84</v>
      </c>
    </row>
    <row r="4" s="1" customFormat="1" ht="24.96" customHeight="1">
      <c r="B4" s="17"/>
      <c r="D4" s="130" t="s">
        <v>85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8. 10. 2025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">
        <v>27</v>
      </c>
      <c r="F13" s="35"/>
      <c r="G13" s="35"/>
      <c r="H13" s="35"/>
      <c r="I13" s="132" t="s">
        <v>28</v>
      </c>
      <c r="J13" s="134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29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28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31</v>
      </c>
      <c r="E18" s="35"/>
      <c r="F18" s="35"/>
      <c r="G18" s="35"/>
      <c r="H18" s="35"/>
      <c r="I18" s="132" t="s">
        <v>25</v>
      </c>
      <c r="J18" s="134" t="str">
        <f>IF('Rekapitulace stavby'!AN16="","",'Rekapitulace stavby'!AN16)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stavby'!E17="","",'Rekapitulace stavby'!E17)</f>
        <v xml:space="preserve"> </v>
      </c>
      <c r="F19" s="35"/>
      <c r="G19" s="35"/>
      <c r="H19" s="35"/>
      <c r="I19" s="132" t="s">
        <v>28</v>
      </c>
      <c r="J19" s="134" t="str">
        <f>IF('Rekapitulace stavby'!AN17="","",'Rekapitulace stavby'!AN17)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34</v>
      </c>
      <c r="E21" s="35"/>
      <c r="F21" s="35"/>
      <c r="G21" s="35"/>
      <c r="H21" s="35"/>
      <c r="I21" s="132" t="s">
        <v>25</v>
      </c>
      <c r="J21" s="134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">
        <v>35</v>
      </c>
      <c r="F22" s="35"/>
      <c r="G22" s="35"/>
      <c r="H22" s="35"/>
      <c r="I22" s="132" t="s">
        <v>28</v>
      </c>
      <c r="J22" s="134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36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37</v>
      </c>
      <c r="E28" s="35"/>
      <c r="F28" s="35"/>
      <c r="G28" s="35"/>
      <c r="H28" s="35"/>
      <c r="I28" s="35"/>
      <c r="J28" s="142">
        <f>ROUND(J124,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39</v>
      </c>
      <c r="G30" s="35"/>
      <c r="H30" s="35"/>
      <c r="I30" s="143" t="s">
        <v>38</v>
      </c>
      <c r="J30" s="143" t="s">
        <v>40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41</v>
      </c>
      <c r="E31" s="132" t="s">
        <v>42</v>
      </c>
      <c r="F31" s="145">
        <f>ROUND((SUM(BE124:BE359)),  2)</f>
        <v>0</v>
      </c>
      <c r="G31" s="35"/>
      <c r="H31" s="35"/>
      <c r="I31" s="146">
        <v>0.20999999999999999</v>
      </c>
      <c r="J31" s="145">
        <f>ROUND(((SUM(BE124:BE359))*I31),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43</v>
      </c>
      <c r="F32" s="145">
        <f>ROUND((SUM(BF124:BF359)),  2)</f>
        <v>0</v>
      </c>
      <c r="G32" s="35"/>
      <c r="H32" s="35"/>
      <c r="I32" s="146">
        <v>0.12</v>
      </c>
      <c r="J32" s="145">
        <f>ROUND(((SUM(BF124:BF359))*I32),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44</v>
      </c>
      <c r="F33" s="145">
        <f>ROUND((SUM(BG124:BG359)),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45</v>
      </c>
      <c r="F34" s="145">
        <f>ROUND((SUM(BH124:BH359)),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46</v>
      </c>
      <c r="F35" s="145">
        <f>ROUND((SUM(BI124:BI359)),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47</v>
      </c>
      <c r="E37" s="149"/>
      <c r="F37" s="149"/>
      <c r="G37" s="150" t="s">
        <v>48</v>
      </c>
      <c r="H37" s="151" t="s">
        <v>49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3" t="str">
        <f>E7</f>
        <v>MŠ Křesťanská - rekonstrukce elektroinstalace P1 a P2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>Horažďovice</v>
      </c>
      <c r="G87" s="37"/>
      <c r="H87" s="37"/>
      <c r="I87" s="29" t="s">
        <v>22</v>
      </c>
      <c r="J87" s="76" t="str">
        <f>IF(J10="","",J10)</f>
        <v>8. 10. 2025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>město Horažďovice</v>
      </c>
      <c r="G89" s="37"/>
      <c r="H89" s="37"/>
      <c r="I89" s="29" t="s">
        <v>31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29</v>
      </c>
      <c r="D90" s="37"/>
      <c r="E90" s="37"/>
      <c r="F90" s="24" t="str">
        <f>IF(E16="","",E16)</f>
        <v>Vyplň údaj</v>
      </c>
      <c r="G90" s="37"/>
      <c r="H90" s="37"/>
      <c r="I90" s="29" t="s">
        <v>34</v>
      </c>
      <c r="J90" s="33" t="str">
        <f>E22</f>
        <v>Pavel Matoušek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5" t="s">
        <v>87</v>
      </c>
      <c r="D92" s="166"/>
      <c r="E92" s="166"/>
      <c r="F92" s="166"/>
      <c r="G92" s="166"/>
      <c r="H92" s="166"/>
      <c r="I92" s="166"/>
      <c r="J92" s="167" t="s">
        <v>88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8" t="s">
        <v>89</v>
      </c>
      <c r="D94" s="37"/>
      <c r="E94" s="37"/>
      <c r="F94" s="37"/>
      <c r="G94" s="37"/>
      <c r="H94" s="37"/>
      <c r="I94" s="37"/>
      <c r="J94" s="107">
        <f>J124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90</v>
      </c>
    </row>
    <row r="95" hidden="1" s="9" customFormat="1" ht="24.96" customHeight="1">
      <c r="A95" s="9"/>
      <c r="B95" s="169"/>
      <c r="C95" s="170"/>
      <c r="D95" s="171" t="s">
        <v>91</v>
      </c>
      <c r="E95" s="172"/>
      <c r="F95" s="172"/>
      <c r="G95" s="172"/>
      <c r="H95" s="172"/>
      <c r="I95" s="172"/>
      <c r="J95" s="173">
        <f>J125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9" customFormat="1" ht="24.96" customHeight="1">
      <c r="A96" s="9"/>
      <c r="B96" s="169"/>
      <c r="C96" s="170"/>
      <c r="D96" s="171" t="s">
        <v>92</v>
      </c>
      <c r="E96" s="172"/>
      <c r="F96" s="172"/>
      <c r="G96" s="172"/>
      <c r="H96" s="172"/>
      <c r="I96" s="172"/>
      <c r="J96" s="173">
        <f>J130</f>
        <v>0</v>
      </c>
      <c r="K96" s="170"/>
      <c r="L96" s="174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hidden="1" s="9" customFormat="1" ht="24.96" customHeight="1">
      <c r="A97" s="9"/>
      <c r="B97" s="169"/>
      <c r="C97" s="170"/>
      <c r="D97" s="171" t="s">
        <v>93</v>
      </c>
      <c r="E97" s="172"/>
      <c r="F97" s="172"/>
      <c r="G97" s="172"/>
      <c r="H97" s="172"/>
      <c r="I97" s="172"/>
      <c r="J97" s="173">
        <f>J139</f>
        <v>0</v>
      </c>
      <c r="K97" s="170"/>
      <c r="L97" s="17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69"/>
      <c r="C98" s="170"/>
      <c r="D98" s="171" t="s">
        <v>94</v>
      </c>
      <c r="E98" s="172"/>
      <c r="F98" s="172"/>
      <c r="G98" s="172"/>
      <c r="H98" s="172"/>
      <c r="I98" s="172"/>
      <c r="J98" s="173">
        <f>J188</f>
        <v>0</v>
      </c>
      <c r="K98" s="170"/>
      <c r="L98" s="17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69"/>
      <c r="C99" s="170"/>
      <c r="D99" s="171" t="s">
        <v>95</v>
      </c>
      <c r="E99" s="172"/>
      <c r="F99" s="172"/>
      <c r="G99" s="172"/>
      <c r="H99" s="172"/>
      <c r="I99" s="172"/>
      <c r="J99" s="173">
        <f>J197</f>
        <v>0</v>
      </c>
      <c r="K99" s="170"/>
      <c r="L99" s="17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69"/>
      <c r="C100" s="170"/>
      <c r="D100" s="171" t="s">
        <v>96</v>
      </c>
      <c r="E100" s="172"/>
      <c r="F100" s="172"/>
      <c r="G100" s="172"/>
      <c r="H100" s="172"/>
      <c r="I100" s="172"/>
      <c r="J100" s="173">
        <f>J218</f>
        <v>0</v>
      </c>
      <c r="K100" s="170"/>
      <c r="L100" s="17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9" customFormat="1" ht="24.96" customHeight="1">
      <c r="A101" s="9"/>
      <c r="B101" s="169"/>
      <c r="C101" s="170"/>
      <c r="D101" s="171" t="s">
        <v>97</v>
      </c>
      <c r="E101" s="172"/>
      <c r="F101" s="172"/>
      <c r="G101" s="172"/>
      <c r="H101" s="172"/>
      <c r="I101" s="172"/>
      <c r="J101" s="173">
        <f>J265</f>
        <v>0</v>
      </c>
      <c r="K101" s="170"/>
      <c r="L101" s="17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9" customFormat="1" ht="24.96" customHeight="1">
      <c r="A102" s="9"/>
      <c r="B102" s="169"/>
      <c r="C102" s="170"/>
      <c r="D102" s="171" t="s">
        <v>98</v>
      </c>
      <c r="E102" s="172"/>
      <c r="F102" s="172"/>
      <c r="G102" s="172"/>
      <c r="H102" s="172"/>
      <c r="I102" s="172"/>
      <c r="J102" s="173">
        <f>J299</f>
        <v>0</v>
      </c>
      <c r="K102" s="170"/>
      <c r="L102" s="17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9" customFormat="1" ht="24.96" customHeight="1">
      <c r="A103" s="9"/>
      <c r="B103" s="169"/>
      <c r="C103" s="170"/>
      <c r="D103" s="171" t="s">
        <v>99</v>
      </c>
      <c r="E103" s="172"/>
      <c r="F103" s="172"/>
      <c r="G103" s="172"/>
      <c r="H103" s="172"/>
      <c r="I103" s="172"/>
      <c r="J103" s="173">
        <f>J311</f>
        <v>0</v>
      </c>
      <c r="K103" s="170"/>
      <c r="L103" s="17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69"/>
      <c r="C104" s="170"/>
      <c r="D104" s="171" t="s">
        <v>100</v>
      </c>
      <c r="E104" s="172"/>
      <c r="F104" s="172"/>
      <c r="G104" s="172"/>
      <c r="H104" s="172"/>
      <c r="I104" s="172"/>
      <c r="J104" s="173">
        <f>J316</f>
        <v>0</v>
      </c>
      <c r="K104" s="170"/>
      <c r="L104" s="17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9" customFormat="1" ht="24.96" customHeight="1">
      <c r="A105" s="9"/>
      <c r="B105" s="169"/>
      <c r="C105" s="170"/>
      <c r="D105" s="171" t="s">
        <v>101</v>
      </c>
      <c r="E105" s="172"/>
      <c r="F105" s="172"/>
      <c r="G105" s="172"/>
      <c r="H105" s="172"/>
      <c r="I105" s="172"/>
      <c r="J105" s="173">
        <f>J344</f>
        <v>0</v>
      </c>
      <c r="K105" s="170"/>
      <c r="L105" s="17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9" customFormat="1" ht="24.96" customHeight="1">
      <c r="A106" s="9"/>
      <c r="B106" s="169"/>
      <c r="C106" s="170"/>
      <c r="D106" s="171" t="s">
        <v>102</v>
      </c>
      <c r="E106" s="172"/>
      <c r="F106" s="172"/>
      <c r="G106" s="172"/>
      <c r="H106" s="172"/>
      <c r="I106" s="172"/>
      <c r="J106" s="173">
        <f>J348</f>
        <v>0</v>
      </c>
      <c r="K106" s="170"/>
      <c r="L106" s="17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hidden="1" s="2" customFormat="1" ht="6.96" customHeight="1">
      <c r="A108" s="35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/>
    <row r="110" hidden="1"/>
    <row r="111" hidden="1"/>
    <row r="112" s="2" customFormat="1" ht="6.96" customHeight="1">
      <c r="A112" s="35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103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16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3" t="str">
        <f>E7</f>
        <v>MŠ Křesťanská - rekonstrukce elektroinstalace P1 a P2</v>
      </c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20</v>
      </c>
      <c r="D118" s="37"/>
      <c r="E118" s="37"/>
      <c r="F118" s="24" t="str">
        <f>F10</f>
        <v>Horažďovice</v>
      </c>
      <c r="G118" s="37"/>
      <c r="H118" s="37"/>
      <c r="I118" s="29" t="s">
        <v>22</v>
      </c>
      <c r="J118" s="76" t="str">
        <f>IF(J10="","",J10)</f>
        <v>8. 10. 2025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24</v>
      </c>
      <c r="D120" s="37"/>
      <c r="E120" s="37"/>
      <c r="F120" s="24" t="str">
        <f>E13</f>
        <v>město Horažďovice</v>
      </c>
      <c r="G120" s="37"/>
      <c r="H120" s="37"/>
      <c r="I120" s="29" t="s">
        <v>31</v>
      </c>
      <c r="J120" s="33" t="str">
        <f>E19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29</v>
      </c>
      <c r="D121" s="37"/>
      <c r="E121" s="37"/>
      <c r="F121" s="24" t="str">
        <f>IF(E16="","",E16)</f>
        <v>Vyplň údaj</v>
      </c>
      <c r="G121" s="37"/>
      <c r="H121" s="37"/>
      <c r="I121" s="29" t="s">
        <v>34</v>
      </c>
      <c r="J121" s="33" t="str">
        <f>E22</f>
        <v>Pavel Matoušek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0" customFormat="1" ht="29.28" customHeight="1">
      <c r="A123" s="175"/>
      <c r="B123" s="176"/>
      <c r="C123" s="177" t="s">
        <v>104</v>
      </c>
      <c r="D123" s="178" t="s">
        <v>62</v>
      </c>
      <c r="E123" s="178" t="s">
        <v>58</v>
      </c>
      <c r="F123" s="178" t="s">
        <v>59</v>
      </c>
      <c r="G123" s="178" t="s">
        <v>105</v>
      </c>
      <c r="H123" s="178" t="s">
        <v>106</v>
      </c>
      <c r="I123" s="178" t="s">
        <v>107</v>
      </c>
      <c r="J123" s="179" t="s">
        <v>88</v>
      </c>
      <c r="K123" s="180" t="s">
        <v>108</v>
      </c>
      <c r="L123" s="181"/>
      <c r="M123" s="97" t="s">
        <v>1</v>
      </c>
      <c r="N123" s="98" t="s">
        <v>41</v>
      </c>
      <c r="O123" s="98" t="s">
        <v>109</v>
      </c>
      <c r="P123" s="98" t="s">
        <v>110</v>
      </c>
      <c r="Q123" s="98" t="s">
        <v>111</v>
      </c>
      <c r="R123" s="98" t="s">
        <v>112</v>
      </c>
      <c r="S123" s="98" t="s">
        <v>113</v>
      </c>
      <c r="T123" s="99" t="s">
        <v>114</v>
      </c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</row>
    <row r="124" s="2" customFormat="1" ht="22.8" customHeight="1">
      <c r="A124" s="35"/>
      <c r="B124" s="36"/>
      <c r="C124" s="104" t="s">
        <v>115</v>
      </c>
      <c r="D124" s="37"/>
      <c r="E124" s="37"/>
      <c r="F124" s="37"/>
      <c r="G124" s="37"/>
      <c r="H124" s="37"/>
      <c r="I124" s="37"/>
      <c r="J124" s="182">
        <f>BK124</f>
        <v>0</v>
      </c>
      <c r="K124" s="37"/>
      <c r="L124" s="41"/>
      <c r="M124" s="100"/>
      <c r="N124" s="183"/>
      <c r="O124" s="101"/>
      <c r="P124" s="184">
        <f>P125+P130+P139+P188+P197+P218+P265+P299+P311+P316+P344+P348</f>
        <v>0</v>
      </c>
      <c r="Q124" s="101"/>
      <c r="R124" s="184">
        <f>R125+R130+R139+R188+R197+R218+R265+R299+R311+R316+R344+R348</f>
        <v>0</v>
      </c>
      <c r="S124" s="101"/>
      <c r="T124" s="185">
        <f>T125+T130+T139+T188+T197+T218+T265+T299+T311+T316+T344+T348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76</v>
      </c>
      <c r="AU124" s="14" t="s">
        <v>90</v>
      </c>
      <c r="BK124" s="186">
        <f>BK125+BK130+BK139+BK188+BK197+BK218+BK265+BK299+BK311+BK316+BK344+BK348</f>
        <v>0</v>
      </c>
    </row>
    <row r="125" s="11" customFormat="1" ht="25.92" customHeight="1">
      <c r="A125" s="11"/>
      <c r="B125" s="187"/>
      <c r="C125" s="188"/>
      <c r="D125" s="189" t="s">
        <v>76</v>
      </c>
      <c r="E125" s="190" t="s">
        <v>116</v>
      </c>
      <c r="F125" s="190" t="s">
        <v>117</v>
      </c>
      <c r="G125" s="188"/>
      <c r="H125" s="188"/>
      <c r="I125" s="191"/>
      <c r="J125" s="192">
        <f>BK125</f>
        <v>0</v>
      </c>
      <c r="K125" s="188"/>
      <c r="L125" s="193"/>
      <c r="M125" s="194"/>
      <c r="N125" s="195"/>
      <c r="O125" s="195"/>
      <c r="P125" s="196">
        <f>SUM(P126:P129)</f>
        <v>0</v>
      </c>
      <c r="Q125" s="195"/>
      <c r="R125" s="196">
        <f>SUM(R126:R129)</f>
        <v>0</v>
      </c>
      <c r="S125" s="195"/>
      <c r="T125" s="197">
        <f>SUM(T126:T129)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198" t="s">
        <v>82</v>
      </c>
      <c r="AT125" s="199" t="s">
        <v>76</v>
      </c>
      <c r="AU125" s="199" t="s">
        <v>77</v>
      </c>
      <c r="AY125" s="198" t="s">
        <v>118</v>
      </c>
      <c r="BK125" s="200">
        <f>SUM(BK126:BK129)</f>
        <v>0</v>
      </c>
    </row>
    <row r="126" s="2" customFormat="1" ht="21.75" customHeight="1">
      <c r="A126" s="35"/>
      <c r="B126" s="36"/>
      <c r="C126" s="201" t="s">
        <v>119</v>
      </c>
      <c r="D126" s="201" t="s">
        <v>120</v>
      </c>
      <c r="E126" s="202" t="s">
        <v>121</v>
      </c>
      <c r="F126" s="203" t="s">
        <v>122</v>
      </c>
      <c r="G126" s="204" t="s">
        <v>123</v>
      </c>
      <c r="H126" s="205">
        <v>3730</v>
      </c>
      <c r="I126" s="206"/>
      <c r="J126" s="207">
        <f>ROUND(I126*H126,2)</f>
        <v>0</v>
      </c>
      <c r="K126" s="208"/>
      <c r="L126" s="41"/>
      <c r="M126" s="209" t="s">
        <v>1</v>
      </c>
      <c r="N126" s="210" t="s">
        <v>42</v>
      </c>
      <c r="O126" s="88"/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13" t="s">
        <v>124</v>
      </c>
      <c r="AT126" s="213" t="s">
        <v>120</v>
      </c>
      <c r="AU126" s="213" t="s">
        <v>82</v>
      </c>
      <c r="AY126" s="14" t="s">
        <v>118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4" t="s">
        <v>82</v>
      </c>
      <c r="BK126" s="214">
        <f>ROUND(I126*H126,2)</f>
        <v>0</v>
      </c>
      <c r="BL126" s="14" t="s">
        <v>124</v>
      </c>
      <c r="BM126" s="213" t="s">
        <v>125</v>
      </c>
    </row>
    <row r="127" s="12" customFormat="1">
      <c r="A127" s="12"/>
      <c r="B127" s="215"/>
      <c r="C127" s="216"/>
      <c r="D127" s="217" t="s">
        <v>126</v>
      </c>
      <c r="E127" s="218" t="s">
        <v>1</v>
      </c>
      <c r="F127" s="219" t="s">
        <v>127</v>
      </c>
      <c r="G127" s="216"/>
      <c r="H127" s="220">
        <v>3730</v>
      </c>
      <c r="I127" s="221"/>
      <c r="J127" s="216"/>
      <c r="K127" s="216"/>
      <c r="L127" s="222"/>
      <c r="M127" s="223"/>
      <c r="N127" s="224"/>
      <c r="O127" s="224"/>
      <c r="P127" s="224"/>
      <c r="Q127" s="224"/>
      <c r="R127" s="224"/>
      <c r="S127" s="224"/>
      <c r="T127" s="225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26" t="s">
        <v>126</v>
      </c>
      <c r="AU127" s="226" t="s">
        <v>82</v>
      </c>
      <c r="AV127" s="12" t="s">
        <v>84</v>
      </c>
      <c r="AW127" s="12" t="s">
        <v>33</v>
      </c>
      <c r="AX127" s="12" t="s">
        <v>82</v>
      </c>
      <c r="AY127" s="226" t="s">
        <v>118</v>
      </c>
    </row>
    <row r="128" s="2" customFormat="1" ht="21.75" customHeight="1">
      <c r="A128" s="35"/>
      <c r="B128" s="36"/>
      <c r="C128" s="201" t="s">
        <v>128</v>
      </c>
      <c r="D128" s="201" t="s">
        <v>120</v>
      </c>
      <c r="E128" s="202" t="s">
        <v>129</v>
      </c>
      <c r="F128" s="203" t="s">
        <v>130</v>
      </c>
      <c r="G128" s="204" t="s">
        <v>131</v>
      </c>
      <c r="H128" s="205">
        <v>1492</v>
      </c>
      <c r="I128" s="206"/>
      <c r="J128" s="207">
        <f>ROUND(I128*H128,2)</f>
        <v>0</v>
      </c>
      <c r="K128" s="208"/>
      <c r="L128" s="41"/>
      <c r="M128" s="209" t="s">
        <v>1</v>
      </c>
      <c r="N128" s="210" t="s">
        <v>42</v>
      </c>
      <c r="O128" s="88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3" t="s">
        <v>124</v>
      </c>
      <c r="AT128" s="213" t="s">
        <v>120</v>
      </c>
      <c r="AU128" s="213" t="s">
        <v>82</v>
      </c>
      <c r="AY128" s="14" t="s">
        <v>118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4" t="s">
        <v>82</v>
      </c>
      <c r="BK128" s="214">
        <f>ROUND(I128*H128,2)</f>
        <v>0</v>
      </c>
      <c r="BL128" s="14" t="s">
        <v>124</v>
      </c>
      <c r="BM128" s="213" t="s">
        <v>132</v>
      </c>
    </row>
    <row r="129" s="12" customFormat="1">
      <c r="A129" s="12"/>
      <c r="B129" s="215"/>
      <c r="C129" s="216"/>
      <c r="D129" s="217" t="s">
        <v>126</v>
      </c>
      <c r="E129" s="218" t="s">
        <v>1</v>
      </c>
      <c r="F129" s="219" t="s">
        <v>133</v>
      </c>
      <c r="G129" s="216"/>
      <c r="H129" s="220">
        <v>1492</v>
      </c>
      <c r="I129" s="221"/>
      <c r="J129" s="216"/>
      <c r="K129" s="216"/>
      <c r="L129" s="222"/>
      <c r="M129" s="223"/>
      <c r="N129" s="224"/>
      <c r="O129" s="224"/>
      <c r="P129" s="224"/>
      <c r="Q129" s="224"/>
      <c r="R129" s="224"/>
      <c r="S129" s="224"/>
      <c r="T129" s="225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26" t="s">
        <v>126</v>
      </c>
      <c r="AU129" s="226" t="s">
        <v>82</v>
      </c>
      <c r="AV129" s="12" t="s">
        <v>84</v>
      </c>
      <c r="AW129" s="12" t="s">
        <v>33</v>
      </c>
      <c r="AX129" s="12" t="s">
        <v>82</v>
      </c>
      <c r="AY129" s="226" t="s">
        <v>118</v>
      </c>
    </row>
    <row r="130" s="11" customFormat="1" ht="25.92" customHeight="1">
      <c r="A130" s="11"/>
      <c r="B130" s="187"/>
      <c r="C130" s="188"/>
      <c r="D130" s="189" t="s">
        <v>76</v>
      </c>
      <c r="E130" s="190" t="s">
        <v>119</v>
      </c>
      <c r="F130" s="190" t="s">
        <v>134</v>
      </c>
      <c r="G130" s="188"/>
      <c r="H130" s="188"/>
      <c r="I130" s="191"/>
      <c r="J130" s="192">
        <f>BK130</f>
        <v>0</v>
      </c>
      <c r="K130" s="188"/>
      <c r="L130" s="193"/>
      <c r="M130" s="194"/>
      <c r="N130" s="195"/>
      <c r="O130" s="195"/>
      <c r="P130" s="196">
        <f>SUM(P131:P138)</f>
        <v>0</v>
      </c>
      <c r="Q130" s="195"/>
      <c r="R130" s="196">
        <f>SUM(R131:R138)</f>
        <v>0</v>
      </c>
      <c r="S130" s="195"/>
      <c r="T130" s="197">
        <f>SUM(T131:T138)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198" t="s">
        <v>82</v>
      </c>
      <c r="AT130" s="199" t="s">
        <v>76</v>
      </c>
      <c r="AU130" s="199" t="s">
        <v>77</v>
      </c>
      <c r="AY130" s="198" t="s">
        <v>118</v>
      </c>
      <c r="BK130" s="200">
        <f>SUM(BK131:BK138)</f>
        <v>0</v>
      </c>
    </row>
    <row r="131" s="2" customFormat="1" ht="16.5" customHeight="1">
      <c r="A131" s="35"/>
      <c r="B131" s="36"/>
      <c r="C131" s="201" t="s">
        <v>135</v>
      </c>
      <c r="D131" s="201" t="s">
        <v>120</v>
      </c>
      <c r="E131" s="202" t="s">
        <v>136</v>
      </c>
      <c r="F131" s="203" t="s">
        <v>137</v>
      </c>
      <c r="G131" s="204" t="s">
        <v>123</v>
      </c>
      <c r="H131" s="205">
        <v>3730</v>
      </c>
      <c r="I131" s="206"/>
      <c r="J131" s="207">
        <f>ROUND(I131*H131,2)</f>
        <v>0</v>
      </c>
      <c r="K131" s="208"/>
      <c r="L131" s="41"/>
      <c r="M131" s="209" t="s">
        <v>1</v>
      </c>
      <c r="N131" s="210" t="s">
        <v>42</v>
      </c>
      <c r="O131" s="88"/>
      <c r="P131" s="211">
        <f>O131*H131</f>
        <v>0</v>
      </c>
      <c r="Q131" s="211">
        <v>0</v>
      </c>
      <c r="R131" s="211">
        <f>Q131*H131</f>
        <v>0</v>
      </c>
      <c r="S131" s="211">
        <v>0</v>
      </c>
      <c r="T131" s="212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3" t="s">
        <v>124</v>
      </c>
      <c r="AT131" s="213" t="s">
        <v>120</v>
      </c>
      <c r="AU131" s="213" t="s">
        <v>82</v>
      </c>
      <c r="AY131" s="14" t="s">
        <v>118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4" t="s">
        <v>82</v>
      </c>
      <c r="BK131" s="214">
        <f>ROUND(I131*H131,2)</f>
        <v>0</v>
      </c>
      <c r="BL131" s="14" t="s">
        <v>124</v>
      </c>
      <c r="BM131" s="213" t="s">
        <v>138</v>
      </c>
    </row>
    <row r="132" s="12" customFormat="1">
      <c r="A132" s="12"/>
      <c r="B132" s="215"/>
      <c r="C132" s="216"/>
      <c r="D132" s="217" t="s">
        <v>126</v>
      </c>
      <c r="E132" s="218" t="s">
        <v>1</v>
      </c>
      <c r="F132" s="219" t="s">
        <v>127</v>
      </c>
      <c r="G132" s="216"/>
      <c r="H132" s="220">
        <v>3730</v>
      </c>
      <c r="I132" s="221"/>
      <c r="J132" s="216"/>
      <c r="K132" s="216"/>
      <c r="L132" s="222"/>
      <c r="M132" s="223"/>
      <c r="N132" s="224"/>
      <c r="O132" s="224"/>
      <c r="P132" s="224"/>
      <c r="Q132" s="224"/>
      <c r="R132" s="224"/>
      <c r="S132" s="224"/>
      <c r="T132" s="225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26" t="s">
        <v>126</v>
      </c>
      <c r="AU132" s="226" t="s">
        <v>82</v>
      </c>
      <c r="AV132" s="12" t="s">
        <v>84</v>
      </c>
      <c r="AW132" s="12" t="s">
        <v>33</v>
      </c>
      <c r="AX132" s="12" t="s">
        <v>82</v>
      </c>
      <c r="AY132" s="226" t="s">
        <v>118</v>
      </c>
    </row>
    <row r="133" s="2" customFormat="1" ht="21.75" customHeight="1">
      <c r="A133" s="35"/>
      <c r="B133" s="36"/>
      <c r="C133" s="201" t="s">
        <v>139</v>
      </c>
      <c r="D133" s="201" t="s">
        <v>120</v>
      </c>
      <c r="E133" s="202" t="s">
        <v>140</v>
      </c>
      <c r="F133" s="203" t="s">
        <v>141</v>
      </c>
      <c r="G133" s="204" t="s">
        <v>142</v>
      </c>
      <c r="H133" s="205">
        <v>4.0999999999999996</v>
      </c>
      <c r="I133" s="206"/>
      <c r="J133" s="207">
        <f>ROUND(I133*H133,2)</f>
        <v>0</v>
      </c>
      <c r="K133" s="208"/>
      <c r="L133" s="41"/>
      <c r="M133" s="209" t="s">
        <v>1</v>
      </c>
      <c r="N133" s="210" t="s">
        <v>42</v>
      </c>
      <c r="O133" s="88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3" t="s">
        <v>124</v>
      </c>
      <c r="AT133" s="213" t="s">
        <v>120</v>
      </c>
      <c r="AU133" s="213" t="s">
        <v>82</v>
      </c>
      <c r="AY133" s="14" t="s">
        <v>118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4" t="s">
        <v>82</v>
      </c>
      <c r="BK133" s="214">
        <f>ROUND(I133*H133,2)</f>
        <v>0</v>
      </c>
      <c r="BL133" s="14" t="s">
        <v>124</v>
      </c>
      <c r="BM133" s="213" t="s">
        <v>143</v>
      </c>
    </row>
    <row r="134" s="12" customFormat="1">
      <c r="A134" s="12"/>
      <c r="B134" s="215"/>
      <c r="C134" s="216"/>
      <c r="D134" s="217" t="s">
        <v>126</v>
      </c>
      <c r="E134" s="218" t="s">
        <v>1</v>
      </c>
      <c r="F134" s="219" t="s">
        <v>144</v>
      </c>
      <c r="G134" s="216"/>
      <c r="H134" s="220">
        <v>4.0999999999999996</v>
      </c>
      <c r="I134" s="221"/>
      <c r="J134" s="216"/>
      <c r="K134" s="216"/>
      <c r="L134" s="222"/>
      <c r="M134" s="223"/>
      <c r="N134" s="224"/>
      <c r="O134" s="224"/>
      <c r="P134" s="224"/>
      <c r="Q134" s="224"/>
      <c r="R134" s="224"/>
      <c r="S134" s="224"/>
      <c r="T134" s="225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26" t="s">
        <v>126</v>
      </c>
      <c r="AU134" s="226" t="s">
        <v>82</v>
      </c>
      <c r="AV134" s="12" t="s">
        <v>84</v>
      </c>
      <c r="AW134" s="12" t="s">
        <v>33</v>
      </c>
      <c r="AX134" s="12" t="s">
        <v>82</v>
      </c>
      <c r="AY134" s="226" t="s">
        <v>118</v>
      </c>
    </row>
    <row r="135" s="2" customFormat="1" ht="16.5" customHeight="1">
      <c r="A135" s="35"/>
      <c r="B135" s="36"/>
      <c r="C135" s="201" t="s">
        <v>145</v>
      </c>
      <c r="D135" s="201" t="s">
        <v>120</v>
      </c>
      <c r="E135" s="202" t="s">
        <v>146</v>
      </c>
      <c r="F135" s="203" t="s">
        <v>147</v>
      </c>
      <c r="G135" s="204" t="s">
        <v>142</v>
      </c>
      <c r="H135" s="205">
        <v>4.0999999999999996</v>
      </c>
      <c r="I135" s="206"/>
      <c r="J135" s="207">
        <f>ROUND(I135*H135,2)</f>
        <v>0</v>
      </c>
      <c r="K135" s="208"/>
      <c r="L135" s="41"/>
      <c r="M135" s="209" t="s">
        <v>1</v>
      </c>
      <c r="N135" s="210" t="s">
        <v>42</v>
      </c>
      <c r="O135" s="88"/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3" t="s">
        <v>124</v>
      </c>
      <c r="AT135" s="213" t="s">
        <v>120</v>
      </c>
      <c r="AU135" s="213" t="s">
        <v>82</v>
      </c>
      <c r="AY135" s="14" t="s">
        <v>118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4" t="s">
        <v>82</v>
      </c>
      <c r="BK135" s="214">
        <f>ROUND(I135*H135,2)</f>
        <v>0</v>
      </c>
      <c r="BL135" s="14" t="s">
        <v>124</v>
      </c>
      <c r="BM135" s="213" t="s">
        <v>148</v>
      </c>
    </row>
    <row r="136" s="12" customFormat="1">
      <c r="A136" s="12"/>
      <c r="B136" s="215"/>
      <c r="C136" s="216"/>
      <c r="D136" s="217" t="s">
        <v>126</v>
      </c>
      <c r="E136" s="218" t="s">
        <v>1</v>
      </c>
      <c r="F136" s="219" t="s">
        <v>144</v>
      </c>
      <c r="G136" s="216"/>
      <c r="H136" s="220">
        <v>4.0999999999999996</v>
      </c>
      <c r="I136" s="221"/>
      <c r="J136" s="216"/>
      <c r="K136" s="216"/>
      <c r="L136" s="222"/>
      <c r="M136" s="223"/>
      <c r="N136" s="224"/>
      <c r="O136" s="224"/>
      <c r="P136" s="224"/>
      <c r="Q136" s="224"/>
      <c r="R136" s="224"/>
      <c r="S136" s="224"/>
      <c r="T136" s="225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26" t="s">
        <v>126</v>
      </c>
      <c r="AU136" s="226" t="s">
        <v>82</v>
      </c>
      <c r="AV136" s="12" t="s">
        <v>84</v>
      </c>
      <c r="AW136" s="12" t="s">
        <v>33</v>
      </c>
      <c r="AX136" s="12" t="s">
        <v>82</v>
      </c>
      <c r="AY136" s="226" t="s">
        <v>118</v>
      </c>
    </row>
    <row r="137" s="2" customFormat="1" ht="21.75" customHeight="1">
      <c r="A137" s="35"/>
      <c r="B137" s="36"/>
      <c r="C137" s="201" t="s">
        <v>149</v>
      </c>
      <c r="D137" s="201" t="s">
        <v>120</v>
      </c>
      <c r="E137" s="202" t="s">
        <v>150</v>
      </c>
      <c r="F137" s="203" t="s">
        <v>151</v>
      </c>
      <c r="G137" s="204" t="s">
        <v>142</v>
      </c>
      <c r="H137" s="205">
        <v>4.0999999999999996</v>
      </c>
      <c r="I137" s="206"/>
      <c r="J137" s="207">
        <f>ROUND(I137*H137,2)</f>
        <v>0</v>
      </c>
      <c r="K137" s="208"/>
      <c r="L137" s="41"/>
      <c r="M137" s="209" t="s">
        <v>1</v>
      </c>
      <c r="N137" s="210" t="s">
        <v>42</v>
      </c>
      <c r="O137" s="88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3" t="s">
        <v>124</v>
      </c>
      <c r="AT137" s="213" t="s">
        <v>120</v>
      </c>
      <c r="AU137" s="213" t="s">
        <v>82</v>
      </c>
      <c r="AY137" s="14" t="s">
        <v>118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4" t="s">
        <v>82</v>
      </c>
      <c r="BK137" s="214">
        <f>ROUND(I137*H137,2)</f>
        <v>0</v>
      </c>
      <c r="BL137" s="14" t="s">
        <v>124</v>
      </c>
      <c r="BM137" s="213" t="s">
        <v>152</v>
      </c>
    </row>
    <row r="138" s="12" customFormat="1">
      <c r="A138" s="12"/>
      <c r="B138" s="215"/>
      <c r="C138" s="216"/>
      <c r="D138" s="217" t="s">
        <v>126</v>
      </c>
      <c r="E138" s="218" t="s">
        <v>1</v>
      </c>
      <c r="F138" s="219" t="s">
        <v>144</v>
      </c>
      <c r="G138" s="216"/>
      <c r="H138" s="220">
        <v>4.0999999999999996</v>
      </c>
      <c r="I138" s="221"/>
      <c r="J138" s="216"/>
      <c r="K138" s="216"/>
      <c r="L138" s="222"/>
      <c r="M138" s="223"/>
      <c r="N138" s="224"/>
      <c r="O138" s="224"/>
      <c r="P138" s="224"/>
      <c r="Q138" s="224"/>
      <c r="R138" s="224"/>
      <c r="S138" s="224"/>
      <c r="T138" s="225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26" t="s">
        <v>126</v>
      </c>
      <c r="AU138" s="226" t="s">
        <v>82</v>
      </c>
      <c r="AV138" s="12" t="s">
        <v>84</v>
      </c>
      <c r="AW138" s="12" t="s">
        <v>33</v>
      </c>
      <c r="AX138" s="12" t="s">
        <v>82</v>
      </c>
      <c r="AY138" s="226" t="s">
        <v>118</v>
      </c>
    </row>
    <row r="139" s="11" customFormat="1" ht="25.92" customHeight="1">
      <c r="A139" s="11"/>
      <c r="B139" s="187"/>
      <c r="C139" s="188"/>
      <c r="D139" s="189" t="s">
        <v>76</v>
      </c>
      <c r="E139" s="190" t="s">
        <v>153</v>
      </c>
      <c r="F139" s="190" t="s">
        <v>154</v>
      </c>
      <c r="G139" s="188"/>
      <c r="H139" s="188"/>
      <c r="I139" s="191"/>
      <c r="J139" s="192">
        <f>BK139</f>
        <v>0</v>
      </c>
      <c r="K139" s="188"/>
      <c r="L139" s="193"/>
      <c r="M139" s="194"/>
      <c r="N139" s="195"/>
      <c r="O139" s="195"/>
      <c r="P139" s="196">
        <f>SUM(P140:P187)</f>
        <v>0</v>
      </c>
      <c r="Q139" s="195"/>
      <c r="R139" s="196">
        <f>SUM(R140:R187)</f>
        <v>0</v>
      </c>
      <c r="S139" s="195"/>
      <c r="T139" s="197">
        <f>SUM(T140:T187)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8" t="s">
        <v>82</v>
      </c>
      <c r="AT139" s="199" t="s">
        <v>76</v>
      </c>
      <c r="AU139" s="199" t="s">
        <v>77</v>
      </c>
      <c r="AY139" s="198" t="s">
        <v>118</v>
      </c>
      <c r="BK139" s="200">
        <f>SUM(BK140:BK187)</f>
        <v>0</v>
      </c>
    </row>
    <row r="140" s="2" customFormat="1" ht="16.5" customHeight="1">
      <c r="A140" s="35"/>
      <c r="B140" s="36"/>
      <c r="C140" s="201" t="s">
        <v>155</v>
      </c>
      <c r="D140" s="201" t="s">
        <v>120</v>
      </c>
      <c r="E140" s="202" t="s">
        <v>156</v>
      </c>
      <c r="F140" s="203" t="s">
        <v>157</v>
      </c>
      <c r="G140" s="204" t="s">
        <v>158</v>
      </c>
      <c r="H140" s="205">
        <v>5</v>
      </c>
      <c r="I140" s="206"/>
      <c r="J140" s="207">
        <f>ROUND(I140*H140,2)</f>
        <v>0</v>
      </c>
      <c r="K140" s="208"/>
      <c r="L140" s="41"/>
      <c r="M140" s="209" t="s">
        <v>1</v>
      </c>
      <c r="N140" s="210" t="s">
        <v>42</v>
      </c>
      <c r="O140" s="88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3" t="s">
        <v>124</v>
      </c>
      <c r="AT140" s="213" t="s">
        <v>120</v>
      </c>
      <c r="AU140" s="213" t="s">
        <v>82</v>
      </c>
      <c r="AY140" s="14" t="s">
        <v>118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4" t="s">
        <v>82</v>
      </c>
      <c r="BK140" s="214">
        <f>ROUND(I140*H140,2)</f>
        <v>0</v>
      </c>
      <c r="BL140" s="14" t="s">
        <v>124</v>
      </c>
      <c r="BM140" s="213" t="s">
        <v>159</v>
      </c>
    </row>
    <row r="141" s="2" customFormat="1" ht="16.5" customHeight="1">
      <c r="A141" s="35"/>
      <c r="B141" s="36"/>
      <c r="C141" s="201" t="s">
        <v>160</v>
      </c>
      <c r="D141" s="201" t="s">
        <v>120</v>
      </c>
      <c r="E141" s="202" t="s">
        <v>161</v>
      </c>
      <c r="F141" s="203" t="s">
        <v>162</v>
      </c>
      <c r="G141" s="204" t="s">
        <v>158</v>
      </c>
      <c r="H141" s="205">
        <v>1</v>
      </c>
      <c r="I141" s="206"/>
      <c r="J141" s="207">
        <f>ROUND(I141*H141,2)</f>
        <v>0</v>
      </c>
      <c r="K141" s="208"/>
      <c r="L141" s="41"/>
      <c r="M141" s="209" t="s">
        <v>1</v>
      </c>
      <c r="N141" s="210" t="s">
        <v>42</v>
      </c>
      <c r="O141" s="88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3" t="s">
        <v>124</v>
      </c>
      <c r="AT141" s="213" t="s">
        <v>120</v>
      </c>
      <c r="AU141" s="213" t="s">
        <v>82</v>
      </c>
      <c r="AY141" s="14" t="s">
        <v>118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4" t="s">
        <v>82</v>
      </c>
      <c r="BK141" s="214">
        <f>ROUND(I141*H141,2)</f>
        <v>0</v>
      </c>
      <c r="BL141" s="14" t="s">
        <v>124</v>
      </c>
      <c r="BM141" s="213" t="s">
        <v>163</v>
      </c>
    </row>
    <row r="142" s="2" customFormat="1" ht="24.15" customHeight="1">
      <c r="A142" s="35"/>
      <c r="B142" s="36"/>
      <c r="C142" s="201" t="s">
        <v>164</v>
      </c>
      <c r="D142" s="201" t="s">
        <v>120</v>
      </c>
      <c r="E142" s="202" t="s">
        <v>165</v>
      </c>
      <c r="F142" s="203" t="s">
        <v>166</v>
      </c>
      <c r="G142" s="204" t="s">
        <v>167</v>
      </c>
      <c r="H142" s="205">
        <v>1.2130000000000001</v>
      </c>
      <c r="I142" s="206"/>
      <c r="J142" s="207">
        <f>ROUND(I142*H142,2)</f>
        <v>0</v>
      </c>
      <c r="K142" s="208"/>
      <c r="L142" s="41"/>
      <c r="M142" s="209" t="s">
        <v>1</v>
      </c>
      <c r="N142" s="210" t="s">
        <v>42</v>
      </c>
      <c r="O142" s="88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3" t="s">
        <v>124</v>
      </c>
      <c r="AT142" s="213" t="s">
        <v>120</v>
      </c>
      <c r="AU142" s="213" t="s">
        <v>82</v>
      </c>
      <c r="AY142" s="14" t="s">
        <v>118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4" t="s">
        <v>82</v>
      </c>
      <c r="BK142" s="214">
        <f>ROUND(I142*H142,2)</f>
        <v>0</v>
      </c>
      <c r="BL142" s="14" t="s">
        <v>124</v>
      </c>
      <c r="BM142" s="213" t="s">
        <v>168</v>
      </c>
    </row>
    <row r="143" s="2" customFormat="1" ht="21.75" customHeight="1">
      <c r="A143" s="35"/>
      <c r="B143" s="36"/>
      <c r="C143" s="201" t="s">
        <v>169</v>
      </c>
      <c r="D143" s="201" t="s">
        <v>120</v>
      </c>
      <c r="E143" s="202" t="s">
        <v>170</v>
      </c>
      <c r="F143" s="203" t="s">
        <v>171</v>
      </c>
      <c r="G143" s="204" t="s">
        <v>123</v>
      </c>
      <c r="H143" s="205">
        <v>1578</v>
      </c>
      <c r="I143" s="206"/>
      <c r="J143" s="207">
        <f>ROUND(I143*H143,2)</f>
        <v>0</v>
      </c>
      <c r="K143" s="208"/>
      <c r="L143" s="41"/>
      <c r="M143" s="209" t="s">
        <v>1</v>
      </c>
      <c r="N143" s="210" t="s">
        <v>42</v>
      </c>
      <c r="O143" s="88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3" t="s">
        <v>124</v>
      </c>
      <c r="AT143" s="213" t="s">
        <v>120</v>
      </c>
      <c r="AU143" s="213" t="s">
        <v>82</v>
      </c>
      <c r="AY143" s="14" t="s">
        <v>118</v>
      </c>
      <c r="BE143" s="214">
        <f>IF(N143="základní",J143,0)</f>
        <v>0</v>
      </c>
      <c r="BF143" s="214">
        <f>IF(N143="snížená",J143,0)</f>
        <v>0</v>
      </c>
      <c r="BG143" s="214">
        <f>IF(N143="zákl. přenesená",J143,0)</f>
        <v>0</v>
      </c>
      <c r="BH143" s="214">
        <f>IF(N143="sníž. přenesená",J143,0)</f>
        <v>0</v>
      </c>
      <c r="BI143" s="214">
        <f>IF(N143="nulová",J143,0)</f>
        <v>0</v>
      </c>
      <c r="BJ143" s="14" t="s">
        <v>82</v>
      </c>
      <c r="BK143" s="214">
        <f>ROUND(I143*H143,2)</f>
        <v>0</v>
      </c>
      <c r="BL143" s="14" t="s">
        <v>124</v>
      </c>
      <c r="BM143" s="213" t="s">
        <v>172</v>
      </c>
    </row>
    <row r="144" s="12" customFormat="1">
      <c r="A144" s="12"/>
      <c r="B144" s="215"/>
      <c r="C144" s="216"/>
      <c r="D144" s="217" t="s">
        <v>126</v>
      </c>
      <c r="E144" s="218" t="s">
        <v>1</v>
      </c>
      <c r="F144" s="219" t="s">
        <v>173</v>
      </c>
      <c r="G144" s="216"/>
      <c r="H144" s="220">
        <v>1578</v>
      </c>
      <c r="I144" s="221"/>
      <c r="J144" s="216"/>
      <c r="K144" s="216"/>
      <c r="L144" s="222"/>
      <c r="M144" s="223"/>
      <c r="N144" s="224"/>
      <c r="O144" s="224"/>
      <c r="P144" s="224"/>
      <c r="Q144" s="224"/>
      <c r="R144" s="224"/>
      <c r="S144" s="224"/>
      <c r="T144" s="225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26" t="s">
        <v>126</v>
      </c>
      <c r="AU144" s="226" t="s">
        <v>82</v>
      </c>
      <c r="AV144" s="12" t="s">
        <v>84</v>
      </c>
      <c r="AW144" s="12" t="s">
        <v>33</v>
      </c>
      <c r="AX144" s="12" t="s">
        <v>82</v>
      </c>
      <c r="AY144" s="226" t="s">
        <v>118</v>
      </c>
    </row>
    <row r="145" s="2" customFormat="1" ht="21.75" customHeight="1">
      <c r="A145" s="35"/>
      <c r="B145" s="36"/>
      <c r="C145" s="201" t="s">
        <v>174</v>
      </c>
      <c r="D145" s="201" t="s">
        <v>120</v>
      </c>
      <c r="E145" s="202" t="s">
        <v>175</v>
      </c>
      <c r="F145" s="203" t="s">
        <v>176</v>
      </c>
      <c r="G145" s="204" t="s">
        <v>123</v>
      </c>
      <c r="H145" s="205">
        <v>835</v>
      </c>
      <c r="I145" s="206"/>
      <c r="J145" s="207">
        <f>ROUND(I145*H145,2)</f>
        <v>0</v>
      </c>
      <c r="K145" s="208"/>
      <c r="L145" s="41"/>
      <c r="M145" s="209" t="s">
        <v>1</v>
      </c>
      <c r="N145" s="210" t="s">
        <v>42</v>
      </c>
      <c r="O145" s="88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3" t="s">
        <v>124</v>
      </c>
      <c r="AT145" s="213" t="s">
        <v>120</v>
      </c>
      <c r="AU145" s="213" t="s">
        <v>82</v>
      </c>
      <c r="AY145" s="14" t="s">
        <v>118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4" t="s">
        <v>82</v>
      </c>
      <c r="BK145" s="214">
        <f>ROUND(I145*H145,2)</f>
        <v>0</v>
      </c>
      <c r="BL145" s="14" t="s">
        <v>124</v>
      </c>
      <c r="BM145" s="213" t="s">
        <v>177</v>
      </c>
    </row>
    <row r="146" s="12" customFormat="1">
      <c r="A146" s="12"/>
      <c r="B146" s="215"/>
      <c r="C146" s="216"/>
      <c r="D146" s="217" t="s">
        <v>126</v>
      </c>
      <c r="E146" s="218" t="s">
        <v>1</v>
      </c>
      <c r="F146" s="219" t="s">
        <v>178</v>
      </c>
      <c r="G146" s="216"/>
      <c r="H146" s="220">
        <v>835</v>
      </c>
      <c r="I146" s="221"/>
      <c r="J146" s="216"/>
      <c r="K146" s="216"/>
      <c r="L146" s="222"/>
      <c r="M146" s="223"/>
      <c r="N146" s="224"/>
      <c r="O146" s="224"/>
      <c r="P146" s="224"/>
      <c r="Q146" s="224"/>
      <c r="R146" s="224"/>
      <c r="S146" s="224"/>
      <c r="T146" s="225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26" t="s">
        <v>126</v>
      </c>
      <c r="AU146" s="226" t="s">
        <v>82</v>
      </c>
      <c r="AV146" s="12" t="s">
        <v>84</v>
      </c>
      <c r="AW146" s="12" t="s">
        <v>33</v>
      </c>
      <c r="AX146" s="12" t="s">
        <v>82</v>
      </c>
      <c r="AY146" s="226" t="s">
        <v>118</v>
      </c>
    </row>
    <row r="147" s="2" customFormat="1" ht="21.75" customHeight="1">
      <c r="A147" s="35"/>
      <c r="B147" s="36"/>
      <c r="C147" s="201" t="s">
        <v>179</v>
      </c>
      <c r="D147" s="201" t="s">
        <v>120</v>
      </c>
      <c r="E147" s="202" t="s">
        <v>180</v>
      </c>
      <c r="F147" s="203" t="s">
        <v>181</v>
      </c>
      <c r="G147" s="204" t="s">
        <v>123</v>
      </c>
      <c r="H147" s="205">
        <v>926</v>
      </c>
      <c r="I147" s="206"/>
      <c r="J147" s="207">
        <f>ROUND(I147*H147,2)</f>
        <v>0</v>
      </c>
      <c r="K147" s="208"/>
      <c r="L147" s="41"/>
      <c r="M147" s="209" t="s">
        <v>1</v>
      </c>
      <c r="N147" s="210" t="s">
        <v>42</v>
      </c>
      <c r="O147" s="88"/>
      <c r="P147" s="211">
        <f>O147*H147</f>
        <v>0</v>
      </c>
      <c r="Q147" s="211">
        <v>0</v>
      </c>
      <c r="R147" s="211">
        <f>Q147*H147</f>
        <v>0</v>
      </c>
      <c r="S147" s="211">
        <v>0</v>
      </c>
      <c r="T147" s="21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3" t="s">
        <v>124</v>
      </c>
      <c r="AT147" s="213" t="s">
        <v>120</v>
      </c>
      <c r="AU147" s="213" t="s">
        <v>82</v>
      </c>
      <c r="AY147" s="14" t="s">
        <v>118</v>
      </c>
      <c r="BE147" s="214">
        <f>IF(N147="základní",J147,0)</f>
        <v>0</v>
      </c>
      <c r="BF147" s="214">
        <f>IF(N147="snížená",J147,0)</f>
        <v>0</v>
      </c>
      <c r="BG147" s="214">
        <f>IF(N147="zákl. přenesená",J147,0)</f>
        <v>0</v>
      </c>
      <c r="BH147" s="214">
        <f>IF(N147="sníž. přenesená",J147,0)</f>
        <v>0</v>
      </c>
      <c r="BI147" s="214">
        <f>IF(N147="nulová",J147,0)</f>
        <v>0</v>
      </c>
      <c r="BJ147" s="14" t="s">
        <v>82</v>
      </c>
      <c r="BK147" s="214">
        <f>ROUND(I147*H147,2)</f>
        <v>0</v>
      </c>
      <c r="BL147" s="14" t="s">
        <v>124</v>
      </c>
      <c r="BM147" s="213" t="s">
        <v>182</v>
      </c>
    </row>
    <row r="148" s="12" customFormat="1">
      <c r="A148" s="12"/>
      <c r="B148" s="215"/>
      <c r="C148" s="216"/>
      <c r="D148" s="217" t="s">
        <v>126</v>
      </c>
      <c r="E148" s="218" t="s">
        <v>1</v>
      </c>
      <c r="F148" s="219" t="s">
        <v>183</v>
      </c>
      <c r="G148" s="216"/>
      <c r="H148" s="220">
        <v>926</v>
      </c>
      <c r="I148" s="221"/>
      <c r="J148" s="216"/>
      <c r="K148" s="216"/>
      <c r="L148" s="222"/>
      <c r="M148" s="223"/>
      <c r="N148" s="224"/>
      <c r="O148" s="224"/>
      <c r="P148" s="224"/>
      <c r="Q148" s="224"/>
      <c r="R148" s="224"/>
      <c r="S148" s="224"/>
      <c r="T148" s="225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26" t="s">
        <v>126</v>
      </c>
      <c r="AU148" s="226" t="s">
        <v>82</v>
      </c>
      <c r="AV148" s="12" t="s">
        <v>84</v>
      </c>
      <c r="AW148" s="12" t="s">
        <v>33</v>
      </c>
      <c r="AX148" s="12" t="s">
        <v>82</v>
      </c>
      <c r="AY148" s="226" t="s">
        <v>118</v>
      </c>
    </row>
    <row r="149" s="2" customFormat="1" ht="21.75" customHeight="1">
      <c r="A149" s="35"/>
      <c r="B149" s="36"/>
      <c r="C149" s="201" t="s">
        <v>184</v>
      </c>
      <c r="D149" s="201" t="s">
        <v>120</v>
      </c>
      <c r="E149" s="202" t="s">
        <v>185</v>
      </c>
      <c r="F149" s="203" t="s">
        <v>186</v>
      </c>
      <c r="G149" s="204" t="s">
        <v>123</v>
      </c>
      <c r="H149" s="205">
        <v>18</v>
      </c>
      <c r="I149" s="206"/>
      <c r="J149" s="207">
        <f>ROUND(I149*H149,2)</f>
        <v>0</v>
      </c>
      <c r="K149" s="208"/>
      <c r="L149" s="41"/>
      <c r="M149" s="209" t="s">
        <v>1</v>
      </c>
      <c r="N149" s="210" t="s">
        <v>42</v>
      </c>
      <c r="O149" s="88"/>
      <c r="P149" s="211">
        <f>O149*H149</f>
        <v>0</v>
      </c>
      <c r="Q149" s="211">
        <v>0</v>
      </c>
      <c r="R149" s="211">
        <f>Q149*H149</f>
        <v>0</v>
      </c>
      <c r="S149" s="211">
        <v>0</v>
      </c>
      <c r="T149" s="21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3" t="s">
        <v>124</v>
      </c>
      <c r="AT149" s="213" t="s">
        <v>120</v>
      </c>
      <c r="AU149" s="213" t="s">
        <v>82</v>
      </c>
      <c r="AY149" s="14" t="s">
        <v>118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4" t="s">
        <v>82</v>
      </c>
      <c r="BK149" s="214">
        <f>ROUND(I149*H149,2)</f>
        <v>0</v>
      </c>
      <c r="BL149" s="14" t="s">
        <v>124</v>
      </c>
      <c r="BM149" s="213" t="s">
        <v>187</v>
      </c>
    </row>
    <row r="150" s="2" customFormat="1" ht="21.75" customHeight="1">
      <c r="A150" s="35"/>
      <c r="B150" s="36"/>
      <c r="C150" s="201" t="s">
        <v>188</v>
      </c>
      <c r="D150" s="201" t="s">
        <v>120</v>
      </c>
      <c r="E150" s="202" t="s">
        <v>189</v>
      </c>
      <c r="F150" s="203" t="s">
        <v>190</v>
      </c>
      <c r="G150" s="204" t="s">
        <v>123</v>
      </c>
      <c r="H150" s="205">
        <v>55</v>
      </c>
      <c r="I150" s="206"/>
      <c r="J150" s="207">
        <f>ROUND(I150*H150,2)</f>
        <v>0</v>
      </c>
      <c r="K150" s="208"/>
      <c r="L150" s="41"/>
      <c r="M150" s="209" t="s">
        <v>1</v>
      </c>
      <c r="N150" s="210" t="s">
        <v>42</v>
      </c>
      <c r="O150" s="88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3" t="s">
        <v>124</v>
      </c>
      <c r="AT150" s="213" t="s">
        <v>120</v>
      </c>
      <c r="AU150" s="213" t="s">
        <v>82</v>
      </c>
      <c r="AY150" s="14" t="s">
        <v>118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4" t="s">
        <v>82</v>
      </c>
      <c r="BK150" s="214">
        <f>ROUND(I150*H150,2)</f>
        <v>0</v>
      </c>
      <c r="BL150" s="14" t="s">
        <v>124</v>
      </c>
      <c r="BM150" s="213" t="s">
        <v>191</v>
      </c>
    </row>
    <row r="151" s="12" customFormat="1">
      <c r="A151" s="12"/>
      <c r="B151" s="215"/>
      <c r="C151" s="216"/>
      <c r="D151" s="217" t="s">
        <v>126</v>
      </c>
      <c r="E151" s="218" t="s">
        <v>1</v>
      </c>
      <c r="F151" s="219" t="s">
        <v>192</v>
      </c>
      <c r="G151" s="216"/>
      <c r="H151" s="220">
        <v>55</v>
      </c>
      <c r="I151" s="221"/>
      <c r="J151" s="216"/>
      <c r="K151" s="216"/>
      <c r="L151" s="222"/>
      <c r="M151" s="223"/>
      <c r="N151" s="224"/>
      <c r="O151" s="224"/>
      <c r="P151" s="224"/>
      <c r="Q151" s="224"/>
      <c r="R151" s="224"/>
      <c r="S151" s="224"/>
      <c r="T151" s="225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26" t="s">
        <v>126</v>
      </c>
      <c r="AU151" s="226" t="s">
        <v>82</v>
      </c>
      <c r="AV151" s="12" t="s">
        <v>84</v>
      </c>
      <c r="AW151" s="12" t="s">
        <v>33</v>
      </c>
      <c r="AX151" s="12" t="s">
        <v>82</v>
      </c>
      <c r="AY151" s="226" t="s">
        <v>118</v>
      </c>
    </row>
    <row r="152" s="2" customFormat="1" ht="21.75" customHeight="1">
      <c r="A152" s="35"/>
      <c r="B152" s="36"/>
      <c r="C152" s="201" t="s">
        <v>193</v>
      </c>
      <c r="D152" s="201" t="s">
        <v>120</v>
      </c>
      <c r="E152" s="202" t="s">
        <v>194</v>
      </c>
      <c r="F152" s="203" t="s">
        <v>195</v>
      </c>
      <c r="G152" s="204" t="s">
        <v>123</v>
      </c>
      <c r="H152" s="205">
        <v>31</v>
      </c>
      <c r="I152" s="206"/>
      <c r="J152" s="207">
        <f>ROUND(I152*H152,2)</f>
        <v>0</v>
      </c>
      <c r="K152" s="208"/>
      <c r="L152" s="41"/>
      <c r="M152" s="209" t="s">
        <v>1</v>
      </c>
      <c r="N152" s="210" t="s">
        <v>42</v>
      </c>
      <c r="O152" s="88"/>
      <c r="P152" s="211">
        <f>O152*H152</f>
        <v>0</v>
      </c>
      <c r="Q152" s="211">
        <v>0</v>
      </c>
      <c r="R152" s="211">
        <f>Q152*H152</f>
        <v>0</v>
      </c>
      <c r="S152" s="211">
        <v>0</v>
      </c>
      <c r="T152" s="21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3" t="s">
        <v>124</v>
      </c>
      <c r="AT152" s="213" t="s">
        <v>120</v>
      </c>
      <c r="AU152" s="213" t="s">
        <v>82</v>
      </c>
      <c r="AY152" s="14" t="s">
        <v>118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4" t="s">
        <v>82</v>
      </c>
      <c r="BK152" s="214">
        <f>ROUND(I152*H152,2)</f>
        <v>0</v>
      </c>
      <c r="BL152" s="14" t="s">
        <v>124</v>
      </c>
      <c r="BM152" s="213" t="s">
        <v>196</v>
      </c>
    </row>
    <row r="153" s="2" customFormat="1" ht="21.75" customHeight="1">
      <c r="A153" s="35"/>
      <c r="B153" s="36"/>
      <c r="C153" s="201" t="s">
        <v>124</v>
      </c>
      <c r="D153" s="201" t="s">
        <v>120</v>
      </c>
      <c r="E153" s="202" t="s">
        <v>197</v>
      </c>
      <c r="F153" s="203" t="s">
        <v>198</v>
      </c>
      <c r="G153" s="204" t="s">
        <v>123</v>
      </c>
      <c r="H153" s="205">
        <v>178</v>
      </c>
      <c r="I153" s="206"/>
      <c r="J153" s="207">
        <f>ROUND(I153*H153,2)</f>
        <v>0</v>
      </c>
      <c r="K153" s="208"/>
      <c r="L153" s="41"/>
      <c r="M153" s="209" t="s">
        <v>1</v>
      </c>
      <c r="N153" s="210" t="s">
        <v>42</v>
      </c>
      <c r="O153" s="88"/>
      <c r="P153" s="211">
        <f>O153*H153</f>
        <v>0</v>
      </c>
      <c r="Q153" s="211">
        <v>0</v>
      </c>
      <c r="R153" s="211">
        <f>Q153*H153</f>
        <v>0</v>
      </c>
      <c r="S153" s="211">
        <v>0</v>
      </c>
      <c r="T153" s="21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3" t="s">
        <v>124</v>
      </c>
      <c r="AT153" s="213" t="s">
        <v>120</v>
      </c>
      <c r="AU153" s="213" t="s">
        <v>82</v>
      </c>
      <c r="AY153" s="14" t="s">
        <v>118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4" t="s">
        <v>82</v>
      </c>
      <c r="BK153" s="214">
        <f>ROUND(I153*H153,2)</f>
        <v>0</v>
      </c>
      <c r="BL153" s="14" t="s">
        <v>124</v>
      </c>
      <c r="BM153" s="213" t="s">
        <v>199</v>
      </c>
    </row>
    <row r="154" s="12" customFormat="1">
      <c r="A154" s="12"/>
      <c r="B154" s="215"/>
      <c r="C154" s="216"/>
      <c r="D154" s="217" t="s">
        <v>126</v>
      </c>
      <c r="E154" s="218" t="s">
        <v>1</v>
      </c>
      <c r="F154" s="219" t="s">
        <v>200</v>
      </c>
      <c r="G154" s="216"/>
      <c r="H154" s="220">
        <v>178</v>
      </c>
      <c r="I154" s="221"/>
      <c r="J154" s="216"/>
      <c r="K154" s="216"/>
      <c r="L154" s="222"/>
      <c r="M154" s="223"/>
      <c r="N154" s="224"/>
      <c r="O154" s="224"/>
      <c r="P154" s="224"/>
      <c r="Q154" s="224"/>
      <c r="R154" s="224"/>
      <c r="S154" s="224"/>
      <c r="T154" s="225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26" t="s">
        <v>126</v>
      </c>
      <c r="AU154" s="226" t="s">
        <v>82</v>
      </c>
      <c r="AV154" s="12" t="s">
        <v>84</v>
      </c>
      <c r="AW154" s="12" t="s">
        <v>33</v>
      </c>
      <c r="AX154" s="12" t="s">
        <v>82</v>
      </c>
      <c r="AY154" s="226" t="s">
        <v>118</v>
      </c>
    </row>
    <row r="155" s="2" customFormat="1" ht="21.75" customHeight="1">
      <c r="A155" s="35"/>
      <c r="B155" s="36"/>
      <c r="C155" s="201" t="s">
        <v>201</v>
      </c>
      <c r="D155" s="201" t="s">
        <v>120</v>
      </c>
      <c r="E155" s="202" t="s">
        <v>202</v>
      </c>
      <c r="F155" s="203" t="s">
        <v>203</v>
      </c>
      <c r="G155" s="204" t="s">
        <v>123</v>
      </c>
      <c r="H155" s="205">
        <v>186</v>
      </c>
      <c r="I155" s="206"/>
      <c r="J155" s="207">
        <f>ROUND(I155*H155,2)</f>
        <v>0</v>
      </c>
      <c r="K155" s="208"/>
      <c r="L155" s="41"/>
      <c r="M155" s="209" t="s">
        <v>1</v>
      </c>
      <c r="N155" s="210" t="s">
        <v>42</v>
      </c>
      <c r="O155" s="88"/>
      <c r="P155" s="211">
        <f>O155*H155</f>
        <v>0</v>
      </c>
      <c r="Q155" s="211">
        <v>0</v>
      </c>
      <c r="R155" s="211">
        <f>Q155*H155</f>
        <v>0</v>
      </c>
      <c r="S155" s="211">
        <v>0</v>
      </c>
      <c r="T155" s="21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3" t="s">
        <v>124</v>
      </c>
      <c r="AT155" s="213" t="s">
        <v>120</v>
      </c>
      <c r="AU155" s="213" t="s">
        <v>82</v>
      </c>
      <c r="AY155" s="14" t="s">
        <v>118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14" t="s">
        <v>82</v>
      </c>
      <c r="BK155" s="214">
        <f>ROUND(I155*H155,2)</f>
        <v>0</v>
      </c>
      <c r="BL155" s="14" t="s">
        <v>124</v>
      </c>
      <c r="BM155" s="213" t="s">
        <v>204</v>
      </c>
    </row>
    <row r="156" s="12" customFormat="1">
      <c r="A156" s="12"/>
      <c r="B156" s="215"/>
      <c r="C156" s="216"/>
      <c r="D156" s="217" t="s">
        <v>126</v>
      </c>
      <c r="E156" s="218" t="s">
        <v>1</v>
      </c>
      <c r="F156" s="219" t="s">
        <v>205</v>
      </c>
      <c r="G156" s="216"/>
      <c r="H156" s="220">
        <v>186</v>
      </c>
      <c r="I156" s="221"/>
      <c r="J156" s="216"/>
      <c r="K156" s="216"/>
      <c r="L156" s="222"/>
      <c r="M156" s="223"/>
      <c r="N156" s="224"/>
      <c r="O156" s="224"/>
      <c r="P156" s="224"/>
      <c r="Q156" s="224"/>
      <c r="R156" s="224"/>
      <c r="S156" s="224"/>
      <c r="T156" s="225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26" t="s">
        <v>126</v>
      </c>
      <c r="AU156" s="226" t="s">
        <v>82</v>
      </c>
      <c r="AV156" s="12" t="s">
        <v>84</v>
      </c>
      <c r="AW156" s="12" t="s">
        <v>33</v>
      </c>
      <c r="AX156" s="12" t="s">
        <v>82</v>
      </c>
      <c r="AY156" s="226" t="s">
        <v>118</v>
      </c>
    </row>
    <row r="157" s="2" customFormat="1" ht="16.5" customHeight="1">
      <c r="A157" s="35"/>
      <c r="B157" s="36"/>
      <c r="C157" s="201" t="s">
        <v>206</v>
      </c>
      <c r="D157" s="201" t="s">
        <v>120</v>
      </c>
      <c r="E157" s="202" t="s">
        <v>207</v>
      </c>
      <c r="F157" s="203" t="s">
        <v>208</v>
      </c>
      <c r="G157" s="204" t="s">
        <v>123</v>
      </c>
      <c r="H157" s="205">
        <v>9</v>
      </c>
      <c r="I157" s="206"/>
      <c r="J157" s="207">
        <f>ROUND(I157*H157,2)</f>
        <v>0</v>
      </c>
      <c r="K157" s="208"/>
      <c r="L157" s="41"/>
      <c r="M157" s="209" t="s">
        <v>1</v>
      </c>
      <c r="N157" s="210" t="s">
        <v>42</v>
      </c>
      <c r="O157" s="88"/>
      <c r="P157" s="211">
        <f>O157*H157</f>
        <v>0</v>
      </c>
      <c r="Q157" s="211">
        <v>0</v>
      </c>
      <c r="R157" s="211">
        <f>Q157*H157</f>
        <v>0</v>
      </c>
      <c r="S157" s="211">
        <v>0</v>
      </c>
      <c r="T157" s="21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3" t="s">
        <v>124</v>
      </c>
      <c r="AT157" s="213" t="s">
        <v>120</v>
      </c>
      <c r="AU157" s="213" t="s">
        <v>82</v>
      </c>
      <c r="AY157" s="14" t="s">
        <v>118</v>
      </c>
      <c r="BE157" s="214">
        <f>IF(N157="základní",J157,0)</f>
        <v>0</v>
      </c>
      <c r="BF157" s="214">
        <f>IF(N157="snížená",J157,0)</f>
        <v>0</v>
      </c>
      <c r="BG157" s="214">
        <f>IF(N157="zákl. přenesená",J157,0)</f>
        <v>0</v>
      </c>
      <c r="BH157" s="214">
        <f>IF(N157="sníž. přenesená",J157,0)</f>
        <v>0</v>
      </c>
      <c r="BI157" s="214">
        <f>IF(N157="nulová",J157,0)</f>
        <v>0</v>
      </c>
      <c r="BJ157" s="14" t="s">
        <v>82</v>
      </c>
      <c r="BK157" s="214">
        <f>ROUND(I157*H157,2)</f>
        <v>0</v>
      </c>
      <c r="BL157" s="14" t="s">
        <v>124</v>
      </c>
      <c r="BM157" s="213" t="s">
        <v>209</v>
      </c>
    </row>
    <row r="158" s="2" customFormat="1" ht="16.5" customHeight="1">
      <c r="A158" s="35"/>
      <c r="B158" s="36"/>
      <c r="C158" s="201" t="s">
        <v>210</v>
      </c>
      <c r="D158" s="201" t="s">
        <v>120</v>
      </c>
      <c r="E158" s="202" t="s">
        <v>211</v>
      </c>
      <c r="F158" s="203" t="s">
        <v>212</v>
      </c>
      <c r="G158" s="204" t="s">
        <v>123</v>
      </c>
      <c r="H158" s="205">
        <v>34</v>
      </c>
      <c r="I158" s="206"/>
      <c r="J158" s="207">
        <f>ROUND(I158*H158,2)</f>
        <v>0</v>
      </c>
      <c r="K158" s="208"/>
      <c r="L158" s="41"/>
      <c r="M158" s="209" t="s">
        <v>1</v>
      </c>
      <c r="N158" s="210" t="s">
        <v>42</v>
      </c>
      <c r="O158" s="88"/>
      <c r="P158" s="211">
        <f>O158*H158</f>
        <v>0</v>
      </c>
      <c r="Q158" s="211">
        <v>0</v>
      </c>
      <c r="R158" s="211">
        <f>Q158*H158</f>
        <v>0</v>
      </c>
      <c r="S158" s="211">
        <v>0</v>
      </c>
      <c r="T158" s="21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3" t="s">
        <v>124</v>
      </c>
      <c r="AT158" s="213" t="s">
        <v>120</v>
      </c>
      <c r="AU158" s="213" t="s">
        <v>82</v>
      </c>
      <c r="AY158" s="14" t="s">
        <v>118</v>
      </c>
      <c r="BE158" s="214">
        <f>IF(N158="základní",J158,0)</f>
        <v>0</v>
      </c>
      <c r="BF158" s="214">
        <f>IF(N158="snížená",J158,0)</f>
        <v>0</v>
      </c>
      <c r="BG158" s="214">
        <f>IF(N158="zákl. přenesená",J158,0)</f>
        <v>0</v>
      </c>
      <c r="BH158" s="214">
        <f>IF(N158="sníž. přenesená",J158,0)</f>
        <v>0</v>
      </c>
      <c r="BI158" s="214">
        <f>IF(N158="nulová",J158,0)</f>
        <v>0</v>
      </c>
      <c r="BJ158" s="14" t="s">
        <v>82</v>
      </c>
      <c r="BK158" s="214">
        <f>ROUND(I158*H158,2)</f>
        <v>0</v>
      </c>
      <c r="BL158" s="14" t="s">
        <v>124</v>
      </c>
      <c r="BM158" s="213" t="s">
        <v>213</v>
      </c>
    </row>
    <row r="159" s="2" customFormat="1" ht="16.5" customHeight="1">
      <c r="A159" s="35"/>
      <c r="B159" s="36"/>
      <c r="C159" s="201" t="s">
        <v>214</v>
      </c>
      <c r="D159" s="201" t="s">
        <v>120</v>
      </c>
      <c r="E159" s="202" t="s">
        <v>215</v>
      </c>
      <c r="F159" s="203" t="s">
        <v>216</v>
      </c>
      <c r="G159" s="204" t="s">
        <v>123</v>
      </c>
      <c r="H159" s="205">
        <v>50</v>
      </c>
      <c r="I159" s="206"/>
      <c r="J159" s="207">
        <f>ROUND(I159*H159,2)</f>
        <v>0</v>
      </c>
      <c r="K159" s="208"/>
      <c r="L159" s="41"/>
      <c r="M159" s="209" t="s">
        <v>1</v>
      </c>
      <c r="N159" s="210" t="s">
        <v>42</v>
      </c>
      <c r="O159" s="88"/>
      <c r="P159" s="211">
        <f>O159*H159</f>
        <v>0</v>
      </c>
      <c r="Q159" s="211">
        <v>0</v>
      </c>
      <c r="R159" s="211">
        <f>Q159*H159</f>
        <v>0</v>
      </c>
      <c r="S159" s="211">
        <v>0</v>
      </c>
      <c r="T159" s="21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3" t="s">
        <v>124</v>
      </c>
      <c r="AT159" s="213" t="s">
        <v>120</v>
      </c>
      <c r="AU159" s="213" t="s">
        <v>82</v>
      </c>
      <c r="AY159" s="14" t="s">
        <v>118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4" t="s">
        <v>82</v>
      </c>
      <c r="BK159" s="214">
        <f>ROUND(I159*H159,2)</f>
        <v>0</v>
      </c>
      <c r="BL159" s="14" t="s">
        <v>124</v>
      </c>
      <c r="BM159" s="213" t="s">
        <v>217</v>
      </c>
    </row>
    <row r="160" s="12" customFormat="1">
      <c r="A160" s="12"/>
      <c r="B160" s="215"/>
      <c r="C160" s="216"/>
      <c r="D160" s="217" t="s">
        <v>126</v>
      </c>
      <c r="E160" s="218" t="s">
        <v>1</v>
      </c>
      <c r="F160" s="219" t="s">
        <v>218</v>
      </c>
      <c r="G160" s="216"/>
      <c r="H160" s="220">
        <v>50</v>
      </c>
      <c r="I160" s="221"/>
      <c r="J160" s="216"/>
      <c r="K160" s="216"/>
      <c r="L160" s="222"/>
      <c r="M160" s="223"/>
      <c r="N160" s="224"/>
      <c r="O160" s="224"/>
      <c r="P160" s="224"/>
      <c r="Q160" s="224"/>
      <c r="R160" s="224"/>
      <c r="S160" s="224"/>
      <c r="T160" s="225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226" t="s">
        <v>126</v>
      </c>
      <c r="AU160" s="226" t="s">
        <v>82</v>
      </c>
      <c r="AV160" s="12" t="s">
        <v>84</v>
      </c>
      <c r="AW160" s="12" t="s">
        <v>33</v>
      </c>
      <c r="AX160" s="12" t="s">
        <v>82</v>
      </c>
      <c r="AY160" s="226" t="s">
        <v>118</v>
      </c>
    </row>
    <row r="161" s="2" customFormat="1" ht="16.5" customHeight="1">
      <c r="A161" s="35"/>
      <c r="B161" s="36"/>
      <c r="C161" s="201" t="s">
        <v>219</v>
      </c>
      <c r="D161" s="201" t="s">
        <v>120</v>
      </c>
      <c r="E161" s="202" t="s">
        <v>220</v>
      </c>
      <c r="F161" s="203" t="s">
        <v>221</v>
      </c>
      <c r="G161" s="204" t="s">
        <v>123</v>
      </c>
      <c r="H161" s="205">
        <v>20</v>
      </c>
      <c r="I161" s="206"/>
      <c r="J161" s="207">
        <f>ROUND(I161*H161,2)</f>
        <v>0</v>
      </c>
      <c r="K161" s="208"/>
      <c r="L161" s="41"/>
      <c r="M161" s="209" t="s">
        <v>1</v>
      </c>
      <c r="N161" s="210" t="s">
        <v>42</v>
      </c>
      <c r="O161" s="88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3" t="s">
        <v>124</v>
      </c>
      <c r="AT161" s="213" t="s">
        <v>120</v>
      </c>
      <c r="AU161" s="213" t="s">
        <v>82</v>
      </c>
      <c r="AY161" s="14" t="s">
        <v>118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14" t="s">
        <v>82</v>
      </c>
      <c r="BK161" s="214">
        <f>ROUND(I161*H161,2)</f>
        <v>0</v>
      </c>
      <c r="BL161" s="14" t="s">
        <v>124</v>
      </c>
      <c r="BM161" s="213" t="s">
        <v>222</v>
      </c>
    </row>
    <row r="162" s="12" customFormat="1">
      <c r="A162" s="12"/>
      <c r="B162" s="215"/>
      <c r="C162" s="216"/>
      <c r="D162" s="217" t="s">
        <v>126</v>
      </c>
      <c r="E162" s="218" t="s">
        <v>1</v>
      </c>
      <c r="F162" s="219" t="s">
        <v>223</v>
      </c>
      <c r="G162" s="216"/>
      <c r="H162" s="220">
        <v>20</v>
      </c>
      <c r="I162" s="221"/>
      <c r="J162" s="216"/>
      <c r="K162" s="216"/>
      <c r="L162" s="222"/>
      <c r="M162" s="223"/>
      <c r="N162" s="224"/>
      <c r="O162" s="224"/>
      <c r="P162" s="224"/>
      <c r="Q162" s="224"/>
      <c r="R162" s="224"/>
      <c r="S162" s="224"/>
      <c r="T162" s="225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26" t="s">
        <v>126</v>
      </c>
      <c r="AU162" s="226" t="s">
        <v>82</v>
      </c>
      <c r="AV162" s="12" t="s">
        <v>84</v>
      </c>
      <c r="AW162" s="12" t="s">
        <v>33</v>
      </c>
      <c r="AX162" s="12" t="s">
        <v>82</v>
      </c>
      <c r="AY162" s="226" t="s">
        <v>118</v>
      </c>
    </row>
    <row r="163" s="2" customFormat="1" ht="16.5" customHeight="1">
      <c r="A163" s="35"/>
      <c r="B163" s="36"/>
      <c r="C163" s="201" t="s">
        <v>224</v>
      </c>
      <c r="D163" s="201" t="s">
        <v>120</v>
      </c>
      <c r="E163" s="202" t="s">
        <v>225</v>
      </c>
      <c r="F163" s="203" t="s">
        <v>226</v>
      </c>
      <c r="G163" s="204" t="s">
        <v>123</v>
      </c>
      <c r="H163" s="205">
        <v>180</v>
      </c>
      <c r="I163" s="206"/>
      <c r="J163" s="207">
        <f>ROUND(I163*H163,2)</f>
        <v>0</v>
      </c>
      <c r="K163" s="208"/>
      <c r="L163" s="41"/>
      <c r="M163" s="209" t="s">
        <v>1</v>
      </c>
      <c r="N163" s="210" t="s">
        <v>42</v>
      </c>
      <c r="O163" s="88"/>
      <c r="P163" s="211">
        <f>O163*H163</f>
        <v>0</v>
      </c>
      <c r="Q163" s="211">
        <v>0</v>
      </c>
      <c r="R163" s="211">
        <f>Q163*H163</f>
        <v>0</v>
      </c>
      <c r="S163" s="211">
        <v>0</v>
      </c>
      <c r="T163" s="21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3" t="s">
        <v>124</v>
      </c>
      <c r="AT163" s="213" t="s">
        <v>120</v>
      </c>
      <c r="AU163" s="213" t="s">
        <v>82</v>
      </c>
      <c r="AY163" s="14" t="s">
        <v>118</v>
      </c>
      <c r="BE163" s="214">
        <f>IF(N163="základní",J163,0)</f>
        <v>0</v>
      </c>
      <c r="BF163" s="214">
        <f>IF(N163="snížená",J163,0)</f>
        <v>0</v>
      </c>
      <c r="BG163" s="214">
        <f>IF(N163="zákl. přenesená",J163,0)</f>
        <v>0</v>
      </c>
      <c r="BH163" s="214">
        <f>IF(N163="sníž. přenesená",J163,0)</f>
        <v>0</v>
      </c>
      <c r="BI163" s="214">
        <f>IF(N163="nulová",J163,0)</f>
        <v>0</v>
      </c>
      <c r="BJ163" s="14" t="s">
        <v>82</v>
      </c>
      <c r="BK163" s="214">
        <f>ROUND(I163*H163,2)</f>
        <v>0</v>
      </c>
      <c r="BL163" s="14" t="s">
        <v>124</v>
      </c>
      <c r="BM163" s="213" t="s">
        <v>227</v>
      </c>
    </row>
    <row r="164" s="2" customFormat="1" ht="21.75" customHeight="1">
      <c r="A164" s="35"/>
      <c r="B164" s="36"/>
      <c r="C164" s="201" t="s">
        <v>228</v>
      </c>
      <c r="D164" s="201" t="s">
        <v>120</v>
      </c>
      <c r="E164" s="202" t="s">
        <v>229</v>
      </c>
      <c r="F164" s="203" t="s">
        <v>230</v>
      </c>
      <c r="G164" s="204" t="s">
        <v>123</v>
      </c>
      <c r="H164" s="205">
        <v>5</v>
      </c>
      <c r="I164" s="206"/>
      <c r="J164" s="207">
        <f>ROUND(I164*H164,2)</f>
        <v>0</v>
      </c>
      <c r="K164" s="208"/>
      <c r="L164" s="41"/>
      <c r="M164" s="209" t="s">
        <v>1</v>
      </c>
      <c r="N164" s="210" t="s">
        <v>42</v>
      </c>
      <c r="O164" s="88"/>
      <c r="P164" s="211">
        <f>O164*H164</f>
        <v>0</v>
      </c>
      <c r="Q164" s="211">
        <v>0</v>
      </c>
      <c r="R164" s="211">
        <f>Q164*H164</f>
        <v>0</v>
      </c>
      <c r="S164" s="211">
        <v>0</v>
      </c>
      <c r="T164" s="21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3" t="s">
        <v>124</v>
      </c>
      <c r="AT164" s="213" t="s">
        <v>120</v>
      </c>
      <c r="AU164" s="213" t="s">
        <v>82</v>
      </c>
      <c r="AY164" s="14" t="s">
        <v>118</v>
      </c>
      <c r="BE164" s="214">
        <f>IF(N164="základní",J164,0)</f>
        <v>0</v>
      </c>
      <c r="BF164" s="214">
        <f>IF(N164="snížená",J164,0)</f>
        <v>0</v>
      </c>
      <c r="BG164" s="214">
        <f>IF(N164="zákl. přenesená",J164,0)</f>
        <v>0</v>
      </c>
      <c r="BH164" s="214">
        <f>IF(N164="sníž. přenesená",J164,0)</f>
        <v>0</v>
      </c>
      <c r="BI164" s="214">
        <f>IF(N164="nulová",J164,0)</f>
        <v>0</v>
      </c>
      <c r="BJ164" s="14" t="s">
        <v>82</v>
      </c>
      <c r="BK164" s="214">
        <f>ROUND(I164*H164,2)</f>
        <v>0</v>
      </c>
      <c r="BL164" s="14" t="s">
        <v>124</v>
      </c>
      <c r="BM164" s="213" t="s">
        <v>231</v>
      </c>
    </row>
    <row r="165" s="2" customFormat="1" ht="16.5" customHeight="1">
      <c r="A165" s="35"/>
      <c r="B165" s="36"/>
      <c r="C165" s="201" t="s">
        <v>8</v>
      </c>
      <c r="D165" s="201" t="s">
        <v>120</v>
      </c>
      <c r="E165" s="202" t="s">
        <v>232</v>
      </c>
      <c r="F165" s="203" t="s">
        <v>233</v>
      </c>
      <c r="G165" s="204" t="s">
        <v>123</v>
      </c>
      <c r="H165" s="205">
        <v>4</v>
      </c>
      <c r="I165" s="206"/>
      <c r="J165" s="207">
        <f>ROUND(I165*H165,2)</f>
        <v>0</v>
      </c>
      <c r="K165" s="208"/>
      <c r="L165" s="41"/>
      <c r="M165" s="209" t="s">
        <v>1</v>
      </c>
      <c r="N165" s="210" t="s">
        <v>42</v>
      </c>
      <c r="O165" s="88"/>
      <c r="P165" s="211">
        <f>O165*H165</f>
        <v>0</v>
      </c>
      <c r="Q165" s="211">
        <v>0</v>
      </c>
      <c r="R165" s="211">
        <f>Q165*H165</f>
        <v>0</v>
      </c>
      <c r="S165" s="211">
        <v>0</v>
      </c>
      <c r="T165" s="21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3" t="s">
        <v>124</v>
      </c>
      <c r="AT165" s="213" t="s">
        <v>120</v>
      </c>
      <c r="AU165" s="213" t="s">
        <v>82</v>
      </c>
      <c r="AY165" s="14" t="s">
        <v>118</v>
      </c>
      <c r="BE165" s="214">
        <f>IF(N165="základní",J165,0)</f>
        <v>0</v>
      </c>
      <c r="BF165" s="214">
        <f>IF(N165="snížená",J165,0)</f>
        <v>0</v>
      </c>
      <c r="BG165" s="214">
        <f>IF(N165="zákl. přenesená",J165,0)</f>
        <v>0</v>
      </c>
      <c r="BH165" s="214">
        <f>IF(N165="sníž. přenesená",J165,0)</f>
        <v>0</v>
      </c>
      <c r="BI165" s="214">
        <f>IF(N165="nulová",J165,0)</f>
        <v>0</v>
      </c>
      <c r="BJ165" s="14" t="s">
        <v>82</v>
      </c>
      <c r="BK165" s="214">
        <f>ROUND(I165*H165,2)</f>
        <v>0</v>
      </c>
      <c r="BL165" s="14" t="s">
        <v>124</v>
      </c>
      <c r="BM165" s="213" t="s">
        <v>234</v>
      </c>
    </row>
    <row r="166" s="2" customFormat="1" ht="21.75" customHeight="1">
      <c r="A166" s="35"/>
      <c r="B166" s="36"/>
      <c r="C166" s="201" t="s">
        <v>7</v>
      </c>
      <c r="D166" s="201" t="s">
        <v>120</v>
      </c>
      <c r="E166" s="202" t="s">
        <v>235</v>
      </c>
      <c r="F166" s="203" t="s">
        <v>236</v>
      </c>
      <c r="G166" s="204" t="s">
        <v>123</v>
      </c>
      <c r="H166" s="205">
        <v>500</v>
      </c>
      <c r="I166" s="206"/>
      <c r="J166" s="207">
        <f>ROUND(I166*H166,2)</f>
        <v>0</v>
      </c>
      <c r="K166" s="208"/>
      <c r="L166" s="41"/>
      <c r="M166" s="209" t="s">
        <v>1</v>
      </c>
      <c r="N166" s="210" t="s">
        <v>42</v>
      </c>
      <c r="O166" s="88"/>
      <c r="P166" s="211">
        <f>O166*H166</f>
        <v>0</v>
      </c>
      <c r="Q166" s="211">
        <v>0</v>
      </c>
      <c r="R166" s="211">
        <f>Q166*H166</f>
        <v>0</v>
      </c>
      <c r="S166" s="211">
        <v>0</v>
      </c>
      <c r="T166" s="21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3" t="s">
        <v>124</v>
      </c>
      <c r="AT166" s="213" t="s">
        <v>120</v>
      </c>
      <c r="AU166" s="213" t="s">
        <v>82</v>
      </c>
      <c r="AY166" s="14" t="s">
        <v>118</v>
      </c>
      <c r="BE166" s="214">
        <f>IF(N166="základní",J166,0)</f>
        <v>0</v>
      </c>
      <c r="BF166" s="214">
        <f>IF(N166="snížená",J166,0)</f>
        <v>0</v>
      </c>
      <c r="BG166" s="214">
        <f>IF(N166="zákl. přenesená",J166,0)</f>
        <v>0</v>
      </c>
      <c r="BH166" s="214">
        <f>IF(N166="sníž. přenesená",J166,0)</f>
        <v>0</v>
      </c>
      <c r="BI166" s="214">
        <f>IF(N166="nulová",J166,0)</f>
        <v>0</v>
      </c>
      <c r="BJ166" s="14" t="s">
        <v>82</v>
      </c>
      <c r="BK166" s="214">
        <f>ROUND(I166*H166,2)</f>
        <v>0</v>
      </c>
      <c r="BL166" s="14" t="s">
        <v>124</v>
      </c>
      <c r="BM166" s="213" t="s">
        <v>237</v>
      </c>
    </row>
    <row r="167" s="2" customFormat="1" ht="21.75" customHeight="1">
      <c r="A167" s="35"/>
      <c r="B167" s="36"/>
      <c r="C167" s="201" t="s">
        <v>238</v>
      </c>
      <c r="D167" s="201" t="s">
        <v>120</v>
      </c>
      <c r="E167" s="202" t="s">
        <v>239</v>
      </c>
      <c r="F167" s="203" t="s">
        <v>240</v>
      </c>
      <c r="G167" s="204" t="s">
        <v>123</v>
      </c>
      <c r="H167" s="205">
        <v>900</v>
      </c>
      <c r="I167" s="206"/>
      <c r="J167" s="207">
        <f>ROUND(I167*H167,2)</f>
        <v>0</v>
      </c>
      <c r="K167" s="208"/>
      <c r="L167" s="41"/>
      <c r="M167" s="209" t="s">
        <v>1</v>
      </c>
      <c r="N167" s="210" t="s">
        <v>42</v>
      </c>
      <c r="O167" s="88"/>
      <c r="P167" s="211">
        <f>O167*H167</f>
        <v>0</v>
      </c>
      <c r="Q167" s="211">
        <v>0</v>
      </c>
      <c r="R167" s="211">
        <f>Q167*H167</f>
        <v>0</v>
      </c>
      <c r="S167" s="211">
        <v>0</v>
      </c>
      <c r="T167" s="21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3" t="s">
        <v>124</v>
      </c>
      <c r="AT167" s="213" t="s">
        <v>120</v>
      </c>
      <c r="AU167" s="213" t="s">
        <v>82</v>
      </c>
      <c r="AY167" s="14" t="s">
        <v>118</v>
      </c>
      <c r="BE167" s="214">
        <f>IF(N167="základní",J167,0)</f>
        <v>0</v>
      </c>
      <c r="BF167" s="214">
        <f>IF(N167="snížená",J167,0)</f>
        <v>0</v>
      </c>
      <c r="BG167" s="214">
        <f>IF(N167="zákl. přenesená",J167,0)</f>
        <v>0</v>
      </c>
      <c r="BH167" s="214">
        <f>IF(N167="sníž. přenesená",J167,0)</f>
        <v>0</v>
      </c>
      <c r="BI167" s="214">
        <f>IF(N167="nulová",J167,0)</f>
        <v>0</v>
      </c>
      <c r="BJ167" s="14" t="s">
        <v>82</v>
      </c>
      <c r="BK167" s="214">
        <f>ROUND(I167*H167,2)</f>
        <v>0</v>
      </c>
      <c r="BL167" s="14" t="s">
        <v>124</v>
      </c>
      <c r="BM167" s="213" t="s">
        <v>241</v>
      </c>
    </row>
    <row r="168" s="2" customFormat="1" ht="16.5" customHeight="1">
      <c r="A168" s="35"/>
      <c r="B168" s="36"/>
      <c r="C168" s="201" t="s">
        <v>242</v>
      </c>
      <c r="D168" s="201" t="s">
        <v>120</v>
      </c>
      <c r="E168" s="202" t="s">
        <v>243</v>
      </c>
      <c r="F168" s="203" t="s">
        <v>244</v>
      </c>
      <c r="G168" s="204" t="s">
        <v>123</v>
      </c>
      <c r="H168" s="205">
        <v>500</v>
      </c>
      <c r="I168" s="206"/>
      <c r="J168" s="207">
        <f>ROUND(I168*H168,2)</f>
        <v>0</v>
      </c>
      <c r="K168" s="208"/>
      <c r="L168" s="41"/>
      <c r="M168" s="209" t="s">
        <v>1</v>
      </c>
      <c r="N168" s="210" t="s">
        <v>42</v>
      </c>
      <c r="O168" s="88"/>
      <c r="P168" s="211">
        <f>O168*H168</f>
        <v>0</v>
      </c>
      <c r="Q168" s="211">
        <v>0</v>
      </c>
      <c r="R168" s="211">
        <f>Q168*H168</f>
        <v>0</v>
      </c>
      <c r="S168" s="211">
        <v>0</v>
      </c>
      <c r="T168" s="21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3" t="s">
        <v>124</v>
      </c>
      <c r="AT168" s="213" t="s">
        <v>120</v>
      </c>
      <c r="AU168" s="213" t="s">
        <v>82</v>
      </c>
      <c r="AY168" s="14" t="s">
        <v>118</v>
      </c>
      <c r="BE168" s="214">
        <f>IF(N168="základní",J168,0)</f>
        <v>0</v>
      </c>
      <c r="BF168" s="214">
        <f>IF(N168="snížená",J168,0)</f>
        <v>0</v>
      </c>
      <c r="BG168" s="214">
        <f>IF(N168="zákl. přenesená",J168,0)</f>
        <v>0</v>
      </c>
      <c r="BH168" s="214">
        <f>IF(N168="sníž. přenesená",J168,0)</f>
        <v>0</v>
      </c>
      <c r="BI168" s="214">
        <f>IF(N168="nulová",J168,0)</f>
        <v>0</v>
      </c>
      <c r="BJ168" s="14" t="s">
        <v>82</v>
      </c>
      <c r="BK168" s="214">
        <f>ROUND(I168*H168,2)</f>
        <v>0</v>
      </c>
      <c r="BL168" s="14" t="s">
        <v>124</v>
      </c>
      <c r="BM168" s="213" t="s">
        <v>245</v>
      </c>
    </row>
    <row r="169" s="2" customFormat="1" ht="16.5" customHeight="1">
      <c r="A169" s="35"/>
      <c r="B169" s="36"/>
      <c r="C169" s="201" t="s">
        <v>246</v>
      </c>
      <c r="D169" s="201" t="s">
        <v>120</v>
      </c>
      <c r="E169" s="202" t="s">
        <v>247</v>
      </c>
      <c r="F169" s="203" t="s">
        <v>248</v>
      </c>
      <c r="G169" s="204" t="s">
        <v>123</v>
      </c>
      <c r="H169" s="205">
        <v>22</v>
      </c>
      <c r="I169" s="206"/>
      <c r="J169" s="207">
        <f>ROUND(I169*H169,2)</f>
        <v>0</v>
      </c>
      <c r="K169" s="208"/>
      <c r="L169" s="41"/>
      <c r="M169" s="209" t="s">
        <v>1</v>
      </c>
      <c r="N169" s="210" t="s">
        <v>42</v>
      </c>
      <c r="O169" s="88"/>
      <c r="P169" s="211">
        <f>O169*H169</f>
        <v>0</v>
      </c>
      <c r="Q169" s="211">
        <v>0</v>
      </c>
      <c r="R169" s="211">
        <f>Q169*H169</f>
        <v>0</v>
      </c>
      <c r="S169" s="211">
        <v>0</v>
      </c>
      <c r="T169" s="21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3" t="s">
        <v>124</v>
      </c>
      <c r="AT169" s="213" t="s">
        <v>120</v>
      </c>
      <c r="AU169" s="213" t="s">
        <v>82</v>
      </c>
      <c r="AY169" s="14" t="s">
        <v>118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14" t="s">
        <v>82</v>
      </c>
      <c r="BK169" s="214">
        <f>ROUND(I169*H169,2)</f>
        <v>0</v>
      </c>
      <c r="BL169" s="14" t="s">
        <v>124</v>
      </c>
      <c r="BM169" s="213" t="s">
        <v>249</v>
      </c>
    </row>
    <row r="170" s="2" customFormat="1" ht="16.5" customHeight="1">
      <c r="A170" s="35"/>
      <c r="B170" s="36"/>
      <c r="C170" s="201" t="s">
        <v>250</v>
      </c>
      <c r="D170" s="201" t="s">
        <v>120</v>
      </c>
      <c r="E170" s="202" t="s">
        <v>251</v>
      </c>
      <c r="F170" s="203" t="s">
        <v>252</v>
      </c>
      <c r="G170" s="204" t="s">
        <v>123</v>
      </c>
      <c r="H170" s="205">
        <v>30</v>
      </c>
      <c r="I170" s="206"/>
      <c r="J170" s="207">
        <f>ROUND(I170*H170,2)</f>
        <v>0</v>
      </c>
      <c r="K170" s="208"/>
      <c r="L170" s="41"/>
      <c r="M170" s="209" t="s">
        <v>1</v>
      </c>
      <c r="N170" s="210" t="s">
        <v>42</v>
      </c>
      <c r="O170" s="88"/>
      <c r="P170" s="211">
        <f>O170*H170</f>
        <v>0</v>
      </c>
      <c r="Q170" s="211">
        <v>0</v>
      </c>
      <c r="R170" s="211">
        <f>Q170*H170</f>
        <v>0</v>
      </c>
      <c r="S170" s="211">
        <v>0</v>
      </c>
      <c r="T170" s="21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3" t="s">
        <v>124</v>
      </c>
      <c r="AT170" s="213" t="s">
        <v>120</v>
      </c>
      <c r="AU170" s="213" t="s">
        <v>82</v>
      </c>
      <c r="AY170" s="14" t="s">
        <v>118</v>
      </c>
      <c r="BE170" s="214">
        <f>IF(N170="základní",J170,0)</f>
        <v>0</v>
      </c>
      <c r="BF170" s="214">
        <f>IF(N170="snížená",J170,0)</f>
        <v>0</v>
      </c>
      <c r="BG170" s="214">
        <f>IF(N170="zákl. přenesená",J170,0)</f>
        <v>0</v>
      </c>
      <c r="BH170" s="214">
        <f>IF(N170="sníž. přenesená",J170,0)</f>
        <v>0</v>
      </c>
      <c r="BI170" s="214">
        <f>IF(N170="nulová",J170,0)</f>
        <v>0</v>
      </c>
      <c r="BJ170" s="14" t="s">
        <v>82</v>
      </c>
      <c r="BK170" s="214">
        <f>ROUND(I170*H170,2)</f>
        <v>0</v>
      </c>
      <c r="BL170" s="14" t="s">
        <v>124</v>
      </c>
      <c r="BM170" s="213" t="s">
        <v>253</v>
      </c>
    </row>
    <row r="171" s="2" customFormat="1" ht="16.5" customHeight="1">
      <c r="A171" s="35"/>
      <c r="B171" s="36"/>
      <c r="C171" s="201" t="s">
        <v>254</v>
      </c>
      <c r="D171" s="201" t="s">
        <v>120</v>
      </c>
      <c r="E171" s="202" t="s">
        <v>255</v>
      </c>
      <c r="F171" s="203" t="s">
        <v>256</v>
      </c>
      <c r="G171" s="204" t="s">
        <v>158</v>
      </c>
      <c r="H171" s="205">
        <v>292</v>
      </c>
      <c r="I171" s="206"/>
      <c r="J171" s="207">
        <f>ROUND(I171*H171,2)</f>
        <v>0</v>
      </c>
      <c r="K171" s="208"/>
      <c r="L171" s="41"/>
      <c r="M171" s="209" t="s">
        <v>1</v>
      </c>
      <c r="N171" s="210" t="s">
        <v>42</v>
      </c>
      <c r="O171" s="88"/>
      <c r="P171" s="211">
        <f>O171*H171</f>
        <v>0</v>
      </c>
      <c r="Q171" s="211">
        <v>0</v>
      </c>
      <c r="R171" s="211">
        <f>Q171*H171</f>
        <v>0</v>
      </c>
      <c r="S171" s="211">
        <v>0</v>
      </c>
      <c r="T171" s="21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3" t="s">
        <v>124</v>
      </c>
      <c r="AT171" s="213" t="s">
        <v>120</v>
      </c>
      <c r="AU171" s="213" t="s">
        <v>82</v>
      </c>
      <c r="AY171" s="14" t="s">
        <v>118</v>
      </c>
      <c r="BE171" s="214">
        <f>IF(N171="základní",J171,0)</f>
        <v>0</v>
      </c>
      <c r="BF171" s="214">
        <f>IF(N171="snížená",J171,0)</f>
        <v>0</v>
      </c>
      <c r="BG171" s="214">
        <f>IF(N171="zákl. přenesená",J171,0)</f>
        <v>0</v>
      </c>
      <c r="BH171" s="214">
        <f>IF(N171="sníž. přenesená",J171,0)</f>
        <v>0</v>
      </c>
      <c r="BI171" s="214">
        <f>IF(N171="nulová",J171,0)</f>
        <v>0</v>
      </c>
      <c r="BJ171" s="14" t="s">
        <v>82</v>
      </c>
      <c r="BK171" s="214">
        <f>ROUND(I171*H171,2)</f>
        <v>0</v>
      </c>
      <c r="BL171" s="14" t="s">
        <v>124</v>
      </c>
      <c r="BM171" s="213" t="s">
        <v>257</v>
      </c>
    </row>
    <row r="172" s="12" customFormat="1">
      <c r="A172" s="12"/>
      <c r="B172" s="215"/>
      <c r="C172" s="216"/>
      <c r="D172" s="217" t="s">
        <v>126</v>
      </c>
      <c r="E172" s="218" t="s">
        <v>1</v>
      </c>
      <c r="F172" s="219" t="s">
        <v>258</v>
      </c>
      <c r="G172" s="216"/>
      <c r="H172" s="220">
        <v>292</v>
      </c>
      <c r="I172" s="221"/>
      <c r="J172" s="216"/>
      <c r="K172" s="216"/>
      <c r="L172" s="222"/>
      <c r="M172" s="223"/>
      <c r="N172" s="224"/>
      <c r="O172" s="224"/>
      <c r="P172" s="224"/>
      <c r="Q172" s="224"/>
      <c r="R172" s="224"/>
      <c r="S172" s="224"/>
      <c r="T172" s="225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26" t="s">
        <v>126</v>
      </c>
      <c r="AU172" s="226" t="s">
        <v>82</v>
      </c>
      <c r="AV172" s="12" t="s">
        <v>84</v>
      </c>
      <c r="AW172" s="12" t="s">
        <v>33</v>
      </c>
      <c r="AX172" s="12" t="s">
        <v>82</v>
      </c>
      <c r="AY172" s="226" t="s">
        <v>118</v>
      </c>
    </row>
    <row r="173" s="2" customFormat="1" ht="24.15" customHeight="1">
      <c r="A173" s="35"/>
      <c r="B173" s="36"/>
      <c r="C173" s="201" t="s">
        <v>259</v>
      </c>
      <c r="D173" s="201" t="s">
        <v>120</v>
      </c>
      <c r="E173" s="202" t="s">
        <v>260</v>
      </c>
      <c r="F173" s="203" t="s">
        <v>261</v>
      </c>
      <c r="G173" s="204" t="s">
        <v>158</v>
      </c>
      <c r="H173" s="205">
        <v>45</v>
      </c>
      <c r="I173" s="206"/>
      <c r="J173" s="207">
        <f>ROUND(I173*H173,2)</f>
        <v>0</v>
      </c>
      <c r="K173" s="208"/>
      <c r="L173" s="41"/>
      <c r="M173" s="209" t="s">
        <v>1</v>
      </c>
      <c r="N173" s="210" t="s">
        <v>42</v>
      </c>
      <c r="O173" s="88"/>
      <c r="P173" s="211">
        <f>O173*H173</f>
        <v>0</v>
      </c>
      <c r="Q173" s="211">
        <v>0</v>
      </c>
      <c r="R173" s="211">
        <f>Q173*H173</f>
        <v>0</v>
      </c>
      <c r="S173" s="211">
        <v>0</v>
      </c>
      <c r="T173" s="21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3" t="s">
        <v>124</v>
      </c>
      <c r="AT173" s="213" t="s">
        <v>120</v>
      </c>
      <c r="AU173" s="213" t="s">
        <v>82</v>
      </c>
      <c r="AY173" s="14" t="s">
        <v>118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14" t="s">
        <v>82</v>
      </c>
      <c r="BK173" s="214">
        <f>ROUND(I173*H173,2)</f>
        <v>0</v>
      </c>
      <c r="BL173" s="14" t="s">
        <v>124</v>
      </c>
      <c r="BM173" s="213" t="s">
        <v>262</v>
      </c>
    </row>
    <row r="174" s="2" customFormat="1" ht="16.5" customHeight="1">
      <c r="A174" s="35"/>
      <c r="B174" s="36"/>
      <c r="C174" s="201" t="s">
        <v>263</v>
      </c>
      <c r="D174" s="201" t="s">
        <v>120</v>
      </c>
      <c r="E174" s="202" t="s">
        <v>264</v>
      </c>
      <c r="F174" s="203" t="s">
        <v>265</v>
      </c>
      <c r="G174" s="204" t="s">
        <v>158</v>
      </c>
      <c r="H174" s="205">
        <v>30</v>
      </c>
      <c r="I174" s="206"/>
      <c r="J174" s="207">
        <f>ROUND(I174*H174,2)</f>
        <v>0</v>
      </c>
      <c r="K174" s="208"/>
      <c r="L174" s="41"/>
      <c r="M174" s="209" t="s">
        <v>1</v>
      </c>
      <c r="N174" s="210" t="s">
        <v>42</v>
      </c>
      <c r="O174" s="88"/>
      <c r="P174" s="211">
        <f>O174*H174</f>
        <v>0</v>
      </c>
      <c r="Q174" s="211">
        <v>0</v>
      </c>
      <c r="R174" s="211">
        <f>Q174*H174</f>
        <v>0</v>
      </c>
      <c r="S174" s="211">
        <v>0</v>
      </c>
      <c r="T174" s="21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3" t="s">
        <v>124</v>
      </c>
      <c r="AT174" s="213" t="s">
        <v>120</v>
      </c>
      <c r="AU174" s="213" t="s">
        <v>82</v>
      </c>
      <c r="AY174" s="14" t="s">
        <v>118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4" t="s">
        <v>82</v>
      </c>
      <c r="BK174" s="214">
        <f>ROUND(I174*H174,2)</f>
        <v>0</v>
      </c>
      <c r="BL174" s="14" t="s">
        <v>124</v>
      </c>
      <c r="BM174" s="213" t="s">
        <v>266</v>
      </c>
    </row>
    <row r="175" s="2" customFormat="1" ht="16.5" customHeight="1">
      <c r="A175" s="35"/>
      <c r="B175" s="36"/>
      <c r="C175" s="201" t="s">
        <v>267</v>
      </c>
      <c r="D175" s="201" t="s">
        <v>120</v>
      </c>
      <c r="E175" s="202" t="s">
        <v>268</v>
      </c>
      <c r="F175" s="203" t="s">
        <v>269</v>
      </c>
      <c r="G175" s="204" t="s">
        <v>123</v>
      </c>
      <c r="H175" s="205">
        <v>11</v>
      </c>
      <c r="I175" s="206"/>
      <c r="J175" s="207">
        <f>ROUND(I175*H175,2)</f>
        <v>0</v>
      </c>
      <c r="K175" s="208"/>
      <c r="L175" s="41"/>
      <c r="M175" s="209" t="s">
        <v>1</v>
      </c>
      <c r="N175" s="210" t="s">
        <v>42</v>
      </c>
      <c r="O175" s="88"/>
      <c r="P175" s="211">
        <f>O175*H175</f>
        <v>0</v>
      </c>
      <c r="Q175" s="211">
        <v>0</v>
      </c>
      <c r="R175" s="211">
        <f>Q175*H175</f>
        <v>0</v>
      </c>
      <c r="S175" s="211">
        <v>0</v>
      </c>
      <c r="T175" s="21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3" t="s">
        <v>124</v>
      </c>
      <c r="AT175" s="213" t="s">
        <v>120</v>
      </c>
      <c r="AU175" s="213" t="s">
        <v>82</v>
      </c>
      <c r="AY175" s="14" t="s">
        <v>118</v>
      </c>
      <c r="BE175" s="214">
        <f>IF(N175="základní",J175,0)</f>
        <v>0</v>
      </c>
      <c r="BF175" s="214">
        <f>IF(N175="snížená",J175,0)</f>
        <v>0</v>
      </c>
      <c r="BG175" s="214">
        <f>IF(N175="zákl. přenesená",J175,0)</f>
        <v>0</v>
      </c>
      <c r="BH175" s="214">
        <f>IF(N175="sníž. přenesená",J175,0)</f>
        <v>0</v>
      </c>
      <c r="BI175" s="214">
        <f>IF(N175="nulová",J175,0)</f>
        <v>0</v>
      </c>
      <c r="BJ175" s="14" t="s">
        <v>82</v>
      </c>
      <c r="BK175" s="214">
        <f>ROUND(I175*H175,2)</f>
        <v>0</v>
      </c>
      <c r="BL175" s="14" t="s">
        <v>124</v>
      </c>
      <c r="BM175" s="213" t="s">
        <v>270</v>
      </c>
    </row>
    <row r="176" s="2" customFormat="1" ht="16.5" customHeight="1">
      <c r="A176" s="35"/>
      <c r="B176" s="36"/>
      <c r="C176" s="201" t="s">
        <v>271</v>
      </c>
      <c r="D176" s="201" t="s">
        <v>120</v>
      </c>
      <c r="E176" s="202" t="s">
        <v>272</v>
      </c>
      <c r="F176" s="203" t="s">
        <v>273</v>
      </c>
      <c r="G176" s="204" t="s">
        <v>167</v>
      </c>
      <c r="H176" s="205">
        <v>1.2130000000000001</v>
      </c>
      <c r="I176" s="206"/>
      <c r="J176" s="207">
        <f>ROUND(I176*H176,2)</f>
        <v>0</v>
      </c>
      <c r="K176" s="208"/>
      <c r="L176" s="41"/>
      <c r="M176" s="209" t="s">
        <v>1</v>
      </c>
      <c r="N176" s="210" t="s">
        <v>42</v>
      </c>
      <c r="O176" s="88"/>
      <c r="P176" s="211">
        <f>O176*H176</f>
        <v>0</v>
      </c>
      <c r="Q176" s="211">
        <v>0</v>
      </c>
      <c r="R176" s="211">
        <f>Q176*H176</f>
        <v>0</v>
      </c>
      <c r="S176" s="211">
        <v>0</v>
      </c>
      <c r="T176" s="21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3" t="s">
        <v>124</v>
      </c>
      <c r="AT176" s="213" t="s">
        <v>120</v>
      </c>
      <c r="AU176" s="213" t="s">
        <v>82</v>
      </c>
      <c r="AY176" s="14" t="s">
        <v>118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14" t="s">
        <v>82</v>
      </c>
      <c r="BK176" s="214">
        <f>ROUND(I176*H176,2)</f>
        <v>0</v>
      </c>
      <c r="BL176" s="14" t="s">
        <v>124</v>
      </c>
      <c r="BM176" s="213" t="s">
        <v>274</v>
      </c>
    </row>
    <row r="177" s="2" customFormat="1" ht="21.75" customHeight="1">
      <c r="A177" s="35"/>
      <c r="B177" s="36"/>
      <c r="C177" s="201" t="s">
        <v>275</v>
      </c>
      <c r="D177" s="201" t="s">
        <v>120</v>
      </c>
      <c r="E177" s="202" t="s">
        <v>276</v>
      </c>
      <c r="F177" s="203" t="s">
        <v>277</v>
      </c>
      <c r="G177" s="204" t="s">
        <v>142</v>
      </c>
      <c r="H177" s="205">
        <v>0.29999999999999999</v>
      </c>
      <c r="I177" s="206"/>
      <c r="J177" s="207">
        <f>ROUND(I177*H177,2)</f>
        <v>0</v>
      </c>
      <c r="K177" s="208"/>
      <c r="L177" s="41"/>
      <c r="M177" s="209" t="s">
        <v>1</v>
      </c>
      <c r="N177" s="210" t="s">
        <v>42</v>
      </c>
      <c r="O177" s="88"/>
      <c r="P177" s="211">
        <f>O177*H177</f>
        <v>0</v>
      </c>
      <c r="Q177" s="211">
        <v>0</v>
      </c>
      <c r="R177" s="211">
        <f>Q177*H177</f>
        <v>0</v>
      </c>
      <c r="S177" s="211">
        <v>0</v>
      </c>
      <c r="T177" s="21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3" t="s">
        <v>124</v>
      </c>
      <c r="AT177" s="213" t="s">
        <v>120</v>
      </c>
      <c r="AU177" s="213" t="s">
        <v>82</v>
      </c>
      <c r="AY177" s="14" t="s">
        <v>118</v>
      </c>
      <c r="BE177" s="214">
        <f>IF(N177="základní",J177,0)</f>
        <v>0</v>
      </c>
      <c r="BF177" s="214">
        <f>IF(N177="snížená",J177,0)</f>
        <v>0</v>
      </c>
      <c r="BG177" s="214">
        <f>IF(N177="zákl. přenesená",J177,0)</f>
        <v>0</v>
      </c>
      <c r="BH177" s="214">
        <f>IF(N177="sníž. přenesená",J177,0)</f>
        <v>0</v>
      </c>
      <c r="BI177" s="214">
        <f>IF(N177="nulová",J177,0)</f>
        <v>0</v>
      </c>
      <c r="BJ177" s="14" t="s">
        <v>82</v>
      </c>
      <c r="BK177" s="214">
        <f>ROUND(I177*H177,2)</f>
        <v>0</v>
      </c>
      <c r="BL177" s="14" t="s">
        <v>124</v>
      </c>
      <c r="BM177" s="213" t="s">
        <v>278</v>
      </c>
    </row>
    <row r="178" s="2" customFormat="1" ht="21.75" customHeight="1">
      <c r="A178" s="35"/>
      <c r="B178" s="36"/>
      <c r="C178" s="201" t="s">
        <v>82</v>
      </c>
      <c r="D178" s="201" t="s">
        <v>120</v>
      </c>
      <c r="E178" s="202" t="s">
        <v>279</v>
      </c>
      <c r="F178" s="203" t="s">
        <v>280</v>
      </c>
      <c r="G178" s="204" t="s">
        <v>123</v>
      </c>
      <c r="H178" s="205">
        <v>16</v>
      </c>
      <c r="I178" s="206"/>
      <c r="J178" s="207">
        <f>ROUND(I178*H178,2)</f>
        <v>0</v>
      </c>
      <c r="K178" s="208"/>
      <c r="L178" s="41"/>
      <c r="M178" s="209" t="s">
        <v>1</v>
      </c>
      <c r="N178" s="210" t="s">
        <v>42</v>
      </c>
      <c r="O178" s="88"/>
      <c r="P178" s="211">
        <f>O178*H178</f>
        <v>0</v>
      </c>
      <c r="Q178" s="211">
        <v>0</v>
      </c>
      <c r="R178" s="211">
        <f>Q178*H178</f>
        <v>0</v>
      </c>
      <c r="S178" s="211">
        <v>0</v>
      </c>
      <c r="T178" s="21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3" t="s">
        <v>124</v>
      </c>
      <c r="AT178" s="213" t="s">
        <v>120</v>
      </c>
      <c r="AU178" s="213" t="s">
        <v>82</v>
      </c>
      <c r="AY178" s="14" t="s">
        <v>118</v>
      </c>
      <c r="BE178" s="214">
        <f>IF(N178="základní",J178,0)</f>
        <v>0</v>
      </c>
      <c r="BF178" s="214">
        <f>IF(N178="snížená",J178,0)</f>
        <v>0</v>
      </c>
      <c r="BG178" s="214">
        <f>IF(N178="zákl. přenesená",J178,0)</f>
        <v>0</v>
      </c>
      <c r="BH178" s="214">
        <f>IF(N178="sníž. přenesená",J178,0)</f>
        <v>0</v>
      </c>
      <c r="BI178" s="214">
        <f>IF(N178="nulová",J178,0)</f>
        <v>0</v>
      </c>
      <c r="BJ178" s="14" t="s">
        <v>82</v>
      </c>
      <c r="BK178" s="214">
        <f>ROUND(I178*H178,2)</f>
        <v>0</v>
      </c>
      <c r="BL178" s="14" t="s">
        <v>124</v>
      </c>
      <c r="BM178" s="213" t="s">
        <v>281</v>
      </c>
    </row>
    <row r="179" s="2" customFormat="1" ht="21.75" customHeight="1">
      <c r="A179" s="35"/>
      <c r="B179" s="36"/>
      <c r="C179" s="201" t="s">
        <v>84</v>
      </c>
      <c r="D179" s="201" t="s">
        <v>120</v>
      </c>
      <c r="E179" s="202" t="s">
        <v>282</v>
      </c>
      <c r="F179" s="203" t="s">
        <v>283</v>
      </c>
      <c r="G179" s="204" t="s">
        <v>123</v>
      </c>
      <c r="H179" s="205">
        <v>25</v>
      </c>
      <c r="I179" s="206"/>
      <c r="J179" s="207">
        <f>ROUND(I179*H179,2)</f>
        <v>0</v>
      </c>
      <c r="K179" s="208"/>
      <c r="L179" s="41"/>
      <c r="M179" s="209" t="s">
        <v>1</v>
      </c>
      <c r="N179" s="210" t="s">
        <v>42</v>
      </c>
      <c r="O179" s="88"/>
      <c r="P179" s="211">
        <f>O179*H179</f>
        <v>0</v>
      </c>
      <c r="Q179" s="211">
        <v>0</v>
      </c>
      <c r="R179" s="211">
        <f>Q179*H179</f>
        <v>0</v>
      </c>
      <c r="S179" s="211">
        <v>0</v>
      </c>
      <c r="T179" s="21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3" t="s">
        <v>124</v>
      </c>
      <c r="AT179" s="213" t="s">
        <v>120</v>
      </c>
      <c r="AU179" s="213" t="s">
        <v>82</v>
      </c>
      <c r="AY179" s="14" t="s">
        <v>118</v>
      </c>
      <c r="BE179" s="214">
        <f>IF(N179="základní",J179,0)</f>
        <v>0</v>
      </c>
      <c r="BF179" s="214">
        <f>IF(N179="snížená",J179,0)</f>
        <v>0</v>
      </c>
      <c r="BG179" s="214">
        <f>IF(N179="zákl. přenesená",J179,0)</f>
        <v>0</v>
      </c>
      <c r="BH179" s="214">
        <f>IF(N179="sníž. přenesená",J179,0)</f>
        <v>0</v>
      </c>
      <c r="BI179" s="214">
        <f>IF(N179="nulová",J179,0)</f>
        <v>0</v>
      </c>
      <c r="BJ179" s="14" t="s">
        <v>82</v>
      </c>
      <c r="BK179" s="214">
        <f>ROUND(I179*H179,2)</f>
        <v>0</v>
      </c>
      <c r="BL179" s="14" t="s">
        <v>124</v>
      </c>
      <c r="BM179" s="213" t="s">
        <v>284</v>
      </c>
    </row>
    <row r="180" s="2" customFormat="1" ht="21.75" customHeight="1">
      <c r="A180" s="35"/>
      <c r="B180" s="36"/>
      <c r="C180" s="201" t="s">
        <v>285</v>
      </c>
      <c r="D180" s="201" t="s">
        <v>120</v>
      </c>
      <c r="E180" s="202" t="s">
        <v>286</v>
      </c>
      <c r="F180" s="203" t="s">
        <v>287</v>
      </c>
      <c r="G180" s="204" t="s">
        <v>123</v>
      </c>
      <c r="H180" s="205">
        <v>25</v>
      </c>
      <c r="I180" s="206"/>
      <c r="J180" s="207">
        <f>ROUND(I180*H180,2)</f>
        <v>0</v>
      </c>
      <c r="K180" s="208"/>
      <c r="L180" s="41"/>
      <c r="M180" s="209" t="s">
        <v>1</v>
      </c>
      <c r="N180" s="210" t="s">
        <v>42</v>
      </c>
      <c r="O180" s="88"/>
      <c r="P180" s="211">
        <f>O180*H180</f>
        <v>0</v>
      </c>
      <c r="Q180" s="211">
        <v>0</v>
      </c>
      <c r="R180" s="211">
        <f>Q180*H180</f>
        <v>0</v>
      </c>
      <c r="S180" s="211">
        <v>0</v>
      </c>
      <c r="T180" s="21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3" t="s">
        <v>124</v>
      </c>
      <c r="AT180" s="213" t="s">
        <v>120</v>
      </c>
      <c r="AU180" s="213" t="s">
        <v>82</v>
      </c>
      <c r="AY180" s="14" t="s">
        <v>118</v>
      </c>
      <c r="BE180" s="214">
        <f>IF(N180="základní",J180,0)</f>
        <v>0</v>
      </c>
      <c r="BF180" s="214">
        <f>IF(N180="snížená",J180,0)</f>
        <v>0</v>
      </c>
      <c r="BG180" s="214">
        <f>IF(N180="zákl. přenesená",J180,0)</f>
        <v>0</v>
      </c>
      <c r="BH180" s="214">
        <f>IF(N180="sníž. přenesená",J180,0)</f>
        <v>0</v>
      </c>
      <c r="BI180" s="214">
        <f>IF(N180="nulová",J180,0)</f>
        <v>0</v>
      </c>
      <c r="BJ180" s="14" t="s">
        <v>82</v>
      </c>
      <c r="BK180" s="214">
        <f>ROUND(I180*H180,2)</f>
        <v>0</v>
      </c>
      <c r="BL180" s="14" t="s">
        <v>124</v>
      </c>
      <c r="BM180" s="213" t="s">
        <v>288</v>
      </c>
    </row>
    <row r="181" s="2" customFormat="1" ht="16.5" customHeight="1">
      <c r="A181" s="35"/>
      <c r="B181" s="36"/>
      <c r="C181" s="201" t="s">
        <v>289</v>
      </c>
      <c r="D181" s="201" t="s">
        <v>120</v>
      </c>
      <c r="E181" s="202" t="s">
        <v>290</v>
      </c>
      <c r="F181" s="203" t="s">
        <v>291</v>
      </c>
      <c r="G181" s="204" t="s">
        <v>123</v>
      </c>
      <c r="H181" s="205">
        <v>969</v>
      </c>
      <c r="I181" s="206"/>
      <c r="J181" s="207">
        <f>ROUND(I181*H181,2)</f>
        <v>0</v>
      </c>
      <c r="K181" s="208"/>
      <c r="L181" s="41"/>
      <c r="M181" s="209" t="s">
        <v>1</v>
      </c>
      <c r="N181" s="210" t="s">
        <v>42</v>
      </c>
      <c r="O181" s="88"/>
      <c r="P181" s="211">
        <f>O181*H181</f>
        <v>0</v>
      </c>
      <c r="Q181" s="211">
        <v>0</v>
      </c>
      <c r="R181" s="211">
        <f>Q181*H181</f>
        <v>0</v>
      </c>
      <c r="S181" s="211">
        <v>0</v>
      </c>
      <c r="T181" s="21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3" t="s">
        <v>124</v>
      </c>
      <c r="AT181" s="213" t="s">
        <v>120</v>
      </c>
      <c r="AU181" s="213" t="s">
        <v>82</v>
      </c>
      <c r="AY181" s="14" t="s">
        <v>118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14" t="s">
        <v>82</v>
      </c>
      <c r="BK181" s="214">
        <f>ROUND(I181*H181,2)</f>
        <v>0</v>
      </c>
      <c r="BL181" s="14" t="s">
        <v>124</v>
      </c>
      <c r="BM181" s="213" t="s">
        <v>292</v>
      </c>
    </row>
    <row r="182" s="12" customFormat="1">
      <c r="A182" s="12"/>
      <c r="B182" s="215"/>
      <c r="C182" s="216"/>
      <c r="D182" s="217" t="s">
        <v>126</v>
      </c>
      <c r="E182" s="218" t="s">
        <v>1</v>
      </c>
      <c r="F182" s="219" t="s">
        <v>293</v>
      </c>
      <c r="G182" s="216"/>
      <c r="H182" s="220">
        <v>969</v>
      </c>
      <c r="I182" s="221"/>
      <c r="J182" s="216"/>
      <c r="K182" s="216"/>
      <c r="L182" s="222"/>
      <c r="M182" s="223"/>
      <c r="N182" s="224"/>
      <c r="O182" s="224"/>
      <c r="P182" s="224"/>
      <c r="Q182" s="224"/>
      <c r="R182" s="224"/>
      <c r="S182" s="224"/>
      <c r="T182" s="225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26" t="s">
        <v>126</v>
      </c>
      <c r="AU182" s="226" t="s">
        <v>82</v>
      </c>
      <c r="AV182" s="12" t="s">
        <v>84</v>
      </c>
      <c r="AW182" s="12" t="s">
        <v>33</v>
      </c>
      <c r="AX182" s="12" t="s">
        <v>82</v>
      </c>
      <c r="AY182" s="226" t="s">
        <v>118</v>
      </c>
    </row>
    <row r="183" s="2" customFormat="1" ht="16.5" customHeight="1">
      <c r="A183" s="35"/>
      <c r="B183" s="36"/>
      <c r="C183" s="201" t="s">
        <v>294</v>
      </c>
      <c r="D183" s="201" t="s">
        <v>120</v>
      </c>
      <c r="E183" s="202" t="s">
        <v>295</v>
      </c>
      <c r="F183" s="203" t="s">
        <v>296</v>
      </c>
      <c r="G183" s="204" t="s">
        <v>123</v>
      </c>
      <c r="H183" s="205">
        <v>994</v>
      </c>
      <c r="I183" s="206"/>
      <c r="J183" s="207">
        <f>ROUND(I183*H183,2)</f>
        <v>0</v>
      </c>
      <c r="K183" s="208"/>
      <c r="L183" s="41"/>
      <c r="M183" s="209" t="s">
        <v>1</v>
      </c>
      <c r="N183" s="210" t="s">
        <v>42</v>
      </c>
      <c r="O183" s="88"/>
      <c r="P183" s="211">
        <f>O183*H183</f>
        <v>0</v>
      </c>
      <c r="Q183" s="211">
        <v>0</v>
      </c>
      <c r="R183" s="211">
        <f>Q183*H183</f>
        <v>0</v>
      </c>
      <c r="S183" s="211">
        <v>0</v>
      </c>
      <c r="T183" s="21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3" t="s">
        <v>124</v>
      </c>
      <c r="AT183" s="213" t="s">
        <v>120</v>
      </c>
      <c r="AU183" s="213" t="s">
        <v>82</v>
      </c>
      <c r="AY183" s="14" t="s">
        <v>118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14" t="s">
        <v>82</v>
      </c>
      <c r="BK183" s="214">
        <f>ROUND(I183*H183,2)</f>
        <v>0</v>
      </c>
      <c r="BL183" s="14" t="s">
        <v>124</v>
      </c>
      <c r="BM183" s="213" t="s">
        <v>297</v>
      </c>
    </row>
    <row r="184" s="2" customFormat="1" ht="16.5" customHeight="1">
      <c r="A184" s="35"/>
      <c r="B184" s="36"/>
      <c r="C184" s="201" t="s">
        <v>298</v>
      </c>
      <c r="D184" s="201" t="s">
        <v>120</v>
      </c>
      <c r="E184" s="202" t="s">
        <v>299</v>
      </c>
      <c r="F184" s="203" t="s">
        <v>300</v>
      </c>
      <c r="G184" s="204" t="s">
        <v>158</v>
      </c>
      <c r="H184" s="205">
        <v>10</v>
      </c>
      <c r="I184" s="206"/>
      <c r="J184" s="207">
        <f>ROUND(I184*H184,2)</f>
        <v>0</v>
      </c>
      <c r="K184" s="208"/>
      <c r="L184" s="41"/>
      <c r="M184" s="209" t="s">
        <v>1</v>
      </c>
      <c r="N184" s="210" t="s">
        <v>42</v>
      </c>
      <c r="O184" s="88"/>
      <c r="P184" s="211">
        <f>O184*H184</f>
        <v>0</v>
      </c>
      <c r="Q184" s="211">
        <v>0</v>
      </c>
      <c r="R184" s="211">
        <f>Q184*H184</f>
        <v>0</v>
      </c>
      <c r="S184" s="211">
        <v>0</v>
      </c>
      <c r="T184" s="21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3" t="s">
        <v>124</v>
      </c>
      <c r="AT184" s="213" t="s">
        <v>120</v>
      </c>
      <c r="AU184" s="213" t="s">
        <v>82</v>
      </c>
      <c r="AY184" s="14" t="s">
        <v>118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4" t="s">
        <v>82</v>
      </c>
      <c r="BK184" s="214">
        <f>ROUND(I184*H184,2)</f>
        <v>0</v>
      </c>
      <c r="BL184" s="14" t="s">
        <v>124</v>
      </c>
      <c r="BM184" s="213" t="s">
        <v>301</v>
      </c>
    </row>
    <row r="185" s="2" customFormat="1" ht="16.5" customHeight="1">
      <c r="A185" s="35"/>
      <c r="B185" s="36"/>
      <c r="C185" s="201" t="s">
        <v>302</v>
      </c>
      <c r="D185" s="201" t="s">
        <v>120</v>
      </c>
      <c r="E185" s="202" t="s">
        <v>303</v>
      </c>
      <c r="F185" s="203" t="s">
        <v>304</v>
      </c>
      <c r="G185" s="204" t="s">
        <v>158</v>
      </c>
      <c r="H185" s="205">
        <v>20</v>
      </c>
      <c r="I185" s="206"/>
      <c r="J185" s="207">
        <f>ROUND(I185*H185,2)</f>
        <v>0</v>
      </c>
      <c r="K185" s="208"/>
      <c r="L185" s="41"/>
      <c r="M185" s="209" t="s">
        <v>1</v>
      </c>
      <c r="N185" s="210" t="s">
        <v>42</v>
      </c>
      <c r="O185" s="88"/>
      <c r="P185" s="211">
        <f>O185*H185</f>
        <v>0</v>
      </c>
      <c r="Q185" s="211">
        <v>0</v>
      </c>
      <c r="R185" s="211">
        <f>Q185*H185</f>
        <v>0</v>
      </c>
      <c r="S185" s="211">
        <v>0</v>
      </c>
      <c r="T185" s="21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3" t="s">
        <v>124</v>
      </c>
      <c r="AT185" s="213" t="s">
        <v>120</v>
      </c>
      <c r="AU185" s="213" t="s">
        <v>82</v>
      </c>
      <c r="AY185" s="14" t="s">
        <v>118</v>
      </c>
      <c r="BE185" s="214">
        <f>IF(N185="základní",J185,0)</f>
        <v>0</v>
      </c>
      <c r="BF185" s="214">
        <f>IF(N185="snížená",J185,0)</f>
        <v>0</v>
      </c>
      <c r="BG185" s="214">
        <f>IF(N185="zákl. přenesená",J185,0)</f>
        <v>0</v>
      </c>
      <c r="BH185" s="214">
        <f>IF(N185="sníž. přenesená",J185,0)</f>
        <v>0</v>
      </c>
      <c r="BI185" s="214">
        <f>IF(N185="nulová",J185,0)</f>
        <v>0</v>
      </c>
      <c r="BJ185" s="14" t="s">
        <v>82</v>
      </c>
      <c r="BK185" s="214">
        <f>ROUND(I185*H185,2)</f>
        <v>0</v>
      </c>
      <c r="BL185" s="14" t="s">
        <v>124</v>
      </c>
      <c r="BM185" s="213" t="s">
        <v>305</v>
      </c>
    </row>
    <row r="186" s="2" customFormat="1" ht="21.75" customHeight="1">
      <c r="A186" s="35"/>
      <c r="B186" s="36"/>
      <c r="C186" s="201" t="s">
        <v>306</v>
      </c>
      <c r="D186" s="201" t="s">
        <v>120</v>
      </c>
      <c r="E186" s="202" t="s">
        <v>307</v>
      </c>
      <c r="F186" s="203" t="s">
        <v>308</v>
      </c>
      <c r="G186" s="204" t="s">
        <v>158</v>
      </c>
      <c r="H186" s="205">
        <v>6</v>
      </c>
      <c r="I186" s="206"/>
      <c r="J186" s="207">
        <f>ROUND(I186*H186,2)</f>
        <v>0</v>
      </c>
      <c r="K186" s="208"/>
      <c r="L186" s="41"/>
      <c r="M186" s="209" t="s">
        <v>1</v>
      </c>
      <c r="N186" s="210" t="s">
        <v>42</v>
      </c>
      <c r="O186" s="88"/>
      <c r="P186" s="211">
        <f>O186*H186</f>
        <v>0</v>
      </c>
      <c r="Q186" s="211">
        <v>0</v>
      </c>
      <c r="R186" s="211">
        <f>Q186*H186</f>
        <v>0</v>
      </c>
      <c r="S186" s="211">
        <v>0</v>
      </c>
      <c r="T186" s="21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3" t="s">
        <v>124</v>
      </c>
      <c r="AT186" s="213" t="s">
        <v>120</v>
      </c>
      <c r="AU186" s="213" t="s">
        <v>82</v>
      </c>
      <c r="AY186" s="14" t="s">
        <v>118</v>
      </c>
      <c r="BE186" s="214">
        <f>IF(N186="základní",J186,0)</f>
        <v>0</v>
      </c>
      <c r="BF186" s="214">
        <f>IF(N186="snížená",J186,0)</f>
        <v>0</v>
      </c>
      <c r="BG186" s="214">
        <f>IF(N186="zákl. přenesená",J186,0)</f>
        <v>0</v>
      </c>
      <c r="BH186" s="214">
        <f>IF(N186="sníž. přenesená",J186,0)</f>
        <v>0</v>
      </c>
      <c r="BI186" s="214">
        <f>IF(N186="nulová",J186,0)</f>
        <v>0</v>
      </c>
      <c r="BJ186" s="14" t="s">
        <v>82</v>
      </c>
      <c r="BK186" s="214">
        <f>ROUND(I186*H186,2)</f>
        <v>0</v>
      </c>
      <c r="BL186" s="14" t="s">
        <v>124</v>
      </c>
      <c r="BM186" s="213" t="s">
        <v>309</v>
      </c>
    </row>
    <row r="187" s="2" customFormat="1" ht="16.5" customHeight="1">
      <c r="A187" s="35"/>
      <c r="B187" s="36"/>
      <c r="C187" s="201" t="s">
        <v>310</v>
      </c>
      <c r="D187" s="201" t="s">
        <v>120</v>
      </c>
      <c r="E187" s="202" t="s">
        <v>311</v>
      </c>
      <c r="F187" s="203" t="s">
        <v>312</v>
      </c>
      <c r="G187" s="204" t="s">
        <v>158</v>
      </c>
      <c r="H187" s="205">
        <v>6</v>
      </c>
      <c r="I187" s="206"/>
      <c r="J187" s="207">
        <f>ROUND(I187*H187,2)</f>
        <v>0</v>
      </c>
      <c r="K187" s="208"/>
      <c r="L187" s="41"/>
      <c r="M187" s="209" t="s">
        <v>1</v>
      </c>
      <c r="N187" s="210" t="s">
        <v>42</v>
      </c>
      <c r="O187" s="88"/>
      <c r="P187" s="211">
        <f>O187*H187</f>
        <v>0</v>
      </c>
      <c r="Q187" s="211">
        <v>0</v>
      </c>
      <c r="R187" s="211">
        <f>Q187*H187</f>
        <v>0</v>
      </c>
      <c r="S187" s="211">
        <v>0</v>
      </c>
      <c r="T187" s="21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3" t="s">
        <v>124</v>
      </c>
      <c r="AT187" s="213" t="s">
        <v>120</v>
      </c>
      <c r="AU187" s="213" t="s">
        <v>82</v>
      </c>
      <c r="AY187" s="14" t="s">
        <v>118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4" t="s">
        <v>82</v>
      </c>
      <c r="BK187" s="214">
        <f>ROUND(I187*H187,2)</f>
        <v>0</v>
      </c>
      <c r="BL187" s="14" t="s">
        <v>124</v>
      </c>
      <c r="BM187" s="213" t="s">
        <v>313</v>
      </c>
    </row>
    <row r="188" s="11" customFormat="1" ht="25.92" customHeight="1">
      <c r="A188" s="11"/>
      <c r="B188" s="187"/>
      <c r="C188" s="188"/>
      <c r="D188" s="189" t="s">
        <v>76</v>
      </c>
      <c r="E188" s="190" t="s">
        <v>314</v>
      </c>
      <c r="F188" s="190" t="s">
        <v>315</v>
      </c>
      <c r="G188" s="188"/>
      <c r="H188" s="188"/>
      <c r="I188" s="191"/>
      <c r="J188" s="192">
        <f>BK188</f>
        <v>0</v>
      </c>
      <c r="K188" s="188"/>
      <c r="L188" s="193"/>
      <c r="M188" s="194"/>
      <c r="N188" s="195"/>
      <c r="O188" s="195"/>
      <c r="P188" s="196">
        <f>SUM(P189:P196)</f>
        <v>0</v>
      </c>
      <c r="Q188" s="195"/>
      <c r="R188" s="196">
        <f>SUM(R189:R196)</f>
        <v>0</v>
      </c>
      <c r="S188" s="195"/>
      <c r="T188" s="197">
        <f>SUM(T189:T196)</f>
        <v>0</v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R188" s="198" t="s">
        <v>82</v>
      </c>
      <c r="AT188" s="199" t="s">
        <v>76</v>
      </c>
      <c r="AU188" s="199" t="s">
        <v>77</v>
      </c>
      <c r="AY188" s="198" t="s">
        <v>118</v>
      </c>
      <c r="BK188" s="200">
        <f>SUM(BK189:BK196)</f>
        <v>0</v>
      </c>
    </row>
    <row r="189" s="2" customFormat="1" ht="24.15" customHeight="1">
      <c r="A189" s="35"/>
      <c r="B189" s="36"/>
      <c r="C189" s="201" t="s">
        <v>316</v>
      </c>
      <c r="D189" s="201" t="s">
        <v>120</v>
      </c>
      <c r="E189" s="202" t="s">
        <v>317</v>
      </c>
      <c r="F189" s="203" t="s">
        <v>318</v>
      </c>
      <c r="G189" s="204" t="s">
        <v>319</v>
      </c>
      <c r="H189" s="205">
        <v>0</v>
      </c>
      <c r="I189" s="206"/>
      <c r="J189" s="207">
        <f>ROUND(I189*H189,2)</f>
        <v>0</v>
      </c>
      <c r="K189" s="208"/>
      <c r="L189" s="41"/>
      <c r="M189" s="209" t="s">
        <v>1</v>
      </c>
      <c r="N189" s="210" t="s">
        <v>42</v>
      </c>
      <c r="O189" s="88"/>
      <c r="P189" s="211">
        <f>O189*H189</f>
        <v>0</v>
      </c>
      <c r="Q189" s="211">
        <v>0</v>
      </c>
      <c r="R189" s="211">
        <f>Q189*H189</f>
        <v>0</v>
      </c>
      <c r="S189" s="211">
        <v>0</v>
      </c>
      <c r="T189" s="21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3" t="s">
        <v>124</v>
      </c>
      <c r="AT189" s="213" t="s">
        <v>120</v>
      </c>
      <c r="AU189" s="213" t="s">
        <v>82</v>
      </c>
      <c r="AY189" s="14" t="s">
        <v>118</v>
      </c>
      <c r="BE189" s="214">
        <f>IF(N189="základní",J189,0)</f>
        <v>0</v>
      </c>
      <c r="BF189" s="214">
        <f>IF(N189="snížená",J189,0)</f>
        <v>0</v>
      </c>
      <c r="BG189" s="214">
        <f>IF(N189="zákl. přenesená",J189,0)</f>
        <v>0</v>
      </c>
      <c r="BH189" s="214">
        <f>IF(N189="sníž. přenesená",J189,0)</f>
        <v>0</v>
      </c>
      <c r="BI189" s="214">
        <f>IF(N189="nulová",J189,0)</f>
        <v>0</v>
      </c>
      <c r="BJ189" s="14" t="s">
        <v>82</v>
      </c>
      <c r="BK189" s="214">
        <f>ROUND(I189*H189,2)</f>
        <v>0</v>
      </c>
      <c r="BL189" s="14" t="s">
        <v>124</v>
      </c>
      <c r="BM189" s="213" t="s">
        <v>320</v>
      </c>
    </row>
    <row r="190" s="2" customFormat="1" ht="16.5" customHeight="1">
      <c r="A190" s="35"/>
      <c r="B190" s="36"/>
      <c r="C190" s="201" t="s">
        <v>321</v>
      </c>
      <c r="D190" s="201" t="s">
        <v>120</v>
      </c>
      <c r="E190" s="202" t="s">
        <v>322</v>
      </c>
      <c r="F190" s="203" t="s">
        <v>323</v>
      </c>
      <c r="G190" s="204" t="s">
        <v>319</v>
      </c>
      <c r="H190" s="205">
        <v>1</v>
      </c>
      <c r="I190" s="206"/>
      <c r="J190" s="207">
        <f>ROUND(I190*H190,2)</f>
        <v>0</v>
      </c>
      <c r="K190" s="208"/>
      <c r="L190" s="41"/>
      <c r="M190" s="209" t="s">
        <v>1</v>
      </c>
      <c r="N190" s="210" t="s">
        <v>42</v>
      </c>
      <c r="O190" s="88"/>
      <c r="P190" s="211">
        <f>O190*H190</f>
        <v>0</v>
      </c>
      <c r="Q190" s="211">
        <v>0</v>
      </c>
      <c r="R190" s="211">
        <f>Q190*H190</f>
        <v>0</v>
      </c>
      <c r="S190" s="211">
        <v>0</v>
      </c>
      <c r="T190" s="21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3" t="s">
        <v>124</v>
      </c>
      <c r="AT190" s="213" t="s">
        <v>120</v>
      </c>
      <c r="AU190" s="213" t="s">
        <v>82</v>
      </c>
      <c r="AY190" s="14" t="s">
        <v>118</v>
      </c>
      <c r="BE190" s="214">
        <f>IF(N190="základní",J190,0)</f>
        <v>0</v>
      </c>
      <c r="BF190" s="214">
        <f>IF(N190="snížená",J190,0)</f>
        <v>0</v>
      </c>
      <c r="BG190" s="214">
        <f>IF(N190="zákl. přenesená",J190,0)</f>
        <v>0</v>
      </c>
      <c r="BH190" s="214">
        <f>IF(N190="sníž. přenesená",J190,0)</f>
        <v>0</v>
      </c>
      <c r="BI190" s="214">
        <f>IF(N190="nulová",J190,0)</f>
        <v>0</v>
      </c>
      <c r="BJ190" s="14" t="s">
        <v>82</v>
      </c>
      <c r="BK190" s="214">
        <f>ROUND(I190*H190,2)</f>
        <v>0</v>
      </c>
      <c r="BL190" s="14" t="s">
        <v>124</v>
      </c>
      <c r="BM190" s="213" t="s">
        <v>324</v>
      </c>
    </row>
    <row r="191" s="2" customFormat="1" ht="24.15" customHeight="1">
      <c r="A191" s="35"/>
      <c r="B191" s="36"/>
      <c r="C191" s="201" t="s">
        <v>325</v>
      </c>
      <c r="D191" s="201" t="s">
        <v>120</v>
      </c>
      <c r="E191" s="202" t="s">
        <v>326</v>
      </c>
      <c r="F191" s="203" t="s">
        <v>327</v>
      </c>
      <c r="G191" s="204" t="s">
        <v>319</v>
      </c>
      <c r="H191" s="205">
        <v>0</v>
      </c>
      <c r="I191" s="206"/>
      <c r="J191" s="207">
        <f>ROUND(I191*H191,2)</f>
        <v>0</v>
      </c>
      <c r="K191" s="208"/>
      <c r="L191" s="41"/>
      <c r="M191" s="209" t="s">
        <v>1</v>
      </c>
      <c r="N191" s="210" t="s">
        <v>42</v>
      </c>
      <c r="O191" s="88"/>
      <c r="P191" s="211">
        <f>O191*H191</f>
        <v>0</v>
      </c>
      <c r="Q191" s="211">
        <v>0</v>
      </c>
      <c r="R191" s="211">
        <f>Q191*H191</f>
        <v>0</v>
      </c>
      <c r="S191" s="211">
        <v>0</v>
      </c>
      <c r="T191" s="21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3" t="s">
        <v>124</v>
      </c>
      <c r="AT191" s="213" t="s">
        <v>120</v>
      </c>
      <c r="AU191" s="213" t="s">
        <v>82</v>
      </c>
      <c r="AY191" s="14" t="s">
        <v>118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14" t="s">
        <v>82</v>
      </c>
      <c r="BK191" s="214">
        <f>ROUND(I191*H191,2)</f>
        <v>0</v>
      </c>
      <c r="BL191" s="14" t="s">
        <v>124</v>
      </c>
      <c r="BM191" s="213" t="s">
        <v>328</v>
      </c>
    </row>
    <row r="192" s="2" customFormat="1" ht="16.5" customHeight="1">
      <c r="A192" s="35"/>
      <c r="B192" s="36"/>
      <c r="C192" s="201" t="s">
        <v>329</v>
      </c>
      <c r="D192" s="201" t="s">
        <v>120</v>
      </c>
      <c r="E192" s="202" t="s">
        <v>330</v>
      </c>
      <c r="F192" s="203" t="s">
        <v>331</v>
      </c>
      <c r="G192" s="204" t="s">
        <v>319</v>
      </c>
      <c r="H192" s="205">
        <v>1</v>
      </c>
      <c r="I192" s="206"/>
      <c r="J192" s="207">
        <f>ROUND(I192*H192,2)</f>
        <v>0</v>
      </c>
      <c r="K192" s="208"/>
      <c r="L192" s="41"/>
      <c r="M192" s="209" t="s">
        <v>1</v>
      </c>
      <c r="N192" s="210" t="s">
        <v>42</v>
      </c>
      <c r="O192" s="88"/>
      <c r="P192" s="211">
        <f>O192*H192</f>
        <v>0</v>
      </c>
      <c r="Q192" s="211">
        <v>0</v>
      </c>
      <c r="R192" s="211">
        <f>Q192*H192</f>
        <v>0</v>
      </c>
      <c r="S192" s="211">
        <v>0</v>
      </c>
      <c r="T192" s="21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3" t="s">
        <v>124</v>
      </c>
      <c r="AT192" s="213" t="s">
        <v>120</v>
      </c>
      <c r="AU192" s="213" t="s">
        <v>82</v>
      </c>
      <c r="AY192" s="14" t="s">
        <v>118</v>
      </c>
      <c r="BE192" s="214">
        <f>IF(N192="základní",J192,0)</f>
        <v>0</v>
      </c>
      <c r="BF192" s="214">
        <f>IF(N192="snížená",J192,0)</f>
        <v>0</v>
      </c>
      <c r="BG192" s="214">
        <f>IF(N192="zákl. přenesená",J192,0)</f>
        <v>0</v>
      </c>
      <c r="BH192" s="214">
        <f>IF(N192="sníž. přenesená",J192,0)</f>
        <v>0</v>
      </c>
      <c r="BI192" s="214">
        <f>IF(N192="nulová",J192,0)</f>
        <v>0</v>
      </c>
      <c r="BJ192" s="14" t="s">
        <v>82</v>
      </c>
      <c r="BK192" s="214">
        <f>ROUND(I192*H192,2)</f>
        <v>0</v>
      </c>
      <c r="BL192" s="14" t="s">
        <v>124</v>
      </c>
      <c r="BM192" s="213" t="s">
        <v>332</v>
      </c>
    </row>
    <row r="193" s="2" customFormat="1" ht="16.5" customHeight="1">
      <c r="A193" s="35"/>
      <c r="B193" s="36"/>
      <c r="C193" s="201" t="s">
        <v>333</v>
      </c>
      <c r="D193" s="201" t="s">
        <v>120</v>
      </c>
      <c r="E193" s="202" t="s">
        <v>334</v>
      </c>
      <c r="F193" s="203" t="s">
        <v>335</v>
      </c>
      <c r="G193" s="204" t="s">
        <v>319</v>
      </c>
      <c r="H193" s="205">
        <v>1</v>
      </c>
      <c r="I193" s="206"/>
      <c r="J193" s="207">
        <f>ROUND(I193*H193,2)</f>
        <v>0</v>
      </c>
      <c r="K193" s="208"/>
      <c r="L193" s="41"/>
      <c r="M193" s="209" t="s">
        <v>1</v>
      </c>
      <c r="N193" s="210" t="s">
        <v>42</v>
      </c>
      <c r="O193" s="88"/>
      <c r="P193" s="211">
        <f>O193*H193</f>
        <v>0</v>
      </c>
      <c r="Q193" s="211">
        <v>0</v>
      </c>
      <c r="R193" s="211">
        <f>Q193*H193</f>
        <v>0</v>
      </c>
      <c r="S193" s="211">
        <v>0</v>
      </c>
      <c r="T193" s="21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3" t="s">
        <v>124</v>
      </c>
      <c r="AT193" s="213" t="s">
        <v>120</v>
      </c>
      <c r="AU193" s="213" t="s">
        <v>82</v>
      </c>
      <c r="AY193" s="14" t="s">
        <v>118</v>
      </c>
      <c r="BE193" s="214">
        <f>IF(N193="základní",J193,0)</f>
        <v>0</v>
      </c>
      <c r="BF193" s="214">
        <f>IF(N193="snížená",J193,0)</f>
        <v>0</v>
      </c>
      <c r="BG193" s="214">
        <f>IF(N193="zákl. přenesená",J193,0)</f>
        <v>0</v>
      </c>
      <c r="BH193" s="214">
        <f>IF(N193="sníž. přenesená",J193,0)</f>
        <v>0</v>
      </c>
      <c r="BI193" s="214">
        <f>IF(N193="nulová",J193,0)</f>
        <v>0</v>
      </c>
      <c r="BJ193" s="14" t="s">
        <v>82</v>
      </c>
      <c r="BK193" s="214">
        <f>ROUND(I193*H193,2)</f>
        <v>0</v>
      </c>
      <c r="BL193" s="14" t="s">
        <v>124</v>
      </c>
      <c r="BM193" s="213" t="s">
        <v>336</v>
      </c>
    </row>
    <row r="194" s="2" customFormat="1" ht="24.15" customHeight="1">
      <c r="A194" s="35"/>
      <c r="B194" s="36"/>
      <c r="C194" s="201" t="s">
        <v>337</v>
      </c>
      <c r="D194" s="201" t="s">
        <v>120</v>
      </c>
      <c r="E194" s="202" t="s">
        <v>338</v>
      </c>
      <c r="F194" s="203" t="s">
        <v>339</v>
      </c>
      <c r="G194" s="204" t="s">
        <v>319</v>
      </c>
      <c r="H194" s="205">
        <v>0</v>
      </c>
      <c r="I194" s="206"/>
      <c r="J194" s="207">
        <f>ROUND(I194*H194,2)</f>
        <v>0</v>
      </c>
      <c r="K194" s="208"/>
      <c r="L194" s="41"/>
      <c r="M194" s="209" t="s">
        <v>1</v>
      </c>
      <c r="N194" s="210" t="s">
        <v>42</v>
      </c>
      <c r="O194" s="88"/>
      <c r="P194" s="211">
        <f>O194*H194</f>
        <v>0</v>
      </c>
      <c r="Q194" s="211">
        <v>0</v>
      </c>
      <c r="R194" s="211">
        <f>Q194*H194</f>
        <v>0</v>
      </c>
      <c r="S194" s="211">
        <v>0</v>
      </c>
      <c r="T194" s="21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3" t="s">
        <v>124</v>
      </c>
      <c r="AT194" s="213" t="s">
        <v>120</v>
      </c>
      <c r="AU194" s="213" t="s">
        <v>82</v>
      </c>
      <c r="AY194" s="14" t="s">
        <v>118</v>
      </c>
      <c r="BE194" s="214">
        <f>IF(N194="základní",J194,0)</f>
        <v>0</v>
      </c>
      <c r="BF194" s="214">
        <f>IF(N194="snížená",J194,0)</f>
        <v>0</v>
      </c>
      <c r="BG194" s="214">
        <f>IF(N194="zákl. přenesená",J194,0)</f>
        <v>0</v>
      </c>
      <c r="BH194" s="214">
        <f>IF(N194="sníž. přenesená",J194,0)</f>
        <v>0</v>
      </c>
      <c r="BI194" s="214">
        <f>IF(N194="nulová",J194,0)</f>
        <v>0</v>
      </c>
      <c r="BJ194" s="14" t="s">
        <v>82</v>
      </c>
      <c r="BK194" s="214">
        <f>ROUND(I194*H194,2)</f>
        <v>0</v>
      </c>
      <c r="BL194" s="14" t="s">
        <v>124</v>
      </c>
      <c r="BM194" s="213" t="s">
        <v>340</v>
      </c>
    </row>
    <row r="195" s="2" customFormat="1" ht="16.5" customHeight="1">
      <c r="A195" s="35"/>
      <c r="B195" s="36"/>
      <c r="C195" s="201" t="s">
        <v>341</v>
      </c>
      <c r="D195" s="201" t="s">
        <v>120</v>
      </c>
      <c r="E195" s="202" t="s">
        <v>342</v>
      </c>
      <c r="F195" s="203" t="s">
        <v>343</v>
      </c>
      <c r="G195" s="204" t="s">
        <v>319</v>
      </c>
      <c r="H195" s="205">
        <v>1</v>
      </c>
      <c r="I195" s="206"/>
      <c r="J195" s="207">
        <f>ROUND(I195*H195,2)</f>
        <v>0</v>
      </c>
      <c r="K195" s="208"/>
      <c r="L195" s="41"/>
      <c r="M195" s="209" t="s">
        <v>1</v>
      </c>
      <c r="N195" s="210" t="s">
        <v>42</v>
      </c>
      <c r="O195" s="88"/>
      <c r="P195" s="211">
        <f>O195*H195</f>
        <v>0</v>
      </c>
      <c r="Q195" s="211">
        <v>0</v>
      </c>
      <c r="R195" s="211">
        <f>Q195*H195</f>
        <v>0</v>
      </c>
      <c r="S195" s="211">
        <v>0</v>
      </c>
      <c r="T195" s="21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3" t="s">
        <v>124</v>
      </c>
      <c r="AT195" s="213" t="s">
        <v>120</v>
      </c>
      <c r="AU195" s="213" t="s">
        <v>82</v>
      </c>
      <c r="AY195" s="14" t="s">
        <v>118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14" t="s">
        <v>82</v>
      </c>
      <c r="BK195" s="214">
        <f>ROUND(I195*H195,2)</f>
        <v>0</v>
      </c>
      <c r="BL195" s="14" t="s">
        <v>124</v>
      </c>
      <c r="BM195" s="213" t="s">
        <v>344</v>
      </c>
    </row>
    <row r="196" s="2" customFormat="1" ht="24.15" customHeight="1">
      <c r="A196" s="35"/>
      <c r="B196" s="36"/>
      <c r="C196" s="201" t="s">
        <v>345</v>
      </c>
      <c r="D196" s="201" t="s">
        <v>120</v>
      </c>
      <c r="E196" s="202" t="s">
        <v>346</v>
      </c>
      <c r="F196" s="203" t="s">
        <v>347</v>
      </c>
      <c r="G196" s="204" t="s">
        <v>319</v>
      </c>
      <c r="H196" s="205">
        <v>1</v>
      </c>
      <c r="I196" s="206"/>
      <c r="J196" s="207">
        <f>ROUND(I196*H196,2)</f>
        <v>0</v>
      </c>
      <c r="K196" s="208"/>
      <c r="L196" s="41"/>
      <c r="M196" s="209" t="s">
        <v>1</v>
      </c>
      <c r="N196" s="210" t="s">
        <v>42</v>
      </c>
      <c r="O196" s="88"/>
      <c r="P196" s="211">
        <f>O196*H196</f>
        <v>0</v>
      </c>
      <c r="Q196" s="211">
        <v>0</v>
      </c>
      <c r="R196" s="211">
        <f>Q196*H196</f>
        <v>0</v>
      </c>
      <c r="S196" s="211">
        <v>0</v>
      </c>
      <c r="T196" s="21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3" t="s">
        <v>124</v>
      </c>
      <c r="AT196" s="213" t="s">
        <v>120</v>
      </c>
      <c r="AU196" s="213" t="s">
        <v>82</v>
      </c>
      <c r="AY196" s="14" t="s">
        <v>118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14" t="s">
        <v>82</v>
      </c>
      <c r="BK196" s="214">
        <f>ROUND(I196*H196,2)</f>
        <v>0</v>
      </c>
      <c r="BL196" s="14" t="s">
        <v>124</v>
      </c>
      <c r="BM196" s="213" t="s">
        <v>348</v>
      </c>
    </row>
    <row r="197" s="11" customFormat="1" ht="25.92" customHeight="1">
      <c r="A197" s="11"/>
      <c r="B197" s="187"/>
      <c r="C197" s="188"/>
      <c r="D197" s="189" t="s">
        <v>76</v>
      </c>
      <c r="E197" s="190" t="s">
        <v>349</v>
      </c>
      <c r="F197" s="190" t="s">
        <v>350</v>
      </c>
      <c r="G197" s="188"/>
      <c r="H197" s="188"/>
      <c r="I197" s="191"/>
      <c r="J197" s="192">
        <f>BK197</f>
        <v>0</v>
      </c>
      <c r="K197" s="188"/>
      <c r="L197" s="193"/>
      <c r="M197" s="194"/>
      <c r="N197" s="195"/>
      <c r="O197" s="195"/>
      <c r="P197" s="196">
        <f>SUM(P198:P217)</f>
        <v>0</v>
      </c>
      <c r="Q197" s="195"/>
      <c r="R197" s="196">
        <f>SUM(R198:R217)</f>
        <v>0</v>
      </c>
      <c r="S197" s="195"/>
      <c r="T197" s="197">
        <f>SUM(T198:T217)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198" t="s">
        <v>82</v>
      </c>
      <c r="AT197" s="199" t="s">
        <v>76</v>
      </c>
      <c r="AU197" s="199" t="s">
        <v>77</v>
      </c>
      <c r="AY197" s="198" t="s">
        <v>118</v>
      </c>
      <c r="BK197" s="200">
        <f>SUM(BK198:BK217)</f>
        <v>0</v>
      </c>
    </row>
    <row r="198" s="2" customFormat="1" ht="16.5" customHeight="1">
      <c r="A198" s="35"/>
      <c r="B198" s="36"/>
      <c r="C198" s="201" t="s">
        <v>351</v>
      </c>
      <c r="D198" s="201" t="s">
        <v>120</v>
      </c>
      <c r="E198" s="202" t="s">
        <v>352</v>
      </c>
      <c r="F198" s="203" t="s">
        <v>353</v>
      </c>
      <c r="G198" s="204" t="s">
        <v>158</v>
      </c>
      <c r="H198" s="205">
        <v>63</v>
      </c>
      <c r="I198" s="206"/>
      <c r="J198" s="207">
        <f>ROUND(I198*H198,2)</f>
        <v>0</v>
      </c>
      <c r="K198" s="208"/>
      <c r="L198" s="41"/>
      <c r="M198" s="209" t="s">
        <v>1</v>
      </c>
      <c r="N198" s="210" t="s">
        <v>42</v>
      </c>
      <c r="O198" s="88"/>
      <c r="P198" s="211">
        <f>O198*H198</f>
        <v>0</v>
      </c>
      <c r="Q198" s="211">
        <v>0</v>
      </c>
      <c r="R198" s="211">
        <f>Q198*H198</f>
        <v>0</v>
      </c>
      <c r="S198" s="211">
        <v>0</v>
      </c>
      <c r="T198" s="21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3" t="s">
        <v>124</v>
      </c>
      <c r="AT198" s="213" t="s">
        <v>120</v>
      </c>
      <c r="AU198" s="213" t="s">
        <v>82</v>
      </c>
      <c r="AY198" s="14" t="s">
        <v>118</v>
      </c>
      <c r="BE198" s="214">
        <f>IF(N198="základní",J198,0)</f>
        <v>0</v>
      </c>
      <c r="BF198" s="214">
        <f>IF(N198="snížená",J198,0)</f>
        <v>0</v>
      </c>
      <c r="BG198" s="214">
        <f>IF(N198="zákl. přenesená",J198,0)</f>
        <v>0</v>
      </c>
      <c r="BH198" s="214">
        <f>IF(N198="sníž. přenesená",J198,0)</f>
        <v>0</v>
      </c>
      <c r="BI198" s="214">
        <f>IF(N198="nulová",J198,0)</f>
        <v>0</v>
      </c>
      <c r="BJ198" s="14" t="s">
        <v>82</v>
      </c>
      <c r="BK198" s="214">
        <f>ROUND(I198*H198,2)</f>
        <v>0</v>
      </c>
      <c r="BL198" s="14" t="s">
        <v>124</v>
      </c>
      <c r="BM198" s="213" t="s">
        <v>354</v>
      </c>
    </row>
    <row r="199" s="2" customFormat="1" ht="16.5" customHeight="1">
      <c r="A199" s="35"/>
      <c r="B199" s="36"/>
      <c r="C199" s="201" t="s">
        <v>355</v>
      </c>
      <c r="D199" s="201" t="s">
        <v>120</v>
      </c>
      <c r="E199" s="202" t="s">
        <v>356</v>
      </c>
      <c r="F199" s="203" t="s">
        <v>357</v>
      </c>
      <c r="G199" s="204" t="s">
        <v>158</v>
      </c>
      <c r="H199" s="205">
        <v>15</v>
      </c>
      <c r="I199" s="206"/>
      <c r="J199" s="207">
        <f>ROUND(I199*H199,2)</f>
        <v>0</v>
      </c>
      <c r="K199" s="208"/>
      <c r="L199" s="41"/>
      <c r="M199" s="209" t="s">
        <v>1</v>
      </c>
      <c r="N199" s="210" t="s">
        <v>42</v>
      </c>
      <c r="O199" s="88"/>
      <c r="P199" s="211">
        <f>O199*H199</f>
        <v>0</v>
      </c>
      <c r="Q199" s="211">
        <v>0</v>
      </c>
      <c r="R199" s="211">
        <f>Q199*H199</f>
        <v>0</v>
      </c>
      <c r="S199" s="211">
        <v>0</v>
      </c>
      <c r="T199" s="21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3" t="s">
        <v>124</v>
      </c>
      <c r="AT199" s="213" t="s">
        <v>120</v>
      </c>
      <c r="AU199" s="213" t="s">
        <v>82</v>
      </c>
      <c r="AY199" s="14" t="s">
        <v>118</v>
      </c>
      <c r="BE199" s="214">
        <f>IF(N199="základní",J199,0)</f>
        <v>0</v>
      </c>
      <c r="BF199" s="214">
        <f>IF(N199="snížená",J199,0)</f>
        <v>0</v>
      </c>
      <c r="BG199" s="214">
        <f>IF(N199="zákl. přenesená",J199,0)</f>
        <v>0</v>
      </c>
      <c r="BH199" s="214">
        <f>IF(N199="sníž. přenesená",J199,0)</f>
        <v>0</v>
      </c>
      <c r="BI199" s="214">
        <f>IF(N199="nulová",J199,0)</f>
        <v>0</v>
      </c>
      <c r="BJ199" s="14" t="s">
        <v>82</v>
      </c>
      <c r="BK199" s="214">
        <f>ROUND(I199*H199,2)</f>
        <v>0</v>
      </c>
      <c r="BL199" s="14" t="s">
        <v>124</v>
      </c>
      <c r="BM199" s="213" t="s">
        <v>358</v>
      </c>
    </row>
    <row r="200" s="2" customFormat="1" ht="16.5" customHeight="1">
      <c r="A200" s="35"/>
      <c r="B200" s="36"/>
      <c r="C200" s="201" t="s">
        <v>359</v>
      </c>
      <c r="D200" s="201" t="s">
        <v>120</v>
      </c>
      <c r="E200" s="202" t="s">
        <v>360</v>
      </c>
      <c r="F200" s="203" t="s">
        <v>361</v>
      </c>
      <c r="G200" s="204" t="s">
        <v>158</v>
      </c>
      <c r="H200" s="205">
        <v>6</v>
      </c>
      <c r="I200" s="206"/>
      <c r="J200" s="207">
        <f>ROUND(I200*H200,2)</f>
        <v>0</v>
      </c>
      <c r="K200" s="208"/>
      <c r="L200" s="41"/>
      <c r="M200" s="209" t="s">
        <v>1</v>
      </c>
      <c r="N200" s="210" t="s">
        <v>42</v>
      </c>
      <c r="O200" s="88"/>
      <c r="P200" s="211">
        <f>O200*H200</f>
        <v>0</v>
      </c>
      <c r="Q200" s="211">
        <v>0</v>
      </c>
      <c r="R200" s="211">
        <f>Q200*H200</f>
        <v>0</v>
      </c>
      <c r="S200" s="211">
        <v>0</v>
      </c>
      <c r="T200" s="21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3" t="s">
        <v>124</v>
      </c>
      <c r="AT200" s="213" t="s">
        <v>120</v>
      </c>
      <c r="AU200" s="213" t="s">
        <v>82</v>
      </c>
      <c r="AY200" s="14" t="s">
        <v>118</v>
      </c>
      <c r="BE200" s="214">
        <f>IF(N200="základní",J200,0)</f>
        <v>0</v>
      </c>
      <c r="BF200" s="214">
        <f>IF(N200="snížená",J200,0)</f>
        <v>0</v>
      </c>
      <c r="BG200" s="214">
        <f>IF(N200="zákl. přenesená",J200,0)</f>
        <v>0</v>
      </c>
      <c r="BH200" s="214">
        <f>IF(N200="sníž. přenesená",J200,0)</f>
        <v>0</v>
      </c>
      <c r="BI200" s="214">
        <f>IF(N200="nulová",J200,0)</f>
        <v>0</v>
      </c>
      <c r="BJ200" s="14" t="s">
        <v>82</v>
      </c>
      <c r="BK200" s="214">
        <f>ROUND(I200*H200,2)</f>
        <v>0</v>
      </c>
      <c r="BL200" s="14" t="s">
        <v>124</v>
      </c>
      <c r="BM200" s="213" t="s">
        <v>362</v>
      </c>
    </row>
    <row r="201" s="2" customFormat="1" ht="16.5" customHeight="1">
      <c r="A201" s="35"/>
      <c r="B201" s="36"/>
      <c r="C201" s="201" t="s">
        <v>363</v>
      </c>
      <c r="D201" s="201" t="s">
        <v>120</v>
      </c>
      <c r="E201" s="202" t="s">
        <v>364</v>
      </c>
      <c r="F201" s="203" t="s">
        <v>365</v>
      </c>
      <c r="G201" s="204" t="s">
        <v>158</v>
      </c>
      <c r="H201" s="205">
        <v>2</v>
      </c>
      <c r="I201" s="206"/>
      <c r="J201" s="207">
        <f>ROUND(I201*H201,2)</f>
        <v>0</v>
      </c>
      <c r="K201" s="208"/>
      <c r="L201" s="41"/>
      <c r="M201" s="209" t="s">
        <v>1</v>
      </c>
      <c r="N201" s="210" t="s">
        <v>42</v>
      </c>
      <c r="O201" s="88"/>
      <c r="P201" s="211">
        <f>O201*H201</f>
        <v>0</v>
      </c>
      <c r="Q201" s="211">
        <v>0</v>
      </c>
      <c r="R201" s="211">
        <f>Q201*H201</f>
        <v>0</v>
      </c>
      <c r="S201" s="211">
        <v>0</v>
      </c>
      <c r="T201" s="21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3" t="s">
        <v>124</v>
      </c>
      <c r="AT201" s="213" t="s">
        <v>120</v>
      </c>
      <c r="AU201" s="213" t="s">
        <v>82</v>
      </c>
      <c r="AY201" s="14" t="s">
        <v>118</v>
      </c>
      <c r="BE201" s="214">
        <f>IF(N201="základní",J201,0)</f>
        <v>0</v>
      </c>
      <c r="BF201" s="214">
        <f>IF(N201="snížená",J201,0)</f>
        <v>0</v>
      </c>
      <c r="BG201" s="214">
        <f>IF(N201="zákl. přenesená",J201,0)</f>
        <v>0</v>
      </c>
      <c r="BH201" s="214">
        <f>IF(N201="sníž. přenesená",J201,0)</f>
        <v>0</v>
      </c>
      <c r="BI201" s="214">
        <f>IF(N201="nulová",J201,0)</f>
        <v>0</v>
      </c>
      <c r="BJ201" s="14" t="s">
        <v>82</v>
      </c>
      <c r="BK201" s="214">
        <f>ROUND(I201*H201,2)</f>
        <v>0</v>
      </c>
      <c r="BL201" s="14" t="s">
        <v>124</v>
      </c>
      <c r="BM201" s="213" t="s">
        <v>366</v>
      </c>
    </row>
    <row r="202" s="12" customFormat="1">
      <c r="A202" s="12"/>
      <c r="B202" s="215"/>
      <c r="C202" s="216"/>
      <c r="D202" s="217" t="s">
        <v>126</v>
      </c>
      <c r="E202" s="218" t="s">
        <v>1</v>
      </c>
      <c r="F202" s="219" t="s">
        <v>367</v>
      </c>
      <c r="G202" s="216"/>
      <c r="H202" s="220">
        <v>2</v>
      </c>
      <c r="I202" s="221"/>
      <c r="J202" s="216"/>
      <c r="K202" s="216"/>
      <c r="L202" s="222"/>
      <c r="M202" s="223"/>
      <c r="N202" s="224"/>
      <c r="O202" s="224"/>
      <c r="P202" s="224"/>
      <c r="Q202" s="224"/>
      <c r="R202" s="224"/>
      <c r="S202" s="224"/>
      <c r="T202" s="225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26" t="s">
        <v>126</v>
      </c>
      <c r="AU202" s="226" t="s">
        <v>82</v>
      </c>
      <c r="AV202" s="12" t="s">
        <v>84</v>
      </c>
      <c r="AW202" s="12" t="s">
        <v>33</v>
      </c>
      <c r="AX202" s="12" t="s">
        <v>82</v>
      </c>
      <c r="AY202" s="226" t="s">
        <v>118</v>
      </c>
    </row>
    <row r="203" s="2" customFormat="1" ht="16.5" customHeight="1">
      <c r="A203" s="35"/>
      <c r="B203" s="36"/>
      <c r="C203" s="201" t="s">
        <v>368</v>
      </c>
      <c r="D203" s="201" t="s">
        <v>120</v>
      </c>
      <c r="E203" s="202" t="s">
        <v>369</v>
      </c>
      <c r="F203" s="203" t="s">
        <v>370</v>
      </c>
      <c r="G203" s="204" t="s">
        <v>158</v>
      </c>
      <c r="H203" s="205">
        <v>24</v>
      </c>
      <c r="I203" s="206"/>
      <c r="J203" s="207">
        <f>ROUND(I203*H203,2)</f>
        <v>0</v>
      </c>
      <c r="K203" s="208"/>
      <c r="L203" s="41"/>
      <c r="M203" s="209" t="s">
        <v>1</v>
      </c>
      <c r="N203" s="210" t="s">
        <v>42</v>
      </c>
      <c r="O203" s="88"/>
      <c r="P203" s="211">
        <f>O203*H203</f>
        <v>0</v>
      </c>
      <c r="Q203" s="211">
        <v>0</v>
      </c>
      <c r="R203" s="211">
        <f>Q203*H203</f>
        <v>0</v>
      </c>
      <c r="S203" s="211">
        <v>0</v>
      </c>
      <c r="T203" s="21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3" t="s">
        <v>124</v>
      </c>
      <c r="AT203" s="213" t="s">
        <v>120</v>
      </c>
      <c r="AU203" s="213" t="s">
        <v>82</v>
      </c>
      <c r="AY203" s="14" t="s">
        <v>118</v>
      </c>
      <c r="BE203" s="214">
        <f>IF(N203="základní",J203,0)</f>
        <v>0</v>
      </c>
      <c r="BF203" s="214">
        <f>IF(N203="snížená",J203,0)</f>
        <v>0</v>
      </c>
      <c r="BG203" s="214">
        <f>IF(N203="zákl. přenesená",J203,0)</f>
        <v>0</v>
      </c>
      <c r="BH203" s="214">
        <f>IF(N203="sníž. přenesená",J203,0)</f>
        <v>0</v>
      </c>
      <c r="BI203" s="214">
        <f>IF(N203="nulová",J203,0)</f>
        <v>0</v>
      </c>
      <c r="BJ203" s="14" t="s">
        <v>82</v>
      </c>
      <c r="BK203" s="214">
        <f>ROUND(I203*H203,2)</f>
        <v>0</v>
      </c>
      <c r="BL203" s="14" t="s">
        <v>124</v>
      </c>
      <c r="BM203" s="213" t="s">
        <v>371</v>
      </c>
    </row>
    <row r="204" s="12" customFormat="1">
      <c r="A204" s="12"/>
      <c r="B204" s="215"/>
      <c r="C204" s="216"/>
      <c r="D204" s="217" t="s">
        <v>126</v>
      </c>
      <c r="E204" s="218" t="s">
        <v>1</v>
      </c>
      <c r="F204" s="219" t="s">
        <v>372</v>
      </c>
      <c r="G204" s="216"/>
      <c r="H204" s="220">
        <v>24</v>
      </c>
      <c r="I204" s="221"/>
      <c r="J204" s="216"/>
      <c r="K204" s="216"/>
      <c r="L204" s="222"/>
      <c r="M204" s="223"/>
      <c r="N204" s="224"/>
      <c r="O204" s="224"/>
      <c r="P204" s="224"/>
      <c r="Q204" s="224"/>
      <c r="R204" s="224"/>
      <c r="S204" s="224"/>
      <c r="T204" s="225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26" t="s">
        <v>126</v>
      </c>
      <c r="AU204" s="226" t="s">
        <v>82</v>
      </c>
      <c r="AV204" s="12" t="s">
        <v>84</v>
      </c>
      <c r="AW204" s="12" t="s">
        <v>33</v>
      </c>
      <c r="AX204" s="12" t="s">
        <v>82</v>
      </c>
      <c r="AY204" s="226" t="s">
        <v>118</v>
      </c>
    </row>
    <row r="205" s="2" customFormat="1" ht="16.5" customHeight="1">
      <c r="A205" s="35"/>
      <c r="B205" s="36"/>
      <c r="C205" s="201" t="s">
        <v>373</v>
      </c>
      <c r="D205" s="201" t="s">
        <v>120</v>
      </c>
      <c r="E205" s="202" t="s">
        <v>374</v>
      </c>
      <c r="F205" s="203" t="s">
        <v>375</v>
      </c>
      <c r="G205" s="204" t="s">
        <v>158</v>
      </c>
      <c r="H205" s="205">
        <v>27</v>
      </c>
      <c r="I205" s="206"/>
      <c r="J205" s="207">
        <f>ROUND(I205*H205,2)</f>
        <v>0</v>
      </c>
      <c r="K205" s="208"/>
      <c r="L205" s="41"/>
      <c r="M205" s="209" t="s">
        <v>1</v>
      </c>
      <c r="N205" s="210" t="s">
        <v>42</v>
      </c>
      <c r="O205" s="88"/>
      <c r="P205" s="211">
        <f>O205*H205</f>
        <v>0</v>
      </c>
      <c r="Q205" s="211">
        <v>0</v>
      </c>
      <c r="R205" s="211">
        <f>Q205*H205</f>
        <v>0</v>
      </c>
      <c r="S205" s="211">
        <v>0</v>
      </c>
      <c r="T205" s="21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3" t="s">
        <v>124</v>
      </c>
      <c r="AT205" s="213" t="s">
        <v>120</v>
      </c>
      <c r="AU205" s="213" t="s">
        <v>82</v>
      </c>
      <c r="AY205" s="14" t="s">
        <v>118</v>
      </c>
      <c r="BE205" s="214">
        <f>IF(N205="základní",J205,0)</f>
        <v>0</v>
      </c>
      <c r="BF205" s="214">
        <f>IF(N205="snížená",J205,0)</f>
        <v>0</v>
      </c>
      <c r="BG205" s="214">
        <f>IF(N205="zákl. přenesená",J205,0)</f>
        <v>0</v>
      </c>
      <c r="BH205" s="214">
        <f>IF(N205="sníž. přenesená",J205,0)</f>
        <v>0</v>
      </c>
      <c r="BI205" s="214">
        <f>IF(N205="nulová",J205,0)</f>
        <v>0</v>
      </c>
      <c r="BJ205" s="14" t="s">
        <v>82</v>
      </c>
      <c r="BK205" s="214">
        <f>ROUND(I205*H205,2)</f>
        <v>0</v>
      </c>
      <c r="BL205" s="14" t="s">
        <v>124</v>
      </c>
      <c r="BM205" s="213" t="s">
        <v>376</v>
      </c>
    </row>
    <row r="206" s="12" customFormat="1">
      <c r="A206" s="12"/>
      <c r="B206" s="215"/>
      <c r="C206" s="216"/>
      <c r="D206" s="217" t="s">
        <v>126</v>
      </c>
      <c r="E206" s="218" t="s">
        <v>1</v>
      </c>
      <c r="F206" s="219" t="s">
        <v>377</v>
      </c>
      <c r="G206" s="216"/>
      <c r="H206" s="220">
        <v>27</v>
      </c>
      <c r="I206" s="221"/>
      <c r="J206" s="216"/>
      <c r="K206" s="216"/>
      <c r="L206" s="222"/>
      <c r="M206" s="223"/>
      <c r="N206" s="224"/>
      <c r="O206" s="224"/>
      <c r="P206" s="224"/>
      <c r="Q206" s="224"/>
      <c r="R206" s="224"/>
      <c r="S206" s="224"/>
      <c r="T206" s="225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T206" s="226" t="s">
        <v>126</v>
      </c>
      <c r="AU206" s="226" t="s">
        <v>82</v>
      </c>
      <c r="AV206" s="12" t="s">
        <v>84</v>
      </c>
      <c r="AW206" s="12" t="s">
        <v>33</v>
      </c>
      <c r="AX206" s="12" t="s">
        <v>82</v>
      </c>
      <c r="AY206" s="226" t="s">
        <v>118</v>
      </c>
    </row>
    <row r="207" s="2" customFormat="1" ht="16.5" customHeight="1">
      <c r="A207" s="35"/>
      <c r="B207" s="36"/>
      <c r="C207" s="201" t="s">
        <v>378</v>
      </c>
      <c r="D207" s="201" t="s">
        <v>120</v>
      </c>
      <c r="E207" s="202" t="s">
        <v>379</v>
      </c>
      <c r="F207" s="203" t="s">
        <v>380</v>
      </c>
      <c r="G207" s="204" t="s">
        <v>158</v>
      </c>
      <c r="H207" s="205">
        <v>8</v>
      </c>
      <c r="I207" s="206"/>
      <c r="J207" s="207">
        <f>ROUND(I207*H207,2)</f>
        <v>0</v>
      </c>
      <c r="K207" s="208"/>
      <c r="L207" s="41"/>
      <c r="M207" s="209" t="s">
        <v>1</v>
      </c>
      <c r="N207" s="210" t="s">
        <v>42</v>
      </c>
      <c r="O207" s="88"/>
      <c r="P207" s="211">
        <f>O207*H207</f>
        <v>0</v>
      </c>
      <c r="Q207" s="211">
        <v>0</v>
      </c>
      <c r="R207" s="211">
        <f>Q207*H207</f>
        <v>0</v>
      </c>
      <c r="S207" s="211">
        <v>0</v>
      </c>
      <c r="T207" s="21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3" t="s">
        <v>124</v>
      </c>
      <c r="AT207" s="213" t="s">
        <v>120</v>
      </c>
      <c r="AU207" s="213" t="s">
        <v>82</v>
      </c>
      <c r="AY207" s="14" t="s">
        <v>118</v>
      </c>
      <c r="BE207" s="214">
        <f>IF(N207="základní",J207,0)</f>
        <v>0</v>
      </c>
      <c r="BF207" s="214">
        <f>IF(N207="snížená",J207,0)</f>
        <v>0</v>
      </c>
      <c r="BG207" s="214">
        <f>IF(N207="zákl. přenesená",J207,0)</f>
        <v>0</v>
      </c>
      <c r="BH207" s="214">
        <f>IF(N207="sníž. přenesená",J207,0)</f>
        <v>0</v>
      </c>
      <c r="BI207" s="214">
        <f>IF(N207="nulová",J207,0)</f>
        <v>0</v>
      </c>
      <c r="BJ207" s="14" t="s">
        <v>82</v>
      </c>
      <c r="BK207" s="214">
        <f>ROUND(I207*H207,2)</f>
        <v>0</v>
      </c>
      <c r="BL207" s="14" t="s">
        <v>124</v>
      </c>
      <c r="BM207" s="213" t="s">
        <v>381</v>
      </c>
    </row>
    <row r="208" s="2" customFormat="1" ht="16.5" customHeight="1">
      <c r="A208" s="35"/>
      <c r="B208" s="36"/>
      <c r="C208" s="201" t="s">
        <v>382</v>
      </c>
      <c r="D208" s="201" t="s">
        <v>120</v>
      </c>
      <c r="E208" s="202" t="s">
        <v>383</v>
      </c>
      <c r="F208" s="203" t="s">
        <v>384</v>
      </c>
      <c r="G208" s="204" t="s">
        <v>158</v>
      </c>
      <c r="H208" s="205">
        <v>8</v>
      </c>
      <c r="I208" s="206"/>
      <c r="J208" s="207">
        <f>ROUND(I208*H208,2)</f>
        <v>0</v>
      </c>
      <c r="K208" s="208"/>
      <c r="L208" s="41"/>
      <c r="M208" s="209" t="s">
        <v>1</v>
      </c>
      <c r="N208" s="210" t="s">
        <v>42</v>
      </c>
      <c r="O208" s="88"/>
      <c r="P208" s="211">
        <f>O208*H208</f>
        <v>0</v>
      </c>
      <c r="Q208" s="211">
        <v>0</v>
      </c>
      <c r="R208" s="211">
        <f>Q208*H208</f>
        <v>0</v>
      </c>
      <c r="S208" s="211">
        <v>0</v>
      </c>
      <c r="T208" s="21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13" t="s">
        <v>124</v>
      </c>
      <c r="AT208" s="213" t="s">
        <v>120</v>
      </c>
      <c r="AU208" s="213" t="s">
        <v>82</v>
      </c>
      <c r="AY208" s="14" t="s">
        <v>118</v>
      </c>
      <c r="BE208" s="214">
        <f>IF(N208="základní",J208,0)</f>
        <v>0</v>
      </c>
      <c r="BF208" s="214">
        <f>IF(N208="snížená",J208,0)</f>
        <v>0</v>
      </c>
      <c r="BG208" s="214">
        <f>IF(N208="zákl. přenesená",J208,0)</f>
        <v>0</v>
      </c>
      <c r="BH208" s="214">
        <f>IF(N208="sníž. přenesená",J208,0)</f>
        <v>0</v>
      </c>
      <c r="BI208" s="214">
        <f>IF(N208="nulová",J208,0)</f>
        <v>0</v>
      </c>
      <c r="BJ208" s="14" t="s">
        <v>82</v>
      </c>
      <c r="BK208" s="214">
        <f>ROUND(I208*H208,2)</f>
        <v>0</v>
      </c>
      <c r="BL208" s="14" t="s">
        <v>124</v>
      </c>
      <c r="BM208" s="213" t="s">
        <v>385</v>
      </c>
    </row>
    <row r="209" s="12" customFormat="1">
      <c r="A209" s="12"/>
      <c r="B209" s="215"/>
      <c r="C209" s="216"/>
      <c r="D209" s="217" t="s">
        <v>126</v>
      </c>
      <c r="E209" s="218" t="s">
        <v>1</v>
      </c>
      <c r="F209" s="219" t="s">
        <v>386</v>
      </c>
      <c r="G209" s="216"/>
      <c r="H209" s="220">
        <v>8</v>
      </c>
      <c r="I209" s="221"/>
      <c r="J209" s="216"/>
      <c r="K209" s="216"/>
      <c r="L209" s="222"/>
      <c r="M209" s="223"/>
      <c r="N209" s="224"/>
      <c r="O209" s="224"/>
      <c r="P209" s="224"/>
      <c r="Q209" s="224"/>
      <c r="R209" s="224"/>
      <c r="S209" s="224"/>
      <c r="T209" s="225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T209" s="226" t="s">
        <v>126</v>
      </c>
      <c r="AU209" s="226" t="s">
        <v>82</v>
      </c>
      <c r="AV209" s="12" t="s">
        <v>84</v>
      </c>
      <c r="AW209" s="12" t="s">
        <v>33</v>
      </c>
      <c r="AX209" s="12" t="s">
        <v>82</v>
      </c>
      <c r="AY209" s="226" t="s">
        <v>118</v>
      </c>
    </row>
    <row r="210" s="2" customFormat="1" ht="16.5" customHeight="1">
      <c r="A210" s="35"/>
      <c r="B210" s="36"/>
      <c r="C210" s="201" t="s">
        <v>387</v>
      </c>
      <c r="D210" s="201" t="s">
        <v>120</v>
      </c>
      <c r="E210" s="202" t="s">
        <v>388</v>
      </c>
      <c r="F210" s="203" t="s">
        <v>389</v>
      </c>
      <c r="G210" s="204" t="s">
        <v>158</v>
      </c>
      <c r="H210" s="205">
        <v>2</v>
      </c>
      <c r="I210" s="206"/>
      <c r="J210" s="207">
        <f>ROUND(I210*H210,2)</f>
        <v>0</v>
      </c>
      <c r="K210" s="208"/>
      <c r="L210" s="41"/>
      <c r="M210" s="209" t="s">
        <v>1</v>
      </c>
      <c r="N210" s="210" t="s">
        <v>42</v>
      </c>
      <c r="O210" s="88"/>
      <c r="P210" s="211">
        <f>O210*H210</f>
        <v>0</v>
      </c>
      <c r="Q210" s="211">
        <v>0</v>
      </c>
      <c r="R210" s="211">
        <f>Q210*H210</f>
        <v>0</v>
      </c>
      <c r="S210" s="211">
        <v>0</v>
      </c>
      <c r="T210" s="21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13" t="s">
        <v>124</v>
      </c>
      <c r="AT210" s="213" t="s">
        <v>120</v>
      </c>
      <c r="AU210" s="213" t="s">
        <v>82</v>
      </c>
      <c r="AY210" s="14" t="s">
        <v>118</v>
      </c>
      <c r="BE210" s="214">
        <f>IF(N210="základní",J210,0)</f>
        <v>0</v>
      </c>
      <c r="BF210" s="214">
        <f>IF(N210="snížená",J210,0)</f>
        <v>0</v>
      </c>
      <c r="BG210" s="214">
        <f>IF(N210="zákl. přenesená",J210,0)</f>
        <v>0</v>
      </c>
      <c r="BH210" s="214">
        <f>IF(N210="sníž. přenesená",J210,0)</f>
        <v>0</v>
      </c>
      <c r="BI210" s="214">
        <f>IF(N210="nulová",J210,0)</f>
        <v>0</v>
      </c>
      <c r="BJ210" s="14" t="s">
        <v>82</v>
      </c>
      <c r="BK210" s="214">
        <f>ROUND(I210*H210,2)</f>
        <v>0</v>
      </c>
      <c r="BL210" s="14" t="s">
        <v>124</v>
      </c>
      <c r="BM210" s="213" t="s">
        <v>390</v>
      </c>
    </row>
    <row r="211" s="12" customFormat="1">
      <c r="A211" s="12"/>
      <c r="B211" s="215"/>
      <c r="C211" s="216"/>
      <c r="D211" s="217" t="s">
        <v>126</v>
      </c>
      <c r="E211" s="218" t="s">
        <v>1</v>
      </c>
      <c r="F211" s="219" t="s">
        <v>391</v>
      </c>
      <c r="G211" s="216"/>
      <c r="H211" s="220">
        <v>2</v>
      </c>
      <c r="I211" s="221"/>
      <c r="J211" s="216"/>
      <c r="K211" s="216"/>
      <c r="L211" s="222"/>
      <c r="M211" s="223"/>
      <c r="N211" s="224"/>
      <c r="O211" s="224"/>
      <c r="P211" s="224"/>
      <c r="Q211" s="224"/>
      <c r="R211" s="224"/>
      <c r="S211" s="224"/>
      <c r="T211" s="225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26" t="s">
        <v>126</v>
      </c>
      <c r="AU211" s="226" t="s">
        <v>82</v>
      </c>
      <c r="AV211" s="12" t="s">
        <v>84</v>
      </c>
      <c r="AW211" s="12" t="s">
        <v>33</v>
      </c>
      <c r="AX211" s="12" t="s">
        <v>82</v>
      </c>
      <c r="AY211" s="226" t="s">
        <v>118</v>
      </c>
    </row>
    <row r="212" s="2" customFormat="1" ht="21.75" customHeight="1">
      <c r="A212" s="35"/>
      <c r="B212" s="36"/>
      <c r="C212" s="201" t="s">
        <v>392</v>
      </c>
      <c r="D212" s="201" t="s">
        <v>120</v>
      </c>
      <c r="E212" s="202" t="s">
        <v>393</v>
      </c>
      <c r="F212" s="203" t="s">
        <v>394</v>
      </c>
      <c r="G212" s="204" t="s">
        <v>158</v>
      </c>
      <c r="H212" s="205">
        <v>15</v>
      </c>
      <c r="I212" s="206"/>
      <c r="J212" s="207">
        <f>ROUND(I212*H212,2)</f>
        <v>0</v>
      </c>
      <c r="K212" s="208"/>
      <c r="L212" s="41"/>
      <c r="M212" s="209" t="s">
        <v>1</v>
      </c>
      <c r="N212" s="210" t="s">
        <v>42</v>
      </c>
      <c r="O212" s="88"/>
      <c r="P212" s="211">
        <f>O212*H212</f>
        <v>0</v>
      </c>
      <c r="Q212" s="211">
        <v>0</v>
      </c>
      <c r="R212" s="211">
        <f>Q212*H212</f>
        <v>0</v>
      </c>
      <c r="S212" s="211">
        <v>0</v>
      </c>
      <c r="T212" s="21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13" t="s">
        <v>124</v>
      </c>
      <c r="AT212" s="213" t="s">
        <v>120</v>
      </c>
      <c r="AU212" s="213" t="s">
        <v>82</v>
      </c>
      <c r="AY212" s="14" t="s">
        <v>118</v>
      </c>
      <c r="BE212" s="214">
        <f>IF(N212="základní",J212,0)</f>
        <v>0</v>
      </c>
      <c r="BF212" s="214">
        <f>IF(N212="snížená",J212,0)</f>
        <v>0</v>
      </c>
      <c r="BG212" s="214">
        <f>IF(N212="zákl. přenesená",J212,0)</f>
        <v>0</v>
      </c>
      <c r="BH212" s="214">
        <f>IF(N212="sníž. přenesená",J212,0)</f>
        <v>0</v>
      </c>
      <c r="BI212" s="214">
        <f>IF(N212="nulová",J212,0)</f>
        <v>0</v>
      </c>
      <c r="BJ212" s="14" t="s">
        <v>82</v>
      </c>
      <c r="BK212" s="214">
        <f>ROUND(I212*H212,2)</f>
        <v>0</v>
      </c>
      <c r="BL212" s="14" t="s">
        <v>124</v>
      </c>
      <c r="BM212" s="213" t="s">
        <v>395</v>
      </c>
    </row>
    <row r="213" s="2" customFormat="1" ht="21.75" customHeight="1">
      <c r="A213" s="35"/>
      <c r="B213" s="36"/>
      <c r="C213" s="201" t="s">
        <v>396</v>
      </c>
      <c r="D213" s="201" t="s">
        <v>120</v>
      </c>
      <c r="E213" s="202" t="s">
        <v>397</v>
      </c>
      <c r="F213" s="203" t="s">
        <v>398</v>
      </c>
      <c r="G213" s="204" t="s">
        <v>158</v>
      </c>
      <c r="H213" s="205">
        <v>1</v>
      </c>
      <c r="I213" s="206"/>
      <c r="J213" s="207">
        <f>ROUND(I213*H213,2)</f>
        <v>0</v>
      </c>
      <c r="K213" s="208"/>
      <c r="L213" s="41"/>
      <c r="M213" s="209" t="s">
        <v>1</v>
      </c>
      <c r="N213" s="210" t="s">
        <v>42</v>
      </c>
      <c r="O213" s="88"/>
      <c r="P213" s="211">
        <f>O213*H213</f>
        <v>0</v>
      </c>
      <c r="Q213" s="211">
        <v>0</v>
      </c>
      <c r="R213" s="211">
        <f>Q213*H213</f>
        <v>0</v>
      </c>
      <c r="S213" s="211">
        <v>0</v>
      </c>
      <c r="T213" s="21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13" t="s">
        <v>124</v>
      </c>
      <c r="AT213" s="213" t="s">
        <v>120</v>
      </c>
      <c r="AU213" s="213" t="s">
        <v>82</v>
      </c>
      <c r="AY213" s="14" t="s">
        <v>118</v>
      </c>
      <c r="BE213" s="214">
        <f>IF(N213="základní",J213,0)</f>
        <v>0</v>
      </c>
      <c r="BF213" s="214">
        <f>IF(N213="snížená",J213,0)</f>
        <v>0</v>
      </c>
      <c r="BG213" s="214">
        <f>IF(N213="zákl. přenesená",J213,0)</f>
        <v>0</v>
      </c>
      <c r="BH213" s="214">
        <f>IF(N213="sníž. přenesená",J213,0)</f>
        <v>0</v>
      </c>
      <c r="BI213" s="214">
        <f>IF(N213="nulová",J213,0)</f>
        <v>0</v>
      </c>
      <c r="BJ213" s="14" t="s">
        <v>82</v>
      </c>
      <c r="BK213" s="214">
        <f>ROUND(I213*H213,2)</f>
        <v>0</v>
      </c>
      <c r="BL213" s="14" t="s">
        <v>124</v>
      </c>
      <c r="BM213" s="213" t="s">
        <v>399</v>
      </c>
    </row>
    <row r="214" s="2" customFormat="1" ht="16.5" customHeight="1">
      <c r="A214" s="35"/>
      <c r="B214" s="36"/>
      <c r="C214" s="201" t="s">
        <v>400</v>
      </c>
      <c r="D214" s="201" t="s">
        <v>120</v>
      </c>
      <c r="E214" s="202" t="s">
        <v>401</v>
      </c>
      <c r="F214" s="203" t="s">
        <v>402</v>
      </c>
      <c r="G214" s="204" t="s">
        <v>158</v>
      </c>
      <c r="H214" s="205">
        <v>10</v>
      </c>
      <c r="I214" s="206"/>
      <c r="J214" s="207">
        <f>ROUND(I214*H214,2)</f>
        <v>0</v>
      </c>
      <c r="K214" s="208"/>
      <c r="L214" s="41"/>
      <c r="M214" s="209" t="s">
        <v>1</v>
      </c>
      <c r="N214" s="210" t="s">
        <v>42</v>
      </c>
      <c r="O214" s="88"/>
      <c r="P214" s="211">
        <f>O214*H214</f>
        <v>0</v>
      </c>
      <c r="Q214" s="211">
        <v>0</v>
      </c>
      <c r="R214" s="211">
        <f>Q214*H214</f>
        <v>0</v>
      </c>
      <c r="S214" s="211">
        <v>0</v>
      </c>
      <c r="T214" s="21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13" t="s">
        <v>124</v>
      </c>
      <c r="AT214" s="213" t="s">
        <v>120</v>
      </c>
      <c r="AU214" s="213" t="s">
        <v>82</v>
      </c>
      <c r="AY214" s="14" t="s">
        <v>118</v>
      </c>
      <c r="BE214" s="214">
        <f>IF(N214="základní",J214,0)</f>
        <v>0</v>
      </c>
      <c r="BF214" s="214">
        <f>IF(N214="snížená",J214,0)</f>
        <v>0</v>
      </c>
      <c r="BG214" s="214">
        <f>IF(N214="zákl. přenesená",J214,0)</f>
        <v>0</v>
      </c>
      <c r="BH214" s="214">
        <f>IF(N214="sníž. přenesená",J214,0)</f>
        <v>0</v>
      </c>
      <c r="BI214" s="214">
        <f>IF(N214="nulová",J214,0)</f>
        <v>0</v>
      </c>
      <c r="BJ214" s="14" t="s">
        <v>82</v>
      </c>
      <c r="BK214" s="214">
        <f>ROUND(I214*H214,2)</f>
        <v>0</v>
      </c>
      <c r="BL214" s="14" t="s">
        <v>124</v>
      </c>
      <c r="BM214" s="213" t="s">
        <v>403</v>
      </c>
    </row>
    <row r="215" s="12" customFormat="1">
      <c r="A215" s="12"/>
      <c r="B215" s="215"/>
      <c r="C215" s="216"/>
      <c r="D215" s="217" t="s">
        <v>126</v>
      </c>
      <c r="E215" s="218" t="s">
        <v>1</v>
      </c>
      <c r="F215" s="219" t="s">
        <v>404</v>
      </c>
      <c r="G215" s="216"/>
      <c r="H215" s="220">
        <v>10</v>
      </c>
      <c r="I215" s="221"/>
      <c r="J215" s="216"/>
      <c r="K215" s="216"/>
      <c r="L215" s="222"/>
      <c r="M215" s="223"/>
      <c r="N215" s="224"/>
      <c r="O215" s="224"/>
      <c r="P215" s="224"/>
      <c r="Q215" s="224"/>
      <c r="R215" s="224"/>
      <c r="S215" s="224"/>
      <c r="T215" s="225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226" t="s">
        <v>126</v>
      </c>
      <c r="AU215" s="226" t="s">
        <v>82</v>
      </c>
      <c r="AV215" s="12" t="s">
        <v>84</v>
      </c>
      <c r="AW215" s="12" t="s">
        <v>33</v>
      </c>
      <c r="AX215" s="12" t="s">
        <v>82</v>
      </c>
      <c r="AY215" s="226" t="s">
        <v>118</v>
      </c>
    </row>
    <row r="216" s="2" customFormat="1" ht="16.5" customHeight="1">
      <c r="A216" s="35"/>
      <c r="B216" s="36"/>
      <c r="C216" s="201" t="s">
        <v>405</v>
      </c>
      <c r="D216" s="201" t="s">
        <v>120</v>
      </c>
      <c r="E216" s="202" t="s">
        <v>406</v>
      </c>
      <c r="F216" s="203" t="s">
        <v>407</v>
      </c>
      <c r="G216" s="204" t="s">
        <v>158</v>
      </c>
      <c r="H216" s="205">
        <v>20</v>
      </c>
      <c r="I216" s="206"/>
      <c r="J216" s="207">
        <f>ROUND(I216*H216,2)</f>
        <v>0</v>
      </c>
      <c r="K216" s="208"/>
      <c r="L216" s="41"/>
      <c r="M216" s="209" t="s">
        <v>1</v>
      </c>
      <c r="N216" s="210" t="s">
        <v>42</v>
      </c>
      <c r="O216" s="88"/>
      <c r="P216" s="211">
        <f>O216*H216</f>
        <v>0</v>
      </c>
      <c r="Q216" s="211">
        <v>0</v>
      </c>
      <c r="R216" s="211">
        <f>Q216*H216</f>
        <v>0</v>
      </c>
      <c r="S216" s="211">
        <v>0</v>
      </c>
      <c r="T216" s="212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13" t="s">
        <v>124</v>
      </c>
      <c r="AT216" s="213" t="s">
        <v>120</v>
      </c>
      <c r="AU216" s="213" t="s">
        <v>82</v>
      </c>
      <c r="AY216" s="14" t="s">
        <v>118</v>
      </c>
      <c r="BE216" s="214">
        <f>IF(N216="základní",J216,0)</f>
        <v>0</v>
      </c>
      <c r="BF216" s="214">
        <f>IF(N216="snížená",J216,0)</f>
        <v>0</v>
      </c>
      <c r="BG216" s="214">
        <f>IF(N216="zákl. přenesená",J216,0)</f>
        <v>0</v>
      </c>
      <c r="BH216" s="214">
        <f>IF(N216="sníž. přenesená",J216,0)</f>
        <v>0</v>
      </c>
      <c r="BI216" s="214">
        <f>IF(N216="nulová",J216,0)</f>
        <v>0</v>
      </c>
      <c r="BJ216" s="14" t="s">
        <v>82</v>
      </c>
      <c r="BK216" s="214">
        <f>ROUND(I216*H216,2)</f>
        <v>0</v>
      </c>
      <c r="BL216" s="14" t="s">
        <v>124</v>
      </c>
      <c r="BM216" s="213" t="s">
        <v>408</v>
      </c>
    </row>
    <row r="217" s="2" customFormat="1" ht="16.5" customHeight="1">
      <c r="A217" s="35"/>
      <c r="B217" s="36"/>
      <c r="C217" s="201" t="s">
        <v>409</v>
      </c>
      <c r="D217" s="201" t="s">
        <v>120</v>
      </c>
      <c r="E217" s="202" t="s">
        <v>410</v>
      </c>
      <c r="F217" s="203" t="s">
        <v>411</v>
      </c>
      <c r="G217" s="204" t="s">
        <v>158</v>
      </c>
      <c r="H217" s="205">
        <v>2</v>
      </c>
      <c r="I217" s="206"/>
      <c r="J217" s="207">
        <f>ROUND(I217*H217,2)</f>
        <v>0</v>
      </c>
      <c r="K217" s="208"/>
      <c r="L217" s="41"/>
      <c r="M217" s="209" t="s">
        <v>1</v>
      </c>
      <c r="N217" s="210" t="s">
        <v>42</v>
      </c>
      <c r="O217" s="88"/>
      <c r="P217" s="211">
        <f>O217*H217</f>
        <v>0</v>
      </c>
      <c r="Q217" s="211">
        <v>0</v>
      </c>
      <c r="R217" s="211">
        <f>Q217*H217</f>
        <v>0</v>
      </c>
      <c r="S217" s="211">
        <v>0</v>
      </c>
      <c r="T217" s="21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3" t="s">
        <v>124</v>
      </c>
      <c r="AT217" s="213" t="s">
        <v>120</v>
      </c>
      <c r="AU217" s="213" t="s">
        <v>82</v>
      </c>
      <c r="AY217" s="14" t="s">
        <v>118</v>
      </c>
      <c r="BE217" s="214">
        <f>IF(N217="základní",J217,0)</f>
        <v>0</v>
      </c>
      <c r="BF217" s="214">
        <f>IF(N217="snížená",J217,0)</f>
        <v>0</v>
      </c>
      <c r="BG217" s="214">
        <f>IF(N217="zákl. přenesená",J217,0)</f>
        <v>0</v>
      </c>
      <c r="BH217" s="214">
        <f>IF(N217="sníž. přenesená",J217,0)</f>
        <v>0</v>
      </c>
      <c r="BI217" s="214">
        <f>IF(N217="nulová",J217,0)</f>
        <v>0</v>
      </c>
      <c r="BJ217" s="14" t="s">
        <v>82</v>
      </c>
      <c r="BK217" s="214">
        <f>ROUND(I217*H217,2)</f>
        <v>0</v>
      </c>
      <c r="BL217" s="14" t="s">
        <v>124</v>
      </c>
      <c r="BM217" s="213" t="s">
        <v>412</v>
      </c>
    </row>
    <row r="218" s="11" customFormat="1" ht="25.92" customHeight="1">
      <c r="A218" s="11"/>
      <c r="B218" s="187"/>
      <c r="C218" s="188"/>
      <c r="D218" s="189" t="s">
        <v>76</v>
      </c>
      <c r="E218" s="190" t="s">
        <v>413</v>
      </c>
      <c r="F218" s="190" t="s">
        <v>414</v>
      </c>
      <c r="G218" s="188"/>
      <c r="H218" s="188"/>
      <c r="I218" s="191"/>
      <c r="J218" s="192">
        <f>BK218</f>
        <v>0</v>
      </c>
      <c r="K218" s="188"/>
      <c r="L218" s="193"/>
      <c r="M218" s="194"/>
      <c r="N218" s="195"/>
      <c r="O218" s="195"/>
      <c r="P218" s="196">
        <f>SUM(P219:P264)</f>
        <v>0</v>
      </c>
      <c r="Q218" s="195"/>
      <c r="R218" s="196">
        <f>SUM(R219:R264)</f>
        <v>0</v>
      </c>
      <c r="S218" s="195"/>
      <c r="T218" s="197">
        <f>SUM(T219:T264)</f>
        <v>0</v>
      </c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R218" s="198" t="s">
        <v>82</v>
      </c>
      <c r="AT218" s="199" t="s">
        <v>76</v>
      </c>
      <c r="AU218" s="199" t="s">
        <v>77</v>
      </c>
      <c r="AY218" s="198" t="s">
        <v>118</v>
      </c>
      <c r="BK218" s="200">
        <f>SUM(BK219:BK264)</f>
        <v>0</v>
      </c>
    </row>
    <row r="219" s="2" customFormat="1" ht="21.75" customHeight="1">
      <c r="A219" s="35"/>
      <c r="B219" s="36"/>
      <c r="C219" s="201" t="s">
        <v>116</v>
      </c>
      <c r="D219" s="201" t="s">
        <v>120</v>
      </c>
      <c r="E219" s="202" t="s">
        <v>415</v>
      </c>
      <c r="F219" s="203" t="s">
        <v>416</v>
      </c>
      <c r="G219" s="204" t="s">
        <v>158</v>
      </c>
      <c r="H219" s="205">
        <v>30</v>
      </c>
      <c r="I219" s="206"/>
      <c r="J219" s="207">
        <f>ROUND(I219*H219,2)</f>
        <v>0</v>
      </c>
      <c r="K219" s="208"/>
      <c r="L219" s="41"/>
      <c r="M219" s="209" t="s">
        <v>1</v>
      </c>
      <c r="N219" s="210" t="s">
        <v>42</v>
      </c>
      <c r="O219" s="88"/>
      <c r="P219" s="211">
        <f>O219*H219</f>
        <v>0</v>
      </c>
      <c r="Q219" s="211">
        <v>0</v>
      </c>
      <c r="R219" s="211">
        <f>Q219*H219</f>
        <v>0</v>
      </c>
      <c r="S219" s="211">
        <v>0</v>
      </c>
      <c r="T219" s="21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3" t="s">
        <v>124</v>
      </c>
      <c r="AT219" s="213" t="s">
        <v>120</v>
      </c>
      <c r="AU219" s="213" t="s">
        <v>82</v>
      </c>
      <c r="AY219" s="14" t="s">
        <v>118</v>
      </c>
      <c r="BE219" s="214">
        <f>IF(N219="základní",J219,0)</f>
        <v>0</v>
      </c>
      <c r="BF219" s="214">
        <f>IF(N219="snížená",J219,0)</f>
        <v>0</v>
      </c>
      <c r="BG219" s="214">
        <f>IF(N219="zákl. přenesená",J219,0)</f>
        <v>0</v>
      </c>
      <c r="BH219" s="214">
        <f>IF(N219="sníž. přenesená",J219,0)</f>
        <v>0</v>
      </c>
      <c r="BI219" s="214">
        <f>IF(N219="nulová",J219,0)</f>
        <v>0</v>
      </c>
      <c r="BJ219" s="14" t="s">
        <v>82</v>
      </c>
      <c r="BK219" s="214">
        <f>ROUND(I219*H219,2)</f>
        <v>0</v>
      </c>
      <c r="BL219" s="14" t="s">
        <v>124</v>
      </c>
      <c r="BM219" s="213" t="s">
        <v>417</v>
      </c>
    </row>
    <row r="220" s="12" customFormat="1">
      <c r="A220" s="12"/>
      <c r="B220" s="215"/>
      <c r="C220" s="216"/>
      <c r="D220" s="217" t="s">
        <v>126</v>
      </c>
      <c r="E220" s="218" t="s">
        <v>1</v>
      </c>
      <c r="F220" s="219" t="s">
        <v>418</v>
      </c>
      <c r="G220" s="216"/>
      <c r="H220" s="220">
        <v>30</v>
      </c>
      <c r="I220" s="221"/>
      <c r="J220" s="216"/>
      <c r="K220" s="216"/>
      <c r="L220" s="222"/>
      <c r="M220" s="223"/>
      <c r="N220" s="224"/>
      <c r="O220" s="224"/>
      <c r="P220" s="224"/>
      <c r="Q220" s="224"/>
      <c r="R220" s="224"/>
      <c r="S220" s="224"/>
      <c r="T220" s="225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26" t="s">
        <v>126</v>
      </c>
      <c r="AU220" s="226" t="s">
        <v>82</v>
      </c>
      <c r="AV220" s="12" t="s">
        <v>84</v>
      </c>
      <c r="AW220" s="12" t="s">
        <v>33</v>
      </c>
      <c r="AX220" s="12" t="s">
        <v>82</v>
      </c>
      <c r="AY220" s="226" t="s">
        <v>118</v>
      </c>
    </row>
    <row r="221" s="2" customFormat="1" ht="21.75" customHeight="1">
      <c r="A221" s="35"/>
      <c r="B221" s="36"/>
      <c r="C221" s="201" t="s">
        <v>419</v>
      </c>
      <c r="D221" s="201" t="s">
        <v>120</v>
      </c>
      <c r="E221" s="202" t="s">
        <v>420</v>
      </c>
      <c r="F221" s="203" t="s">
        <v>421</v>
      </c>
      <c r="G221" s="204" t="s">
        <v>158</v>
      </c>
      <c r="H221" s="205">
        <v>1</v>
      </c>
      <c r="I221" s="206"/>
      <c r="J221" s="207">
        <f>ROUND(I221*H221,2)</f>
        <v>0</v>
      </c>
      <c r="K221" s="208"/>
      <c r="L221" s="41"/>
      <c r="M221" s="209" t="s">
        <v>1</v>
      </c>
      <c r="N221" s="210" t="s">
        <v>42</v>
      </c>
      <c r="O221" s="88"/>
      <c r="P221" s="211">
        <f>O221*H221</f>
        <v>0</v>
      </c>
      <c r="Q221" s="211">
        <v>0</v>
      </c>
      <c r="R221" s="211">
        <f>Q221*H221</f>
        <v>0</v>
      </c>
      <c r="S221" s="211">
        <v>0</v>
      </c>
      <c r="T221" s="212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13" t="s">
        <v>124</v>
      </c>
      <c r="AT221" s="213" t="s">
        <v>120</v>
      </c>
      <c r="AU221" s="213" t="s">
        <v>82</v>
      </c>
      <c r="AY221" s="14" t="s">
        <v>118</v>
      </c>
      <c r="BE221" s="214">
        <f>IF(N221="základní",J221,0)</f>
        <v>0</v>
      </c>
      <c r="BF221" s="214">
        <f>IF(N221="snížená",J221,0)</f>
        <v>0</v>
      </c>
      <c r="BG221" s="214">
        <f>IF(N221="zákl. přenesená",J221,0)</f>
        <v>0</v>
      </c>
      <c r="BH221" s="214">
        <f>IF(N221="sníž. přenesená",J221,0)</f>
        <v>0</v>
      </c>
      <c r="BI221" s="214">
        <f>IF(N221="nulová",J221,0)</f>
        <v>0</v>
      </c>
      <c r="BJ221" s="14" t="s">
        <v>82</v>
      </c>
      <c r="BK221" s="214">
        <f>ROUND(I221*H221,2)</f>
        <v>0</v>
      </c>
      <c r="BL221" s="14" t="s">
        <v>124</v>
      </c>
      <c r="BM221" s="213" t="s">
        <v>422</v>
      </c>
    </row>
    <row r="222" s="2" customFormat="1" ht="21.75" customHeight="1">
      <c r="A222" s="35"/>
      <c r="B222" s="36"/>
      <c r="C222" s="201" t="s">
        <v>423</v>
      </c>
      <c r="D222" s="201" t="s">
        <v>120</v>
      </c>
      <c r="E222" s="202" t="s">
        <v>424</v>
      </c>
      <c r="F222" s="203" t="s">
        <v>425</v>
      </c>
      <c r="G222" s="204" t="s">
        <v>158</v>
      </c>
      <c r="H222" s="205">
        <v>1</v>
      </c>
      <c r="I222" s="206"/>
      <c r="J222" s="207">
        <f>ROUND(I222*H222,2)</f>
        <v>0</v>
      </c>
      <c r="K222" s="208"/>
      <c r="L222" s="41"/>
      <c r="M222" s="209" t="s">
        <v>1</v>
      </c>
      <c r="N222" s="210" t="s">
        <v>42</v>
      </c>
      <c r="O222" s="88"/>
      <c r="P222" s="211">
        <f>O222*H222</f>
        <v>0</v>
      </c>
      <c r="Q222" s="211">
        <v>0</v>
      </c>
      <c r="R222" s="211">
        <f>Q222*H222</f>
        <v>0</v>
      </c>
      <c r="S222" s="211">
        <v>0</v>
      </c>
      <c r="T222" s="21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3" t="s">
        <v>124</v>
      </c>
      <c r="AT222" s="213" t="s">
        <v>120</v>
      </c>
      <c r="AU222" s="213" t="s">
        <v>82</v>
      </c>
      <c r="AY222" s="14" t="s">
        <v>118</v>
      </c>
      <c r="BE222" s="214">
        <f>IF(N222="základní",J222,0)</f>
        <v>0</v>
      </c>
      <c r="BF222" s="214">
        <f>IF(N222="snížená",J222,0)</f>
        <v>0</v>
      </c>
      <c r="BG222" s="214">
        <f>IF(N222="zákl. přenesená",J222,0)</f>
        <v>0</v>
      </c>
      <c r="BH222" s="214">
        <f>IF(N222="sníž. přenesená",J222,0)</f>
        <v>0</v>
      </c>
      <c r="BI222" s="214">
        <f>IF(N222="nulová",J222,0)</f>
        <v>0</v>
      </c>
      <c r="BJ222" s="14" t="s">
        <v>82</v>
      </c>
      <c r="BK222" s="214">
        <f>ROUND(I222*H222,2)</f>
        <v>0</v>
      </c>
      <c r="BL222" s="14" t="s">
        <v>124</v>
      </c>
      <c r="BM222" s="213" t="s">
        <v>426</v>
      </c>
    </row>
    <row r="223" s="2" customFormat="1" ht="21.75" customHeight="1">
      <c r="A223" s="35"/>
      <c r="B223" s="36"/>
      <c r="C223" s="201" t="s">
        <v>427</v>
      </c>
      <c r="D223" s="201" t="s">
        <v>120</v>
      </c>
      <c r="E223" s="202" t="s">
        <v>428</v>
      </c>
      <c r="F223" s="203" t="s">
        <v>429</v>
      </c>
      <c r="G223" s="204" t="s">
        <v>158</v>
      </c>
      <c r="H223" s="205">
        <v>46</v>
      </c>
      <c r="I223" s="206"/>
      <c r="J223" s="207">
        <f>ROUND(I223*H223,2)</f>
        <v>0</v>
      </c>
      <c r="K223" s="208"/>
      <c r="L223" s="41"/>
      <c r="M223" s="209" t="s">
        <v>1</v>
      </c>
      <c r="N223" s="210" t="s">
        <v>42</v>
      </c>
      <c r="O223" s="88"/>
      <c r="P223" s="211">
        <f>O223*H223</f>
        <v>0</v>
      </c>
      <c r="Q223" s="211">
        <v>0</v>
      </c>
      <c r="R223" s="211">
        <f>Q223*H223</f>
        <v>0</v>
      </c>
      <c r="S223" s="211">
        <v>0</v>
      </c>
      <c r="T223" s="21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3" t="s">
        <v>124</v>
      </c>
      <c r="AT223" s="213" t="s">
        <v>120</v>
      </c>
      <c r="AU223" s="213" t="s">
        <v>82</v>
      </c>
      <c r="AY223" s="14" t="s">
        <v>118</v>
      </c>
      <c r="BE223" s="214">
        <f>IF(N223="základní",J223,0)</f>
        <v>0</v>
      </c>
      <c r="BF223" s="214">
        <f>IF(N223="snížená",J223,0)</f>
        <v>0</v>
      </c>
      <c r="BG223" s="214">
        <f>IF(N223="zákl. přenesená",J223,0)</f>
        <v>0</v>
      </c>
      <c r="BH223" s="214">
        <f>IF(N223="sníž. přenesená",J223,0)</f>
        <v>0</v>
      </c>
      <c r="BI223" s="214">
        <f>IF(N223="nulová",J223,0)</f>
        <v>0</v>
      </c>
      <c r="BJ223" s="14" t="s">
        <v>82</v>
      </c>
      <c r="BK223" s="214">
        <f>ROUND(I223*H223,2)</f>
        <v>0</v>
      </c>
      <c r="BL223" s="14" t="s">
        <v>124</v>
      </c>
      <c r="BM223" s="213" t="s">
        <v>430</v>
      </c>
    </row>
    <row r="224" s="12" customFormat="1">
      <c r="A224" s="12"/>
      <c r="B224" s="215"/>
      <c r="C224" s="216"/>
      <c r="D224" s="217" t="s">
        <v>126</v>
      </c>
      <c r="E224" s="218" t="s">
        <v>1</v>
      </c>
      <c r="F224" s="219" t="s">
        <v>431</v>
      </c>
      <c r="G224" s="216"/>
      <c r="H224" s="220">
        <v>46</v>
      </c>
      <c r="I224" s="221"/>
      <c r="J224" s="216"/>
      <c r="K224" s="216"/>
      <c r="L224" s="222"/>
      <c r="M224" s="223"/>
      <c r="N224" s="224"/>
      <c r="O224" s="224"/>
      <c r="P224" s="224"/>
      <c r="Q224" s="224"/>
      <c r="R224" s="224"/>
      <c r="S224" s="224"/>
      <c r="T224" s="225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T224" s="226" t="s">
        <v>126</v>
      </c>
      <c r="AU224" s="226" t="s">
        <v>82</v>
      </c>
      <c r="AV224" s="12" t="s">
        <v>84</v>
      </c>
      <c r="AW224" s="12" t="s">
        <v>33</v>
      </c>
      <c r="AX224" s="12" t="s">
        <v>82</v>
      </c>
      <c r="AY224" s="226" t="s">
        <v>118</v>
      </c>
    </row>
    <row r="225" s="2" customFormat="1" ht="21.75" customHeight="1">
      <c r="A225" s="35"/>
      <c r="B225" s="36"/>
      <c r="C225" s="201" t="s">
        <v>432</v>
      </c>
      <c r="D225" s="201" t="s">
        <v>120</v>
      </c>
      <c r="E225" s="202" t="s">
        <v>433</v>
      </c>
      <c r="F225" s="203" t="s">
        <v>434</v>
      </c>
      <c r="G225" s="204" t="s">
        <v>158</v>
      </c>
      <c r="H225" s="205">
        <v>16</v>
      </c>
      <c r="I225" s="206"/>
      <c r="J225" s="207">
        <f>ROUND(I225*H225,2)</f>
        <v>0</v>
      </c>
      <c r="K225" s="208"/>
      <c r="L225" s="41"/>
      <c r="M225" s="209" t="s">
        <v>1</v>
      </c>
      <c r="N225" s="210" t="s">
        <v>42</v>
      </c>
      <c r="O225" s="88"/>
      <c r="P225" s="211">
        <f>O225*H225</f>
        <v>0</v>
      </c>
      <c r="Q225" s="211">
        <v>0</v>
      </c>
      <c r="R225" s="211">
        <f>Q225*H225</f>
        <v>0</v>
      </c>
      <c r="S225" s="211">
        <v>0</v>
      </c>
      <c r="T225" s="21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13" t="s">
        <v>124</v>
      </c>
      <c r="AT225" s="213" t="s">
        <v>120</v>
      </c>
      <c r="AU225" s="213" t="s">
        <v>82</v>
      </c>
      <c r="AY225" s="14" t="s">
        <v>118</v>
      </c>
      <c r="BE225" s="214">
        <f>IF(N225="základní",J225,0)</f>
        <v>0</v>
      </c>
      <c r="BF225" s="214">
        <f>IF(N225="snížená",J225,0)</f>
        <v>0</v>
      </c>
      <c r="BG225" s="214">
        <f>IF(N225="zákl. přenesená",J225,0)</f>
        <v>0</v>
      </c>
      <c r="BH225" s="214">
        <f>IF(N225="sníž. přenesená",J225,0)</f>
        <v>0</v>
      </c>
      <c r="BI225" s="214">
        <f>IF(N225="nulová",J225,0)</f>
        <v>0</v>
      </c>
      <c r="BJ225" s="14" t="s">
        <v>82</v>
      </c>
      <c r="BK225" s="214">
        <f>ROUND(I225*H225,2)</f>
        <v>0</v>
      </c>
      <c r="BL225" s="14" t="s">
        <v>124</v>
      </c>
      <c r="BM225" s="213" t="s">
        <v>435</v>
      </c>
    </row>
    <row r="226" s="12" customFormat="1">
      <c r="A226" s="12"/>
      <c r="B226" s="215"/>
      <c r="C226" s="216"/>
      <c r="D226" s="217" t="s">
        <v>126</v>
      </c>
      <c r="E226" s="218" t="s">
        <v>1</v>
      </c>
      <c r="F226" s="219" t="s">
        <v>436</v>
      </c>
      <c r="G226" s="216"/>
      <c r="H226" s="220">
        <v>16</v>
      </c>
      <c r="I226" s="221"/>
      <c r="J226" s="216"/>
      <c r="K226" s="216"/>
      <c r="L226" s="222"/>
      <c r="M226" s="223"/>
      <c r="N226" s="224"/>
      <c r="O226" s="224"/>
      <c r="P226" s="224"/>
      <c r="Q226" s="224"/>
      <c r="R226" s="224"/>
      <c r="S226" s="224"/>
      <c r="T226" s="225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226" t="s">
        <v>126</v>
      </c>
      <c r="AU226" s="226" t="s">
        <v>82</v>
      </c>
      <c r="AV226" s="12" t="s">
        <v>84</v>
      </c>
      <c r="AW226" s="12" t="s">
        <v>33</v>
      </c>
      <c r="AX226" s="12" t="s">
        <v>82</v>
      </c>
      <c r="AY226" s="226" t="s">
        <v>118</v>
      </c>
    </row>
    <row r="227" s="2" customFormat="1" ht="16.5" customHeight="1">
      <c r="A227" s="35"/>
      <c r="B227" s="36"/>
      <c r="C227" s="201" t="s">
        <v>437</v>
      </c>
      <c r="D227" s="201" t="s">
        <v>120</v>
      </c>
      <c r="E227" s="202" t="s">
        <v>438</v>
      </c>
      <c r="F227" s="203" t="s">
        <v>439</v>
      </c>
      <c r="G227" s="204" t="s">
        <v>158</v>
      </c>
      <c r="H227" s="205">
        <v>90</v>
      </c>
      <c r="I227" s="206"/>
      <c r="J227" s="207">
        <f>ROUND(I227*H227,2)</f>
        <v>0</v>
      </c>
      <c r="K227" s="208"/>
      <c r="L227" s="41"/>
      <c r="M227" s="209" t="s">
        <v>1</v>
      </c>
      <c r="N227" s="210" t="s">
        <v>42</v>
      </c>
      <c r="O227" s="88"/>
      <c r="P227" s="211">
        <f>O227*H227</f>
        <v>0</v>
      </c>
      <c r="Q227" s="211">
        <v>0</v>
      </c>
      <c r="R227" s="211">
        <f>Q227*H227</f>
        <v>0</v>
      </c>
      <c r="S227" s="211">
        <v>0</v>
      </c>
      <c r="T227" s="212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13" t="s">
        <v>124</v>
      </c>
      <c r="AT227" s="213" t="s">
        <v>120</v>
      </c>
      <c r="AU227" s="213" t="s">
        <v>82</v>
      </c>
      <c r="AY227" s="14" t="s">
        <v>118</v>
      </c>
      <c r="BE227" s="214">
        <f>IF(N227="základní",J227,0)</f>
        <v>0</v>
      </c>
      <c r="BF227" s="214">
        <f>IF(N227="snížená",J227,0)</f>
        <v>0</v>
      </c>
      <c r="BG227" s="214">
        <f>IF(N227="zákl. přenesená",J227,0)</f>
        <v>0</v>
      </c>
      <c r="BH227" s="214">
        <f>IF(N227="sníž. přenesená",J227,0)</f>
        <v>0</v>
      </c>
      <c r="BI227" s="214">
        <f>IF(N227="nulová",J227,0)</f>
        <v>0</v>
      </c>
      <c r="BJ227" s="14" t="s">
        <v>82</v>
      </c>
      <c r="BK227" s="214">
        <f>ROUND(I227*H227,2)</f>
        <v>0</v>
      </c>
      <c r="BL227" s="14" t="s">
        <v>124</v>
      </c>
      <c r="BM227" s="213" t="s">
        <v>440</v>
      </c>
    </row>
    <row r="228" s="12" customFormat="1">
      <c r="A228" s="12"/>
      <c r="B228" s="215"/>
      <c r="C228" s="216"/>
      <c r="D228" s="217" t="s">
        <v>126</v>
      </c>
      <c r="E228" s="218" t="s">
        <v>1</v>
      </c>
      <c r="F228" s="219" t="s">
        <v>441</v>
      </c>
      <c r="G228" s="216"/>
      <c r="H228" s="220">
        <v>90</v>
      </c>
      <c r="I228" s="221"/>
      <c r="J228" s="216"/>
      <c r="K228" s="216"/>
      <c r="L228" s="222"/>
      <c r="M228" s="223"/>
      <c r="N228" s="224"/>
      <c r="O228" s="224"/>
      <c r="P228" s="224"/>
      <c r="Q228" s="224"/>
      <c r="R228" s="224"/>
      <c r="S228" s="224"/>
      <c r="T228" s="225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226" t="s">
        <v>126</v>
      </c>
      <c r="AU228" s="226" t="s">
        <v>82</v>
      </c>
      <c r="AV228" s="12" t="s">
        <v>84</v>
      </c>
      <c r="AW228" s="12" t="s">
        <v>33</v>
      </c>
      <c r="AX228" s="12" t="s">
        <v>82</v>
      </c>
      <c r="AY228" s="226" t="s">
        <v>118</v>
      </c>
    </row>
    <row r="229" s="2" customFormat="1" ht="16.5" customHeight="1">
      <c r="A229" s="35"/>
      <c r="B229" s="36"/>
      <c r="C229" s="201" t="s">
        <v>442</v>
      </c>
      <c r="D229" s="201" t="s">
        <v>120</v>
      </c>
      <c r="E229" s="202" t="s">
        <v>443</v>
      </c>
      <c r="F229" s="203" t="s">
        <v>444</v>
      </c>
      <c r="G229" s="204" t="s">
        <v>158</v>
      </c>
      <c r="H229" s="205">
        <v>1</v>
      </c>
      <c r="I229" s="206"/>
      <c r="J229" s="207">
        <f>ROUND(I229*H229,2)</f>
        <v>0</v>
      </c>
      <c r="K229" s="208"/>
      <c r="L229" s="41"/>
      <c r="M229" s="209" t="s">
        <v>1</v>
      </c>
      <c r="N229" s="210" t="s">
        <v>42</v>
      </c>
      <c r="O229" s="88"/>
      <c r="P229" s="211">
        <f>O229*H229</f>
        <v>0</v>
      </c>
      <c r="Q229" s="211">
        <v>0</v>
      </c>
      <c r="R229" s="211">
        <f>Q229*H229</f>
        <v>0</v>
      </c>
      <c r="S229" s="211">
        <v>0</v>
      </c>
      <c r="T229" s="212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13" t="s">
        <v>124</v>
      </c>
      <c r="AT229" s="213" t="s">
        <v>120</v>
      </c>
      <c r="AU229" s="213" t="s">
        <v>82</v>
      </c>
      <c r="AY229" s="14" t="s">
        <v>118</v>
      </c>
      <c r="BE229" s="214">
        <f>IF(N229="základní",J229,0)</f>
        <v>0</v>
      </c>
      <c r="BF229" s="214">
        <f>IF(N229="snížená",J229,0)</f>
        <v>0</v>
      </c>
      <c r="BG229" s="214">
        <f>IF(N229="zákl. přenesená",J229,0)</f>
        <v>0</v>
      </c>
      <c r="BH229" s="214">
        <f>IF(N229="sníž. přenesená",J229,0)</f>
        <v>0</v>
      </c>
      <c r="BI229" s="214">
        <f>IF(N229="nulová",J229,0)</f>
        <v>0</v>
      </c>
      <c r="BJ229" s="14" t="s">
        <v>82</v>
      </c>
      <c r="BK229" s="214">
        <f>ROUND(I229*H229,2)</f>
        <v>0</v>
      </c>
      <c r="BL229" s="14" t="s">
        <v>124</v>
      </c>
      <c r="BM229" s="213" t="s">
        <v>445</v>
      </c>
    </row>
    <row r="230" s="2" customFormat="1" ht="21.75" customHeight="1">
      <c r="A230" s="35"/>
      <c r="B230" s="36"/>
      <c r="C230" s="201" t="s">
        <v>446</v>
      </c>
      <c r="D230" s="201" t="s">
        <v>120</v>
      </c>
      <c r="E230" s="202" t="s">
        <v>447</v>
      </c>
      <c r="F230" s="203" t="s">
        <v>448</v>
      </c>
      <c r="G230" s="204" t="s">
        <v>158</v>
      </c>
      <c r="H230" s="205">
        <v>116</v>
      </c>
      <c r="I230" s="206"/>
      <c r="J230" s="207">
        <f>ROUND(I230*H230,2)</f>
        <v>0</v>
      </c>
      <c r="K230" s="208"/>
      <c r="L230" s="41"/>
      <c r="M230" s="209" t="s">
        <v>1</v>
      </c>
      <c r="N230" s="210" t="s">
        <v>42</v>
      </c>
      <c r="O230" s="88"/>
      <c r="P230" s="211">
        <f>O230*H230</f>
        <v>0</v>
      </c>
      <c r="Q230" s="211">
        <v>0</v>
      </c>
      <c r="R230" s="211">
        <f>Q230*H230</f>
        <v>0</v>
      </c>
      <c r="S230" s="211">
        <v>0</v>
      </c>
      <c r="T230" s="212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13" t="s">
        <v>124</v>
      </c>
      <c r="AT230" s="213" t="s">
        <v>120</v>
      </c>
      <c r="AU230" s="213" t="s">
        <v>82</v>
      </c>
      <c r="AY230" s="14" t="s">
        <v>118</v>
      </c>
      <c r="BE230" s="214">
        <f>IF(N230="základní",J230,0)</f>
        <v>0</v>
      </c>
      <c r="BF230" s="214">
        <f>IF(N230="snížená",J230,0)</f>
        <v>0</v>
      </c>
      <c r="BG230" s="214">
        <f>IF(N230="zákl. přenesená",J230,0)</f>
        <v>0</v>
      </c>
      <c r="BH230" s="214">
        <f>IF(N230="sníž. přenesená",J230,0)</f>
        <v>0</v>
      </c>
      <c r="BI230" s="214">
        <f>IF(N230="nulová",J230,0)</f>
        <v>0</v>
      </c>
      <c r="BJ230" s="14" t="s">
        <v>82</v>
      </c>
      <c r="BK230" s="214">
        <f>ROUND(I230*H230,2)</f>
        <v>0</v>
      </c>
      <c r="BL230" s="14" t="s">
        <v>124</v>
      </c>
      <c r="BM230" s="213" t="s">
        <v>449</v>
      </c>
    </row>
    <row r="231" s="12" customFormat="1">
      <c r="A231" s="12"/>
      <c r="B231" s="215"/>
      <c r="C231" s="216"/>
      <c r="D231" s="217" t="s">
        <v>126</v>
      </c>
      <c r="E231" s="218" t="s">
        <v>1</v>
      </c>
      <c r="F231" s="219" t="s">
        <v>450</v>
      </c>
      <c r="G231" s="216"/>
      <c r="H231" s="220">
        <v>116</v>
      </c>
      <c r="I231" s="221"/>
      <c r="J231" s="216"/>
      <c r="K231" s="216"/>
      <c r="L231" s="222"/>
      <c r="M231" s="223"/>
      <c r="N231" s="224"/>
      <c r="O231" s="224"/>
      <c r="P231" s="224"/>
      <c r="Q231" s="224"/>
      <c r="R231" s="224"/>
      <c r="S231" s="224"/>
      <c r="T231" s="225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T231" s="226" t="s">
        <v>126</v>
      </c>
      <c r="AU231" s="226" t="s">
        <v>82</v>
      </c>
      <c r="AV231" s="12" t="s">
        <v>84</v>
      </c>
      <c r="AW231" s="12" t="s">
        <v>33</v>
      </c>
      <c r="AX231" s="12" t="s">
        <v>82</v>
      </c>
      <c r="AY231" s="226" t="s">
        <v>118</v>
      </c>
    </row>
    <row r="232" s="2" customFormat="1" ht="16.5" customHeight="1">
      <c r="A232" s="35"/>
      <c r="B232" s="36"/>
      <c r="C232" s="201" t="s">
        <v>451</v>
      </c>
      <c r="D232" s="201" t="s">
        <v>120</v>
      </c>
      <c r="E232" s="202" t="s">
        <v>452</v>
      </c>
      <c r="F232" s="203" t="s">
        <v>453</v>
      </c>
      <c r="G232" s="204" t="s">
        <v>158</v>
      </c>
      <c r="H232" s="205">
        <v>56</v>
      </c>
      <c r="I232" s="206"/>
      <c r="J232" s="207">
        <f>ROUND(I232*H232,2)</f>
        <v>0</v>
      </c>
      <c r="K232" s="208"/>
      <c r="L232" s="41"/>
      <c r="M232" s="209" t="s">
        <v>1</v>
      </c>
      <c r="N232" s="210" t="s">
        <v>42</v>
      </c>
      <c r="O232" s="88"/>
      <c r="P232" s="211">
        <f>O232*H232</f>
        <v>0</v>
      </c>
      <c r="Q232" s="211">
        <v>0</v>
      </c>
      <c r="R232" s="211">
        <f>Q232*H232</f>
        <v>0</v>
      </c>
      <c r="S232" s="211">
        <v>0</v>
      </c>
      <c r="T232" s="21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13" t="s">
        <v>124</v>
      </c>
      <c r="AT232" s="213" t="s">
        <v>120</v>
      </c>
      <c r="AU232" s="213" t="s">
        <v>82</v>
      </c>
      <c r="AY232" s="14" t="s">
        <v>118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4" t="s">
        <v>82</v>
      </c>
      <c r="BK232" s="214">
        <f>ROUND(I232*H232,2)</f>
        <v>0</v>
      </c>
      <c r="BL232" s="14" t="s">
        <v>124</v>
      </c>
      <c r="BM232" s="213" t="s">
        <v>454</v>
      </c>
    </row>
    <row r="233" s="12" customFormat="1">
      <c r="A233" s="12"/>
      <c r="B233" s="215"/>
      <c r="C233" s="216"/>
      <c r="D233" s="217" t="s">
        <v>126</v>
      </c>
      <c r="E233" s="218" t="s">
        <v>1</v>
      </c>
      <c r="F233" s="219" t="s">
        <v>455</v>
      </c>
      <c r="G233" s="216"/>
      <c r="H233" s="220">
        <v>56</v>
      </c>
      <c r="I233" s="221"/>
      <c r="J233" s="216"/>
      <c r="K233" s="216"/>
      <c r="L233" s="222"/>
      <c r="M233" s="223"/>
      <c r="N233" s="224"/>
      <c r="O233" s="224"/>
      <c r="P233" s="224"/>
      <c r="Q233" s="224"/>
      <c r="R233" s="224"/>
      <c r="S233" s="224"/>
      <c r="T233" s="225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T233" s="226" t="s">
        <v>126</v>
      </c>
      <c r="AU233" s="226" t="s">
        <v>82</v>
      </c>
      <c r="AV233" s="12" t="s">
        <v>84</v>
      </c>
      <c r="AW233" s="12" t="s">
        <v>33</v>
      </c>
      <c r="AX233" s="12" t="s">
        <v>82</v>
      </c>
      <c r="AY233" s="226" t="s">
        <v>118</v>
      </c>
    </row>
    <row r="234" s="2" customFormat="1" ht="16.5" customHeight="1">
      <c r="A234" s="35"/>
      <c r="B234" s="36"/>
      <c r="C234" s="201" t="s">
        <v>456</v>
      </c>
      <c r="D234" s="201" t="s">
        <v>120</v>
      </c>
      <c r="E234" s="202" t="s">
        <v>457</v>
      </c>
      <c r="F234" s="203" t="s">
        <v>458</v>
      </c>
      <c r="G234" s="204" t="s">
        <v>158</v>
      </c>
      <c r="H234" s="205">
        <v>26</v>
      </c>
      <c r="I234" s="206"/>
      <c r="J234" s="207">
        <f>ROUND(I234*H234,2)</f>
        <v>0</v>
      </c>
      <c r="K234" s="208"/>
      <c r="L234" s="41"/>
      <c r="M234" s="209" t="s">
        <v>1</v>
      </c>
      <c r="N234" s="210" t="s">
        <v>42</v>
      </c>
      <c r="O234" s="88"/>
      <c r="P234" s="211">
        <f>O234*H234</f>
        <v>0</v>
      </c>
      <c r="Q234" s="211">
        <v>0</v>
      </c>
      <c r="R234" s="211">
        <f>Q234*H234</f>
        <v>0</v>
      </c>
      <c r="S234" s="211">
        <v>0</v>
      </c>
      <c r="T234" s="21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13" t="s">
        <v>124</v>
      </c>
      <c r="AT234" s="213" t="s">
        <v>120</v>
      </c>
      <c r="AU234" s="213" t="s">
        <v>82</v>
      </c>
      <c r="AY234" s="14" t="s">
        <v>118</v>
      </c>
      <c r="BE234" s="214">
        <f>IF(N234="základní",J234,0)</f>
        <v>0</v>
      </c>
      <c r="BF234" s="214">
        <f>IF(N234="snížená",J234,0)</f>
        <v>0</v>
      </c>
      <c r="BG234" s="214">
        <f>IF(N234="zákl. přenesená",J234,0)</f>
        <v>0</v>
      </c>
      <c r="BH234" s="214">
        <f>IF(N234="sníž. přenesená",J234,0)</f>
        <v>0</v>
      </c>
      <c r="BI234" s="214">
        <f>IF(N234="nulová",J234,0)</f>
        <v>0</v>
      </c>
      <c r="BJ234" s="14" t="s">
        <v>82</v>
      </c>
      <c r="BK234" s="214">
        <f>ROUND(I234*H234,2)</f>
        <v>0</v>
      </c>
      <c r="BL234" s="14" t="s">
        <v>124</v>
      </c>
      <c r="BM234" s="213" t="s">
        <v>459</v>
      </c>
    </row>
    <row r="235" s="12" customFormat="1">
      <c r="A235" s="12"/>
      <c r="B235" s="215"/>
      <c r="C235" s="216"/>
      <c r="D235" s="217" t="s">
        <v>126</v>
      </c>
      <c r="E235" s="218" t="s">
        <v>1</v>
      </c>
      <c r="F235" s="219" t="s">
        <v>460</v>
      </c>
      <c r="G235" s="216"/>
      <c r="H235" s="220">
        <v>26</v>
      </c>
      <c r="I235" s="221"/>
      <c r="J235" s="216"/>
      <c r="K235" s="216"/>
      <c r="L235" s="222"/>
      <c r="M235" s="223"/>
      <c r="N235" s="224"/>
      <c r="O235" s="224"/>
      <c r="P235" s="224"/>
      <c r="Q235" s="224"/>
      <c r="R235" s="224"/>
      <c r="S235" s="224"/>
      <c r="T235" s="225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T235" s="226" t="s">
        <v>126</v>
      </c>
      <c r="AU235" s="226" t="s">
        <v>82</v>
      </c>
      <c r="AV235" s="12" t="s">
        <v>84</v>
      </c>
      <c r="AW235" s="12" t="s">
        <v>33</v>
      </c>
      <c r="AX235" s="12" t="s">
        <v>82</v>
      </c>
      <c r="AY235" s="226" t="s">
        <v>118</v>
      </c>
    </row>
    <row r="236" s="2" customFormat="1" ht="16.5" customHeight="1">
      <c r="A236" s="35"/>
      <c r="B236" s="36"/>
      <c r="C236" s="201" t="s">
        <v>461</v>
      </c>
      <c r="D236" s="201" t="s">
        <v>120</v>
      </c>
      <c r="E236" s="202" t="s">
        <v>462</v>
      </c>
      <c r="F236" s="203" t="s">
        <v>463</v>
      </c>
      <c r="G236" s="204" t="s">
        <v>158</v>
      </c>
      <c r="H236" s="205">
        <v>250</v>
      </c>
      <c r="I236" s="206"/>
      <c r="J236" s="207">
        <f>ROUND(I236*H236,2)</f>
        <v>0</v>
      </c>
      <c r="K236" s="208"/>
      <c r="L236" s="41"/>
      <c r="M236" s="209" t="s">
        <v>1</v>
      </c>
      <c r="N236" s="210" t="s">
        <v>42</v>
      </c>
      <c r="O236" s="88"/>
      <c r="P236" s="211">
        <f>O236*H236</f>
        <v>0</v>
      </c>
      <c r="Q236" s="211">
        <v>0</v>
      </c>
      <c r="R236" s="211">
        <f>Q236*H236</f>
        <v>0</v>
      </c>
      <c r="S236" s="211">
        <v>0</v>
      </c>
      <c r="T236" s="212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3" t="s">
        <v>124</v>
      </c>
      <c r="AT236" s="213" t="s">
        <v>120</v>
      </c>
      <c r="AU236" s="213" t="s">
        <v>82</v>
      </c>
      <c r="AY236" s="14" t="s">
        <v>118</v>
      </c>
      <c r="BE236" s="214">
        <f>IF(N236="základní",J236,0)</f>
        <v>0</v>
      </c>
      <c r="BF236" s="214">
        <f>IF(N236="snížená",J236,0)</f>
        <v>0</v>
      </c>
      <c r="BG236" s="214">
        <f>IF(N236="zákl. přenesená",J236,0)</f>
        <v>0</v>
      </c>
      <c r="BH236" s="214">
        <f>IF(N236="sníž. přenesená",J236,0)</f>
        <v>0</v>
      </c>
      <c r="BI236" s="214">
        <f>IF(N236="nulová",J236,0)</f>
        <v>0</v>
      </c>
      <c r="BJ236" s="14" t="s">
        <v>82</v>
      </c>
      <c r="BK236" s="214">
        <f>ROUND(I236*H236,2)</f>
        <v>0</v>
      </c>
      <c r="BL236" s="14" t="s">
        <v>124</v>
      </c>
      <c r="BM236" s="213" t="s">
        <v>464</v>
      </c>
    </row>
    <row r="237" s="2" customFormat="1" ht="16.5" customHeight="1">
      <c r="A237" s="35"/>
      <c r="B237" s="36"/>
      <c r="C237" s="201" t="s">
        <v>465</v>
      </c>
      <c r="D237" s="201" t="s">
        <v>120</v>
      </c>
      <c r="E237" s="202" t="s">
        <v>466</v>
      </c>
      <c r="F237" s="203" t="s">
        <v>467</v>
      </c>
      <c r="G237" s="204" t="s">
        <v>158</v>
      </c>
      <c r="H237" s="205">
        <v>1</v>
      </c>
      <c r="I237" s="206"/>
      <c r="J237" s="207">
        <f>ROUND(I237*H237,2)</f>
        <v>0</v>
      </c>
      <c r="K237" s="208"/>
      <c r="L237" s="41"/>
      <c r="M237" s="209" t="s">
        <v>1</v>
      </c>
      <c r="N237" s="210" t="s">
        <v>42</v>
      </c>
      <c r="O237" s="88"/>
      <c r="P237" s="211">
        <f>O237*H237</f>
        <v>0</v>
      </c>
      <c r="Q237" s="211">
        <v>0</v>
      </c>
      <c r="R237" s="211">
        <f>Q237*H237</f>
        <v>0</v>
      </c>
      <c r="S237" s="211">
        <v>0</v>
      </c>
      <c r="T237" s="212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13" t="s">
        <v>124</v>
      </c>
      <c r="AT237" s="213" t="s">
        <v>120</v>
      </c>
      <c r="AU237" s="213" t="s">
        <v>82</v>
      </c>
      <c r="AY237" s="14" t="s">
        <v>118</v>
      </c>
      <c r="BE237" s="214">
        <f>IF(N237="základní",J237,0)</f>
        <v>0</v>
      </c>
      <c r="BF237" s="214">
        <f>IF(N237="snížená",J237,0)</f>
        <v>0</v>
      </c>
      <c r="BG237" s="214">
        <f>IF(N237="zákl. přenesená",J237,0)</f>
        <v>0</v>
      </c>
      <c r="BH237" s="214">
        <f>IF(N237="sníž. přenesená",J237,0)</f>
        <v>0</v>
      </c>
      <c r="BI237" s="214">
        <f>IF(N237="nulová",J237,0)</f>
        <v>0</v>
      </c>
      <c r="BJ237" s="14" t="s">
        <v>82</v>
      </c>
      <c r="BK237" s="214">
        <f>ROUND(I237*H237,2)</f>
        <v>0</v>
      </c>
      <c r="BL237" s="14" t="s">
        <v>124</v>
      </c>
      <c r="BM237" s="213" t="s">
        <v>468</v>
      </c>
    </row>
    <row r="238" s="12" customFormat="1">
      <c r="A238" s="12"/>
      <c r="B238" s="215"/>
      <c r="C238" s="216"/>
      <c r="D238" s="217" t="s">
        <v>126</v>
      </c>
      <c r="E238" s="218" t="s">
        <v>1</v>
      </c>
      <c r="F238" s="219" t="s">
        <v>469</v>
      </c>
      <c r="G238" s="216"/>
      <c r="H238" s="220">
        <v>1</v>
      </c>
      <c r="I238" s="221"/>
      <c r="J238" s="216"/>
      <c r="K238" s="216"/>
      <c r="L238" s="222"/>
      <c r="M238" s="223"/>
      <c r="N238" s="224"/>
      <c r="O238" s="224"/>
      <c r="P238" s="224"/>
      <c r="Q238" s="224"/>
      <c r="R238" s="224"/>
      <c r="S238" s="224"/>
      <c r="T238" s="225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T238" s="226" t="s">
        <v>126</v>
      </c>
      <c r="AU238" s="226" t="s">
        <v>82</v>
      </c>
      <c r="AV238" s="12" t="s">
        <v>84</v>
      </c>
      <c r="AW238" s="12" t="s">
        <v>33</v>
      </c>
      <c r="AX238" s="12" t="s">
        <v>82</v>
      </c>
      <c r="AY238" s="226" t="s">
        <v>118</v>
      </c>
    </row>
    <row r="239" s="2" customFormat="1" ht="16.5" customHeight="1">
      <c r="A239" s="35"/>
      <c r="B239" s="36"/>
      <c r="C239" s="201" t="s">
        <v>470</v>
      </c>
      <c r="D239" s="201" t="s">
        <v>120</v>
      </c>
      <c r="E239" s="202" t="s">
        <v>471</v>
      </c>
      <c r="F239" s="203" t="s">
        <v>472</v>
      </c>
      <c r="G239" s="204" t="s">
        <v>158</v>
      </c>
      <c r="H239" s="205">
        <v>6</v>
      </c>
      <c r="I239" s="206"/>
      <c r="J239" s="207">
        <f>ROUND(I239*H239,2)</f>
        <v>0</v>
      </c>
      <c r="K239" s="208"/>
      <c r="L239" s="41"/>
      <c r="M239" s="209" t="s">
        <v>1</v>
      </c>
      <c r="N239" s="210" t="s">
        <v>42</v>
      </c>
      <c r="O239" s="88"/>
      <c r="P239" s="211">
        <f>O239*H239</f>
        <v>0</v>
      </c>
      <c r="Q239" s="211">
        <v>0</v>
      </c>
      <c r="R239" s="211">
        <f>Q239*H239</f>
        <v>0</v>
      </c>
      <c r="S239" s="211">
        <v>0</v>
      </c>
      <c r="T239" s="21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13" t="s">
        <v>124</v>
      </c>
      <c r="AT239" s="213" t="s">
        <v>120</v>
      </c>
      <c r="AU239" s="213" t="s">
        <v>82</v>
      </c>
      <c r="AY239" s="14" t="s">
        <v>118</v>
      </c>
      <c r="BE239" s="214">
        <f>IF(N239="základní",J239,0)</f>
        <v>0</v>
      </c>
      <c r="BF239" s="214">
        <f>IF(N239="snížená",J239,0)</f>
        <v>0</v>
      </c>
      <c r="BG239" s="214">
        <f>IF(N239="zákl. přenesená",J239,0)</f>
        <v>0</v>
      </c>
      <c r="BH239" s="214">
        <f>IF(N239="sníž. přenesená",J239,0)</f>
        <v>0</v>
      </c>
      <c r="BI239" s="214">
        <f>IF(N239="nulová",J239,0)</f>
        <v>0</v>
      </c>
      <c r="BJ239" s="14" t="s">
        <v>82</v>
      </c>
      <c r="BK239" s="214">
        <f>ROUND(I239*H239,2)</f>
        <v>0</v>
      </c>
      <c r="BL239" s="14" t="s">
        <v>124</v>
      </c>
      <c r="BM239" s="213" t="s">
        <v>473</v>
      </c>
    </row>
    <row r="240" s="2" customFormat="1" ht="16.5" customHeight="1">
      <c r="A240" s="35"/>
      <c r="B240" s="36"/>
      <c r="C240" s="201" t="s">
        <v>474</v>
      </c>
      <c r="D240" s="201" t="s">
        <v>120</v>
      </c>
      <c r="E240" s="202" t="s">
        <v>475</v>
      </c>
      <c r="F240" s="203" t="s">
        <v>476</v>
      </c>
      <c r="G240" s="204" t="s">
        <v>158</v>
      </c>
      <c r="H240" s="205">
        <v>2</v>
      </c>
      <c r="I240" s="206"/>
      <c r="J240" s="207">
        <f>ROUND(I240*H240,2)</f>
        <v>0</v>
      </c>
      <c r="K240" s="208"/>
      <c r="L240" s="41"/>
      <c r="M240" s="209" t="s">
        <v>1</v>
      </c>
      <c r="N240" s="210" t="s">
        <v>42</v>
      </c>
      <c r="O240" s="88"/>
      <c r="P240" s="211">
        <f>O240*H240</f>
        <v>0</v>
      </c>
      <c r="Q240" s="211">
        <v>0</v>
      </c>
      <c r="R240" s="211">
        <f>Q240*H240</f>
        <v>0</v>
      </c>
      <c r="S240" s="211">
        <v>0</v>
      </c>
      <c r="T240" s="212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3" t="s">
        <v>124</v>
      </c>
      <c r="AT240" s="213" t="s">
        <v>120</v>
      </c>
      <c r="AU240" s="213" t="s">
        <v>82</v>
      </c>
      <c r="AY240" s="14" t="s">
        <v>118</v>
      </c>
      <c r="BE240" s="214">
        <f>IF(N240="základní",J240,0)</f>
        <v>0</v>
      </c>
      <c r="BF240" s="214">
        <f>IF(N240="snížená",J240,0)</f>
        <v>0</v>
      </c>
      <c r="BG240" s="214">
        <f>IF(N240="zákl. přenesená",J240,0)</f>
        <v>0</v>
      </c>
      <c r="BH240" s="214">
        <f>IF(N240="sníž. přenesená",J240,0)</f>
        <v>0</v>
      </c>
      <c r="BI240" s="214">
        <f>IF(N240="nulová",J240,0)</f>
        <v>0</v>
      </c>
      <c r="BJ240" s="14" t="s">
        <v>82</v>
      </c>
      <c r="BK240" s="214">
        <f>ROUND(I240*H240,2)</f>
        <v>0</v>
      </c>
      <c r="BL240" s="14" t="s">
        <v>124</v>
      </c>
      <c r="BM240" s="213" t="s">
        <v>477</v>
      </c>
    </row>
    <row r="241" s="2" customFormat="1" ht="16.5" customHeight="1">
      <c r="A241" s="35"/>
      <c r="B241" s="36"/>
      <c r="C241" s="201" t="s">
        <v>478</v>
      </c>
      <c r="D241" s="201" t="s">
        <v>120</v>
      </c>
      <c r="E241" s="202" t="s">
        <v>479</v>
      </c>
      <c r="F241" s="203" t="s">
        <v>480</v>
      </c>
      <c r="G241" s="204" t="s">
        <v>158</v>
      </c>
      <c r="H241" s="205">
        <v>29</v>
      </c>
      <c r="I241" s="206"/>
      <c r="J241" s="207">
        <f>ROUND(I241*H241,2)</f>
        <v>0</v>
      </c>
      <c r="K241" s="208"/>
      <c r="L241" s="41"/>
      <c r="M241" s="209" t="s">
        <v>1</v>
      </c>
      <c r="N241" s="210" t="s">
        <v>42</v>
      </c>
      <c r="O241" s="88"/>
      <c r="P241" s="211">
        <f>O241*H241</f>
        <v>0</v>
      </c>
      <c r="Q241" s="211">
        <v>0</v>
      </c>
      <c r="R241" s="211">
        <f>Q241*H241</f>
        <v>0</v>
      </c>
      <c r="S241" s="211">
        <v>0</v>
      </c>
      <c r="T241" s="212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13" t="s">
        <v>124</v>
      </c>
      <c r="AT241" s="213" t="s">
        <v>120</v>
      </c>
      <c r="AU241" s="213" t="s">
        <v>82</v>
      </c>
      <c r="AY241" s="14" t="s">
        <v>118</v>
      </c>
      <c r="BE241" s="214">
        <f>IF(N241="základní",J241,0)</f>
        <v>0</v>
      </c>
      <c r="BF241" s="214">
        <f>IF(N241="snížená",J241,0)</f>
        <v>0</v>
      </c>
      <c r="BG241" s="214">
        <f>IF(N241="zákl. přenesená",J241,0)</f>
        <v>0</v>
      </c>
      <c r="BH241" s="214">
        <f>IF(N241="sníž. přenesená",J241,0)</f>
        <v>0</v>
      </c>
      <c r="BI241" s="214">
        <f>IF(N241="nulová",J241,0)</f>
        <v>0</v>
      </c>
      <c r="BJ241" s="14" t="s">
        <v>82</v>
      </c>
      <c r="BK241" s="214">
        <f>ROUND(I241*H241,2)</f>
        <v>0</v>
      </c>
      <c r="BL241" s="14" t="s">
        <v>124</v>
      </c>
      <c r="BM241" s="213" t="s">
        <v>481</v>
      </c>
    </row>
    <row r="242" s="2" customFormat="1" ht="21.75" customHeight="1">
      <c r="A242" s="35"/>
      <c r="B242" s="36"/>
      <c r="C242" s="201" t="s">
        <v>482</v>
      </c>
      <c r="D242" s="201" t="s">
        <v>120</v>
      </c>
      <c r="E242" s="202" t="s">
        <v>483</v>
      </c>
      <c r="F242" s="203" t="s">
        <v>484</v>
      </c>
      <c r="G242" s="204" t="s">
        <v>158</v>
      </c>
      <c r="H242" s="205">
        <v>6</v>
      </c>
      <c r="I242" s="206"/>
      <c r="J242" s="207">
        <f>ROUND(I242*H242,2)</f>
        <v>0</v>
      </c>
      <c r="K242" s="208"/>
      <c r="L242" s="41"/>
      <c r="M242" s="209" t="s">
        <v>1</v>
      </c>
      <c r="N242" s="210" t="s">
        <v>42</v>
      </c>
      <c r="O242" s="88"/>
      <c r="P242" s="211">
        <f>O242*H242</f>
        <v>0</v>
      </c>
      <c r="Q242" s="211">
        <v>0</v>
      </c>
      <c r="R242" s="211">
        <f>Q242*H242</f>
        <v>0</v>
      </c>
      <c r="S242" s="211">
        <v>0</v>
      </c>
      <c r="T242" s="212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3" t="s">
        <v>124</v>
      </c>
      <c r="AT242" s="213" t="s">
        <v>120</v>
      </c>
      <c r="AU242" s="213" t="s">
        <v>82</v>
      </c>
      <c r="AY242" s="14" t="s">
        <v>118</v>
      </c>
      <c r="BE242" s="214">
        <f>IF(N242="základní",J242,0)</f>
        <v>0</v>
      </c>
      <c r="BF242" s="214">
        <f>IF(N242="snížená",J242,0)</f>
        <v>0</v>
      </c>
      <c r="BG242" s="214">
        <f>IF(N242="zákl. přenesená",J242,0)</f>
        <v>0</v>
      </c>
      <c r="BH242" s="214">
        <f>IF(N242="sníž. přenesená",J242,0)</f>
        <v>0</v>
      </c>
      <c r="BI242" s="214">
        <f>IF(N242="nulová",J242,0)</f>
        <v>0</v>
      </c>
      <c r="BJ242" s="14" t="s">
        <v>82</v>
      </c>
      <c r="BK242" s="214">
        <f>ROUND(I242*H242,2)</f>
        <v>0</v>
      </c>
      <c r="BL242" s="14" t="s">
        <v>124</v>
      </c>
      <c r="BM242" s="213" t="s">
        <v>485</v>
      </c>
    </row>
    <row r="243" s="2" customFormat="1" ht="16.5" customHeight="1">
      <c r="A243" s="35"/>
      <c r="B243" s="36"/>
      <c r="C243" s="201" t="s">
        <v>486</v>
      </c>
      <c r="D243" s="201" t="s">
        <v>120</v>
      </c>
      <c r="E243" s="202" t="s">
        <v>487</v>
      </c>
      <c r="F243" s="203" t="s">
        <v>488</v>
      </c>
      <c r="G243" s="204" t="s">
        <v>158</v>
      </c>
      <c r="H243" s="205">
        <v>7</v>
      </c>
      <c r="I243" s="206"/>
      <c r="J243" s="207">
        <f>ROUND(I243*H243,2)</f>
        <v>0</v>
      </c>
      <c r="K243" s="208"/>
      <c r="L243" s="41"/>
      <c r="M243" s="209" t="s">
        <v>1</v>
      </c>
      <c r="N243" s="210" t="s">
        <v>42</v>
      </c>
      <c r="O243" s="88"/>
      <c r="P243" s="211">
        <f>O243*H243</f>
        <v>0</v>
      </c>
      <c r="Q243" s="211">
        <v>0</v>
      </c>
      <c r="R243" s="211">
        <f>Q243*H243</f>
        <v>0</v>
      </c>
      <c r="S243" s="211">
        <v>0</v>
      </c>
      <c r="T243" s="212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13" t="s">
        <v>124</v>
      </c>
      <c r="AT243" s="213" t="s">
        <v>120</v>
      </c>
      <c r="AU243" s="213" t="s">
        <v>82</v>
      </c>
      <c r="AY243" s="14" t="s">
        <v>118</v>
      </c>
      <c r="BE243" s="214">
        <f>IF(N243="základní",J243,0)</f>
        <v>0</v>
      </c>
      <c r="BF243" s="214">
        <f>IF(N243="snížená",J243,0)</f>
        <v>0</v>
      </c>
      <c r="BG243" s="214">
        <f>IF(N243="zákl. přenesená",J243,0)</f>
        <v>0</v>
      </c>
      <c r="BH243" s="214">
        <f>IF(N243="sníž. přenesená",J243,0)</f>
        <v>0</v>
      </c>
      <c r="BI243" s="214">
        <f>IF(N243="nulová",J243,0)</f>
        <v>0</v>
      </c>
      <c r="BJ243" s="14" t="s">
        <v>82</v>
      </c>
      <c r="BK243" s="214">
        <f>ROUND(I243*H243,2)</f>
        <v>0</v>
      </c>
      <c r="BL243" s="14" t="s">
        <v>124</v>
      </c>
      <c r="BM243" s="213" t="s">
        <v>489</v>
      </c>
    </row>
    <row r="244" s="2" customFormat="1" ht="16.5" customHeight="1">
      <c r="A244" s="35"/>
      <c r="B244" s="36"/>
      <c r="C244" s="201" t="s">
        <v>490</v>
      </c>
      <c r="D244" s="201" t="s">
        <v>120</v>
      </c>
      <c r="E244" s="202" t="s">
        <v>491</v>
      </c>
      <c r="F244" s="203" t="s">
        <v>492</v>
      </c>
      <c r="G244" s="204" t="s">
        <v>158</v>
      </c>
      <c r="H244" s="205">
        <v>3</v>
      </c>
      <c r="I244" s="206"/>
      <c r="J244" s="207">
        <f>ROUND(I244*H244,2)</f>
        <v>0</v>
      </c>
      <c r="K244" s="208"/>
      <c r="L244" s="41"/>
      <c r="M244" s="209" t="s">
        <v>1</v>
      </c>
      <c r="N244" s="210" t="s">
        <v>42</v>
      </c>
      <c r="O244" s="88"/>
      <c r="P244" s="211">
        <f>O244*H244</f>
        <v>0</v>
      </c>
      <c r="Q244" s="211">
        <v>0</v>
      </c>
      <c r="R244" s="211">
        <f>Q244*H244</f>
        <v>0</v>
      </c>
      <c r="S244" s="211">
        <v>0</v>
      </c>
      <c r="T244" s="212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13" t="s">
        <v>124</v>
      </c>
      <c r="AT244" s="213" t="s">
        <v>120</v>
      </c>
      <c r="AU244" s="213" t="s">
        <v>82</v>
      </c>
      <c r="AY244" s="14" t="s">
        <v>118</v>
      </c>
      <c r="BE244" s="214">
        <f>IF(N244="základní",J244,0)</f>
        <v>0</v>
      </c>
      <c r="BF244" s="214">
        <f>IF(N244="snížená",J244,0)</f>
        <v>0</v>
      </c>
      <c r="BG244" s="214">
        <f>IF(N244="zákl. přenesená",J244,0)</f>
        <v>0</v>
      </c>
      <c r="BH244" s="214">
        <f>IF(N244="sníž. přenesená",J244,0)</f>
        <v>0</v>
      </c>
      <c r="BI244" s="214">
        <f>IF(N244="nulová",J244,0)</f>
        <v>0</v>
      </c>
      <c r="BJ244" s="14" t="s">
        <v>82</v>
      </c>
      <c r="BK244" s="214">
        <f>ROUND(I244*H244,2)</f>
        <v>0</v>
      </c>
      <c r="BL244" s="14" t="s">
        <v>124</v>
      </c>
      <c r="BM244" s="213" t="s">
        <v>493</v>
      </c>
    </row>
    <row r="245" s="2" customFormat="1" ht="16.5" customHeight="1">
      <c r="A245" s="35"/>
      <c r="B245" s="36"/>
      <c r="C245" s="201" t="s">
        <v>494</v>
      </c>
      <c r="D245" s="201" t="s">
        <v>120</v>
      </c>
      <c r="E245" s="202" t="s">
        <v>495</v>
      </c>
      <c r="F245" s="203" t="s">
        <v>496</v>
      </c>
      <c r="G245" s="204" t="s">
        <v>158</v>
      </c>
      <c r="H245" s="205">
        <v>1</v>
      </c>
      <c r="I245" s="206"/>
      <c r="J245" s="207">
        <f>ROUND(I245*H245,2)</f>
        <v>0</v>
      </c>
      <c r="K245" s="208"/>
      <c r="L245" s="41"/>
      <c r="M245" s="209" t="s">
        <v>1</v>
      </c>
      <c r="N245" s="210" t="s">
        <v>42</v>
      </c>
      <c r="O245" s="88"/>
      <c r="P245" s="211">
        <f>O245*H245</f>
        <v>0</v>
      </c>
      <c r="Q245" s="211">
        <v>0</v>
      </c>
      <c r="R245" s="211">
        <f>Q245*H245</f>
        <v>0</v>
      </c>
      <c r="S245" s="211">
        <v>0</v>
      </c>
      <c r="T245" s="21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3" t="s">
        <v>124</v>
      </c>
      <c r="AT245" s="213" t="s">
        <v>120</v>
      </c>
      <c r="AU245" s="213" t="s">
        <v>82</v>
      </c>
      <c r="AY245" s="14" t="s">
        <v>118</v>
      </c>
      <c r="BE245" s="214">
        <f>IF(N245="základní",J245,0)</f>
        <v>0</v>
      </c>
      <c r="BF245" s="214">
        <f>IF(N245="snížená",J245,0)</f>
        <v>0</v>
      </c>
      <c r="BG245" s="214">
        <f>IF(N245="zákl. přenesená",J245,0)</f>
        <v>0</v>
      </c>
      <c r="BH245" s="214">
        <f>IF(N245="sníž. přenesená",J245,0)</f>
        <v>0</v>
      </c>
      <c r="BI245" s="214">
        <f>IF(N245="nulová",J245,0)</f>
        <v>0</v>
      </c>
      <c r="BJ245" s="14" t="s">
        <v>82</v>
      </c>
      <c r="BK245" s="214">
        <f>ROUND(I245*H245,2)</f>
        <v>0</v>
      </c>
      <c r="BL245" s="14" t="s">
        <v>124</v>
      </c>
      <c r="BM245" s="213" t="s">
        <v>497</v>
      </c>
    </row>
    <row r="246" s="2" customFormat="1" ht="16.5" customHeight="1">
      <c r="A246" s="35"/>
      <c r="B246" s="36"/>
      <c r="C246" s="201" t="s">
        <v>498</v>
      </c>
      <c r="D246" s="201" t="s">
        <v>120</v>
      </c>
      <c r="E246" s="202" t="s">
        <v>499</v>
      </c>
      <c r="F246" s="203" t="s">
        <v>500</v>
      </c>
      <c r="G246" s="204" t="s">
        <v>158</v>
      </c>
      <c r="H246" s="205">
        <v>15</v>
      </c>
      <c r="I246" s="206"/>
      <c r="J246" s="207">
        <f>ROUND(I246*H246,2)</f>
        <v>0</v>
      </c>
      <c r="K246" s="208"/>
      <c r="L246" s="41"/>
      <c r="M246" s="209" t="s">
        <v>1</v>
      </c>
      <c r="N246" s="210" t="s">
        <v>42</v>
      </c>
      <c r="O246" s="88"/>
      <c r="P246" s="211">
        <f>O246*H246</f>
        <v>0</v>
      </c>
      <c r="Q246" s="211">
        <v>0</v>
      </c>
      <c r="R246" s="211">
        <f>Q246*H246</f>
        <v>0</v>
      </c>
      <c r="S246" s="211">
        <v>0</v>
      </c>
      <c r="T246" s="212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13" t="s">
        <v>124</v>
      </c>
      <c r="AT246" s="213" t="s">
        <v>120</v>
      </c>
      <c r="AU246" s="213" t="s">
        <v>82</v>
      </c>
      <c r="AY246" s="14" t="s">
        <v>118</v>
      </c>
      <c r="BE246" s="214">
        <f>IF(N246="základní",J246,0)</f>
        <v>0</v>
      </c>
      <c r="BF246" s="214">
        <f>IF(N246="snížená",J246,0)</f>
        <v>0</v>
      </c>
      <c r="BG246" s="214">
        <f>IF(N246="zákl. přenesená",J246,0)</f>
        <v>0</v>
      </c>
      <c r="BH246" s="214">
        <f>IF(N246="sníž. přenesená",J246,0)</f>
        <v>0</v>
      </c>
      <c r="BI246" s="214">
        <f>IF(N246="nulová",J246,0)</f>
        <v>0</v>
      </c>
      <c r="BJ246" s="14" t="s">
        <v>82</v>
      </c>
      <c r="BK246" s="214">
        <f>ROUND(I246*H246,2)</f>
        <v>0</v>
      </c>
      <c r="BL246" s="14" t="s">
        <v>124</v>
      </c>
      <c r="BM246" s="213" t="s">
        <v>501</v>
      </c>
    </row>
    <row r="247" s="2" customFormat="1" ht="16.5" customHeight="1">
      <c r="A247" s="35"/>
      <c r="B247" s="36"/>
      <c r="C247" s="201" t="s">
        <v>502</v>
      </c>
      <c r="D247" s="201" t="s">
        <v>120</v>
      </c>
      <c r="E247" s="202" t="s">
        <v>503</v>
      </c>
      <c r="F247" s="203" t="s">
        <v>504</v>
      </c>
      <c r="G247" s="204" t="s">
        <v>158</v>
      </c>
      <c r="H247" s="205">
        <v>6</v>
      </c>
      <c r="I247" s="206"/>
      <c r="J247" s="207">
        <f>ROUND(I247*H247,2)</f>
        <v>0</v>
      </c>
      <c r="K247" s="208"/>
      <c r="L247" s="41"/>
      <c r="M247" s="209" t="s">
        <v>1</v>
      </c>
      <c r="N247" s="210" t="s">
        <v>42</v>
      </c>
      <c r="O247" s="88"/>
      <c r="P247" s="211">
        <f>O247*H247</f>
        <v>0</v>
      </c>
      <c r="Q247" s="211">
        <v>0</v>
      </c>
      <c r="R247" s="211">
        <f>Q247*H247</f>
        <v>0</v>
      </c>
      <c r="S247" s="211">
        <v>0</v>
      </c>
      <c r="T247" s="212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13" t="s">
        <v>124</v>
      </c>
      <c r="AT247" s="213" t="s">
        <v>120</v>
      </c>
      <c r="AU247" s="213" t="s">
        <v>82</v>
      </c>
      <c r="AY247" s="14" t="s">
        <v>118</v>
      </c>
      <c r="BE247" s="214">
        <f>IF(N247="základní",J247,0)</f>
        <v>0</v>
      </c>
      <c r="BF247" s="214">
        <f>IF(N247="snížená",J247,0)</f>
        <v>0</v>
      </c>
      <c r="BG247" s="214">
        <f>IF(N247="zákl. přenesená",J247,0)</f>
        <v>0</v>
      </c>
      <c r="BH247" s="214">
        <f>IF(N247="sníž. přenesená",J247,0)</f>
        <v>0</v>
      </c>
      <c r="BI247" s="214">
        <f>IF(N247="nulová",J247,0)</f>
        <v>0</v>
      </c>
      <c r="BJ247" s="14" t="s">
        <v>82</v>
      </c>
      <c r="BK247" s="214">
        <f>ROUND(I247*H247,2)</f>
        <v>0</v>
      </c>
      <c r="BL247" s="14" t="s">
        <v>124</v>
      </c>
      <c r="BM247" s="213" t="s">
        <v>505</v>
      </c>
    </row>
    <row r="248" s="2" customFormat="1" ht="21.75" customHeight="1">
      <c r="A248" s="35"/>
      <c r="B248" s="36"/>
      <c r="C248" s="201" t="s">
        <v>506</v>
      </c>
      <c r="D248" s="201" t="s">
        <v>120</v>
      </c>
      <c r="E248" s="202" t="s">
        <v>507</v>
      </c>
      <c r="F248" s="203" t="s">
        <v>508</v>
      </c>
      <c r="G248" s="204" t="s">
        <v>158</v>
      </c>
      <c r="H248" s="205">
        <v>27</v>
      </c>
      <c r="I248" s="206"/>
      <c r="J248" s="207">
        <f>ROUND(I248*H248,2)</f>
        <v>0</v>
      </c>
      <c r="K248" s="208"/>
      <c r="L248" s="41"/>
      <c r="M248" s="209" t="s">
        <v>1</v>
      </c>
      <c r="N248" s="210" t="s">
        <v>42</v>
      </c>
      <c r="O248" s="88"/>
      <c r="P248" s="211">
        <f>O248*H248</f>
        <v>0</v>
      </c>
      <c r="Q248" s="211">
        <v>0</v>
      </c>
      <c r="R248" s="211">
        <f>Q248*H248</f>
        <v>0</v>
      </c>
      <c r="S248" s="211">
        <v>0</v>
      </c>
      <c r="T248" s="212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13" t="s">
        <v>124</v>
      </c>
      <c r="AT248" s="213" t="s">
        <v>120</v>
      </c>
      <c r="AU248" s="213" t="s">
        <v>82</v>
      </c>
      <c r="AY248" s="14" t="s">
        <v>118</v>
      </c>
      <c r="BE248" s="214">
        <f>IF(N248="základní",J248,0)</f>
        <v>0</v>
      </c>
      <c r="BF248" s="214">
        <f>IF(N248="snížená",J248,0)</f>
        <v>0</v>
      </c>
      <c r="BG248" s="214">
        <f>IF(N248="zákl. přenesená",J248,0)</f>
        <v>0</v>
      </c>
      <c r="BH248" s="214">
        <f>IF(N248="sníž. přenesená",J248,0)</f>
        <v>0</v>
      </c>
      <c r="BI248" s="214">
        <f>IF(N248="nulová",J248,0)</f>
        <v>0</v>
      </c>
      <c r="BJ248" s="14" t="s">
        <v>82</v>
      </c>
      <c r="BK248" s="214">
        <f>ROUND(I248*H248,2)</f>
        <v>0</v>
      </c>
      <c r="BL248" s="14" t="s">
        <v>124</v>
      </c>
      <c r="BM248" s="213" t="s">
        <v>509</v>
      </c>
    </row>
    <row r="249" s="2" customFormat="1" ht="16.5" customHeight="1">
      <c r="A249" s="35"/>
      <c r="B249" s="36"/>
      <c r="C249" s="201" t="s">
        <v>510</v>
      </c>
      <c r="D249" s="201" t="s">
        <v>120</v>
      </c>
      <c r="E249" s="202" t="s">
        <v>511</v>
      </c>
      <c r="F249" s="203" t="s">
        <v>512</v>
      </c>
      <c r="G249" s="204" t="s">
        <v>158</v>
      </c>
      <c r="H249" s="205">
        <v>10</v>
      </c>
      <c r="I249" s="206"/>
      <c r="J249" s="207">
        <f>ROUND(I249*H249,2)</f>
        <v>0</v>
      </c>
      <c r="K249" s="208"/>
      <c r="L249" s="41"/>
      <c r="M249" s="209" t="s">
        <v>1</v>
      </c>
      <c r="N249" s="210" t="s">
        <v>42</v>
      </c>
      <c r="O249" s="88"/>
      <c r="P249" s="211">
        <f>O249*H249</f>
        <v>0</v>
      </c>
      <c r="Q249" s="211">
        <v>0</v>
      </c>
      <c r="R249" s="211">
        <f>Q249*H249</f>
        <v>0</v>
      </c>
      <c r="S249" s="211">
        <v>0</v>
      </c>
      <c r="T249" s="212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13" t="s">
        <v>124</v>
      </c>
      <c r="AT249" s="213" t="s">
        <v>120</v>
      </c>
      <c r="AU249" s="213" t="s">
        <v>82</v>
      </c>
      <c r="AY249" s="14" t="s">
        <v>118</v>
      </c>
      <c r="BE249" s="214">
        <f>IF(N249="základní",J249,0)</f>
        <v>0</v>
      </c>
      <c r="BF249" s="214">
        <f>IF(N249="snížená",J249,0)</f>
        <v>0</v>
      </c>
      <c r="BG249" s="214">
        <f>IF(N249="zákl. přenesená",J249,0)</f>
        <v>0</v>
      </c>
      <c r="BH249" s="214">
        <f>IF(N249="sníž. přenesená",J249,0)</f>
        <v>0</v>
      </c>
      <c r="BI249" s="214">
        <f>IF(N249="nulová",J249,0)</f>
        <v>0</v>
      </c>
      <c r="BJ249" s="14" t="s">
        <v>82</v>
      </c>
      <c r="BK249" s="214">
        <f>ROUND(I249*H249,2)</f>
        <v>0</v>
      </c>
      <c r="BL249" s="14" t="s">
        <v>124</v>
      </c>
      <c r="BM249" s="213" t="s">
        <v>513</v>
      </c>
    </row>
    <row r="250" s="12" customFormat="1">
      <c r="A250" s="12"/>
      <c r="B250" s="215"/>
      <c r="C250" s="216"/>
      <c r="D250" s="217" t="s">
        <v>126</v>
      </c>
      <c r="E250" s="218" t="s">
        <v>1</v>
      </c>
      <c r="F250" s="219" t="s">
        <v>514</v>
      </c>
      <c r="G250" s="216"/>
      <c r="H250" s="220">
        <v>10</v>
      </c>
      <c r="I250" s="221"/>
      <c r="J250" s="216"/>
      <c r="K250" s="216"/>
      <c r="L250" s="222"/>
      <c r="M250" s="223"/>
      <c r="N250" s="224"/>
      <c r="O250" s="224"/>
      <c r="P250" s="224"/>
      <c r="Q250" s="224"/>
      <c r="R250" s="224"/>
      <c r="S250" s="224"/>
      <c r="T250" s="225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T250" s="226" t="s">
        <v>126</v>
      </c>
      <c r="AU250" s="226" t="s">
        <v>82</v>
      </c>
      <c r="AV250" s="12" t="s">
        <v>84</v>
      </c>
      <c r="AW250" s="12" t="s">
        <v>33</v>
      </c>
      <c r="AX250" s="12" t="s">
        <v>82</v>
      </c>
      <c r="AY250" s="226" t="s">
        <v>118</v>
      </c>
    </row>
    <row r="251" s="2" customFormat="1" ht="16.5" customHeight="1">
      <c r="A251" s="35"/>
      <c r="B251" s="36"/>
      <c r="C251" s="201" t="s">
        <v>515</v>
      </c>
      <c r="D251" s="201" t="s">
        <v>120</v>
      </c>
      <c r="E251" s="202" t="s">
        <v>516</v>
      </c>
      <c r="F251" s="203" t="s">
        <v>517</v>
      </c>
      <c r="G251" s="204" t="s">
        <v>158</v>
      </c>
      <c r="H251" s="205">
        <v>8</v>
      </c>
      <c r="I251" s="206"/>
      <c r="J251" s="207">
        <f>ROUND(I251*H251,2)</f>
        <v>0</v>
      </c>
      <c r="K251" s="208"/>
      <c r="L251" s="41"/>
      <c r="M251" s="209" t="s">
        <v>1</v>
      </c>
      <c r="N251" s="210" t="s">
        <v>42</v>
      </c>
      <c r="O251" s="88"/>
      <c r="P251" s="211">
        <f>O251*H251</f>
        <v>0</v>
      </c>
      <c r="Q251" s="211">
        <v>0</v>
      </c>
      <c r="R251" s="211">
        <f>Q251*H251</f>
        <v>0</v>
      </c>
      <c r="S251" s="211">
        <v>0</v>
      </c>
      <c r="T251" s="212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3" t="s">
        <v>124</v>
      </c>
      <c r="AT251" s="213" t="s">
        <v>120</v>
      </c>
      <c r="AU251" s="213" t="s">
        <v>82</v>
      </c>
      <c r="AY251" s="14" t="s">
        <v>118</v>
      </c>
      <c r="BE251" s="214">
        <f>IF(N251="základní",J251,0)</f>
        <v>0</v>
      </c>
      <c r="BF251" s="214">
        <f>IF(N251="snížená",J251,0)</f>
        <v>0</v>
      </c>
      <c r="BG251" s="214">
        <f>IF(N251="zákl. přenesená",J251,0)</f>
        <v>0</v>
      </c>
      <c r="BH251" s="214">
        <f>IF(N251="sníž. přenesená",J251,0)</f>
        <v>0</v>
      </c>
      <c r="BI251" s="214">
        <f>IF(N251="nulová",J251,0)</f>
        <v>0</v>
      </c>
      <c r="BJ251" s="14" t="s">
        <v>82</v>
      </c>
      <c r="BK251" s="214">
        <f>ROUND(I251*H251,2)</f>
        <v>0</v>
      </c>
      <c r="BL251" s="14" t="s">
        <v>124</v>
      </c>
      <c r="BM251" s="213" t="s">
        <v>518</v>
      </c>
    </row>
    <row r="252" s="2" customFormat="1" ht="16.5" customHeight="1">
      <c r="A252" s="35"/>
      <c r="B252" s="36"/>
      <c r="C252" s="201" t="s">
        <v>519</v>
      </c>
      <c r="D252" s="201" t="s">
        <v>120</v>
      </c>
      <c r="E252" s="202" t="s">
        <v>520</v>
      </c>
      <c r="F252" s="203" t="s">
        <v>521</v>
      </c>
      <c r="G252" s="204" t="s">
        <v>158</v>
      </c>
      <c r="H252" s="205">
        <v>1</v>
      </c>
      <c r="I252" s="206"/>
      <c r="J252" s="207">
        <f>ROUND(I252*H252,2)</f>
        <v>0</v>
      </c>
      <c r="K252" s="208"/>
      <c r="L252" s="41"/>
      <c r="M252" s="209" t="s">
        <v>1</v>
      </c>
      <c r="N252" s="210" t="s">
        <v>42</v>
      </c>
      <c r="O252" s="88"/>
      <c r="P252" s="211">
        <f>O252*H252</f>
        <v>0</v>
      </c>
      <c r="Q252" s="211">
        <v>0</v>
      </c>
      <c r="R252" s="211">
        <f>Q252*H252</f>
        <v>0</v>
      </c>
      <c r="S252" s="211">
        <v>0</v>
      </c>
      <c r="T252" s="212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13" t="s">
        <v>124</v>
      </c>
      <c r="AT252" s="213" t="s">
        <v>120</v>
      </c>
      <c r="AU252" s="213" t="s">
        <v>82</v>
      </c>
      <c r="AY252" s="14" t="s">
        <v>118</v>
      </c>
      <c r="BE252" s="214">
        <f>IF(N252="základní",J252,0)</f>
        <v>0</v>
      </c>
      <c r="BF252" s="214">
        <f>IF(N252="snížená",J252,0)</f>
        <v>0</v>
      </c>
      <c r="BG252" s="214">
        <f>IF(N252="zákl. přenesená",J252,0)</f>
        <v>0</v>
      </c>
      <c r="BH252" s="214">
        <f>IF(N252="sníž. přenesená",J252,0)</f>
        <v>0</v>
      </c>
      <c r="BI252" s="214">
        <f>IF(N252="nulová",J252,0)</f>
        <v>0</v>
      </c>
      <c r="BJ252" s="14" t="s">
        <v>82</v>
      </c>
      <c r="BK252" s="214">
        <f>ROUND(I252*H252,2)</f>
        <v>0</v>
      </c>
      <c r="BL252" s="14" t="s">
        <v>124</v>
      </c>
      <c r="BM252" s="213" t="s">
        <v>522</v>
      </c>
    </row>
    <row r="253" s="2" customFormat="1" ht="16.5" customHeight="1">
      <c r="A253" s="35"/>
      <c r="B253" s="36"/>
      <c r="C253" s="201" t="s">
        <v>523</v>
      </c>
      <c r="D253" s="201" t="s">
        <v>120</v>
      </c>
      <c r="E253" s="202" t="s">
        <v>524</v>
      </c>
      <c r="F253" s="203" t="s">
        <v>525</v>
      </c>
      <c r="G253" s="204" t="s">
        <v>158</v>
      </c>
      <c r="H253" s="205">
        <v>3</v>
      </c>
      <c r="I253" s="206"/>
      <c r="J253" s="207">
        <f>ROUND(I253*H253,2)</f>
        <v>0</v>
      </c>
      <c r="K253" s="208"/>
      <c r="L253" s="41"/>
      <c r="M253" s="209" t="s">
        <v>1</v>
      </c>
      <c r="N253" s="210" t="s">
        <v>42</v>
      </c>
      <c r="O253" s="88"/>
      <c r="P253" s="211">
        <f>O253*H253</f>
        <v>0</v>
      </c>
      <c r="Q253" s="211">
        <v>0</v>
      </c>
      <c r="R253" s="211">
        <f>Q253*H253</f>
        <v>0</v>
      </c>
      <c r="S253" s="211">
        <v>0</v>
      </c>
      <c r="T253" s="212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13" t="s">
        <v>124</v>
      </c>
      <c r="AT253" s="213" t="s">
        <v>120</v>
      </c>
      <c r="AU253" s="213" t="s">
        <v>82</v>
      </c>
      <c r="AY253" s="14" t="s">
        <v>118</v>
      </c>
      <c r="BE253" s="214">
        <f>IF(N253="základní",J253,0)</f>
        <v>0</v>
      </c>
      <c r="BF253" s="214">
        <f>IF(N253="snížená",J253,0)</f>
        <v>0</v>
      </c>
      <c r="BG253" s="214">
        <f>IF(N253="zákl. přenesená",J253,0)</f>
        <v>0</v>
      </c>
      <c r="BH253" s="214">
        <f>IF(N253="sníž. přenesená",J253,0)</f>
        <v>0</v>
      </c>
      <c r="BI253" s="214">
        <f>IF(N253="nulová",J253,0)</f>
        <v>0</v>
      </c>
      <c r="BJ253" s="14" t="s">
        <v>82</v>
      </c>
      <c r="BK253" s="214">
        <f>ROUND(I253*H253,2)</f>
        <v>0</v>
      </c>
      <c r="BL253" s="14" t="s">
        <v>124</v>
      </c>
      <c r="BM253" s="213" t="s">
        <v>526</v>
      </c>
    </row>
    <row r="254" s="12" customFormat="1">
      <c r="A254" s="12"/>
      <c r="B254" s="215"/>
      <c r="C254" s="216"/>
      <c r="D254" s="217" t="s">
        <v>126</v>
      </c>
      <c r="E254" s="218" t="s">
        <v>1</v>
      </c>
      <c r="F254" s="219" t="s">
        <v>527</v>
      </c>
      <c r="G254" s="216"/>
      <c r="H254" s="220">
        <v>3</v>
      </c>
      <c r="I254" s="221"/>
      <c r="J254" s="216"/>
      <c r="K254" s="216"/>
      <c r="L254" s="222"/>
      <c r="M254" s="223"/>
      <c r="N254" s="224"/>
      <c r="O254" s="224"/>
      <c r="P254" s="224"/>
      <c r="Q254" s="224"/>
      <c r="R254" s="224"/>
      <c r="S254" s="224"/>
      <c r="T254" s="225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T254" s="226" t="s">
        <v>126</v>
      </c>
      <c r="AU254" s="226" t="s">
        <v>82</v>
      </c>
      <c r="AV254" s="12" t="s">
        <v>84</v>
      </c>
      <c r="AW254" s="12" t="s">
        <v>33</v>
      </c>
      <c r="AX254" s="12" t="s">
        <v>82</v>
      </c>
      <c r="AY254" s="226" t="s">
        <v>118</v>
      </c>
    </row>
    <row r="255" s="2" customFormat="1" ht="16.5" customHeight="1">
      <c r="A255" s="35"/>
      <c r="B255" s="36"/>
      <c r="C255" s="201" t="s">
        <v>528</v>
      </c>
      <c r="D255" s="201" t="s">
        <v>120</v>
      </c>
      <c r="E255" s="202" t="s">
        <v>529</v>
      </c>
      <c r="F255" s="203" t="s">
        <v>530</v>
      </c>
      <c r="G255" s="204" t="s">
        <v>158</v>
      </c>
      <c r="H255" s="205">
        <v>1</v>
      </c>
      <c r="I255" s="206"/>
      <c r="J255" s="207">
        <f>ROUND(I255*H255,2)</f>
        <v>0</v>
      </c>
      <c r="K255" s="208"/>
      <c r="L255" s="41"/>
      <c r="M255" s="209" t="s">
        <v>1</v>
      </c>
      <c r="N255" s="210" t="s">
        <v>42</v>
      </c>
      <c r="O255" s="88"/>
      <c r="P255" s="211">
        <f>O255*H255</f>
        <v>0</v>
      </c>
      <c r="Q255" s="211">
        <v>0</v>
      </c>
      <c r="R255" s="211">
        <f>Q255*H255</f>
        <v>0</v>
      </c>
      <c r="S255" s="211">
        <v>0</v>
      </c>
      <c r="T255" s="212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13" t="s">
        <v>124</v>
      </c>
      <c r="AT255" s="213" t="s">
        <v>120</v>
      </c>
      <c r="AU255" s="213" t="s">
        <v>82</v>
      </c>
      <c r="AY255" s="14" t="s">
        <v>118</v>
      </c>
      <c r="BE255" s="214">
        <f>IF(N255="základní",J255,0)</f>
        <v>0</v>
      </c>
      <c r="BF255" s="214">
        <f>IF(N255="snížená",J255,0)</f>
        <v>0</v>
      </c>
      <c r="BG255" s="214">
        <f>IF(N255="zákl. přenesená",J255,0)</f>
        <v>0</v>
      </c>
      <c r="BH255" s="214">
        <f>IF(N255="sníž. přenesená",J255,0)</f>
        <v>0</v>
      </c>
      <c r="BI255" s="214">
        <f>IF(N255="nulová",J255,0)</f>
        <v>0</v>
      </c>
      <c r="BJ255" s="14" t="s">
        <v>82</v>
      </c>
      <c r="BK255" s="214">
        <f>ROUND(I255*H255,2)</f>
        <v>0</v>
      </c>
      <c r="BL255" s="14" t="s">
        <v>124</v>
      </c>
      <c r="BM255" s="213" t="s">
        <v>531</v>
      </c>
    </row>
    <row r="256" s="2" customFormat="1" ht="16.5" customHeight="1">
      <c r="A256" s="35"/>
      <c r="B256" s="36"/>
      <c r="C256" s="201" t="s">
        <v>532</v>
      </c>
      <c r="D256" s="201" t="s">
        <v>120</v>
      </c>
      <c r="E256" s="202" t="s">
        <v>533</v>
      </c>
      <c r="F256" s="203" t="s">
        <v>534</v>
      </c>
      <c r="G256" s="204" t="s">
        <v>158</v>
      </c>
      <c r="H256" s="205">
        <v>1</v>
      </c>
      <c r="I256" s="206"/>
      <c r="J256" s="207">
        <f>ROUND(I256*H256,2)</f>
        <v>0</v>
      </c>
      <c r="K256" s="208"/>
      <c r="L256" s="41"/>
      <c r="M256" s="209" t="s">
        <v>1</v>
      </c>
      <c r="N256" s="210" t="s">
        <v>42</v>
      </c>
      <c r="O256" s="88"/>
      <c r="P256" s="211">
        <f>O256*H256</f>
        <v>0</v>
      </c>
      <c r="Q256" s="211">
        <v>0</v>
      </c>
      <c r="R256" s="211">
        <f>Q256*H256</f>
        <v>0</v>
      </c>
      <c r="S256" s="211">
        <v>0</v>
      </c>
      <c r="T256" s="21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13" t="s">
        <v>124</v>
      </c>
      <c r="AT256" s="213" t="s">
        <v>120</v>
      </c>
      <c r="AU256" s="213" t="s">
        <v>82</v>
      </c>
      <c r="AY256" s="14" t="s">
        <v>118</v>
      </c>
      <c r="BE256" s="214">
        <f>IF(N256="základní",J256,0)</f>
        <v>0</v>
      </c>
      <c r="BF256" s="214">
        <f>IF(N256="snížená",J256,0)</f>
        <v>0</v>
      </c>
      <c r="BG256" s="214">
        <f>IF(N256="zákl. přenesená",J256,0)</f>
        <v>0</v>
      </c>
      <c r="BH256" s="214">
        <f>IF(N256="sníž. přenesená",J256,0)</f>
        <v>0</v>
      </c>
      <c r="BI256" s="214">
        <f>IF(N256="nulová",J256,0)</f>
        <v>0</v>
      </c>
      <c r="BJ256" s="14" t="s">
        <v>82</v>
      </c>
      <c r="BK256" s="214">
        <f>ROUND(I256*H256,2)</f>
        <v>0</v>
      </c>
      <c r="BL256" s="14" t="s">
        <v>124</v>
      </c>
      <c r="BM256" s="213" t="s">
        <v>535</v>
      </c>
    </row>
    <row r="257" s="2" customFormat="1" ht="24.15" customHeight="1">
      <c r="A257" s="35"/>
      <c r="B257" s="36"/>
      <c r="C257" s="201" t="s">
        <v>536</v>
      </c>
      <c r="D257" s="201" t="s">
        <v>120</v>
      </c>
      <c r="E257" s="202" t="s">
        <v>537</v>
      </c>
      <c r="F257" s="203" t="s">
        <v>538</v>
      </c>
      <c r="G257" s="204" t="s">
        <v>158</v>
      </c>
      <c r="H257" s="205">
        <v>6</v>
      </c>
      <c r="I257" s="206"/>
      <c r="J257" s="207">
        <f>ROUND(I257*H257,2)</f>
        <v>0</v>
      </c>
      <c r="K257" s="208"/>
      <c r="L257" s="41"/>
      <c r="M257" s="209" t="s">
        <v>1</v>
      </c>
      <c r="N257" s="210" t="s">
        <v>42</v>
      </c>
      <c r="O257" s="88"/>
      <c r="P257" s="211">
        <f>O257*H257</f>
        <v>0</v>
      </c>
      <c r="Q257" s="211">
        <v>0</v>
      </c>
      <c r="R257" s="211">
        <f>Q257*H257</f>
        <v>0</v>
      </c>
      <c r="S257" s="211">
        <v>0</v>
      </c>
      <c r="T257" s="212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13" t="s">
        <v>124</v>
      </c>
      <c r="AT257" s="213" t="s">
        <v>120</v>
      </c>
      <c r="AU257" s="213" t="s">
        <v>82</v>
      </c>
      <c r="AY257" s="14" t="s">
        <v>118</v>
      </c>
      <c r="BE257" s="214">
        <f>IF(N257="základní",J257,0)</f>
        <v>0</v>
      </c>
      <c r="BF257" s="214">
        <f>IF(N257="snížená",J257,0)</f>
        <v>0</v>
      </c>
      <c r="BG257" s="214">
        <f>IF(N257="zákl. přenesená",J257,0)</f>
        <v>0</v>
      </c>
      <c r="BH257" s="214">
        <f>IF(N257="sníž. přenesená",J257,0)</f>
        <v>0</v>
      </c>
      <c r="BI257" s="214">
        <f>IF(N257="nulová",J257,0)</f>
        <v>0</v>
      </c>
      <c r="BJ257" s="14" t="s">
        <v>82</v>
      </c>
      <c r="BK257" s="214">
        <f>ROUND(I257*H257,2)</f>
        <v>0</v>
      </c>
      <c r="BL257" s="14" t="s">
        <v>124</v>
      </c>
      <c r="BM257" s="213" t="s">
        <v>539</v>
      </c>
    </row>
    <row r="258" s="2" customFormat="1" ht="21.75" customHeight="1">
      <c r="A258" s="35"/>
      <c r="B258" s="36"/>
      <c r="C258" s="201" t="s">
        <v>540</v>
      </c>
      <c r="D258" s="201" t="s">
        <v>120</v>
      </c>
      <c r="E258" s="202" t="s">
        <v>541</v>
      </c>
      <c r="F258" s="203" t="s">
        <v>542</v>
      </c>
      <c r="G258" s="204" t="s">
        <v>158</v>
      </c>
      <c r="H258" s="205">
        <v>2</v>
      </c>
      <c r="I258" s="206"/>
      <c r="J258" s="207">
        <f>ROUND(I258*H258,2)</f>
        <v>0</v>
      </c>
      <c r="K258" s="208"/>
      <c r="L258" s="41"/>
      <c r="M258" s="209" t="s">
        <v>1</v>
      </c>
      <c r="N258" s="210" t="s">
        <v>42</v>
      </c>
      <c r="O258" s="88"/>
      <c r="P258" s="211">
        <f>O258*H258</f>
        <v>0</v>
      </c>
      <c r="Q258" s="211">
        <v>0</v>
      </c>
      <c r="R258" s="211">
        <f>Q258*H258</f>
        <v>0</v>
      </c>
      <c r="S258" s="211">
        <v>0</v>
      </c>
      <c r="T258" s="212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13" t="s">
        <v>124</v>
      </c>
      <c r="AT258" s="213" t="s">
        <v>120</v>
      </c>
      <c r="AU258" s="213" t="s">
        <v>82</v>
      </c>
      <c r="AY258" s="14" t="s">
        <v>118</v>
      </c>
      <c r="BE258" s="214">
        <f>IF(N258="základní",J258,0)</f>
        <v>0</v>
      </c>
      <c r="BF258" s="214">
        <f>IF(N258="snížená",J258,0)</f>
        <v>0</v>
      </c>
      <c r="BG258" s="214">
        <f>IF(N258="zákl. přenesená",J258,0)</f>
        <v>0</v>
      </c>
      <c r="BH258" s="214">
        <f>IF(N258="sníž. přenesená",J258,0)</f>
        <v>0</v>
      </c>
      <c r="BI258" s="214">
        <f>IF(N258="nulová",J258,0)</f>
        <v>0</v>
      </c>
      <c r="BJ258" s="14" t="s">
        <v>82</v>
      </c>
      <c r="BK258" s="214">
        <f>ROUND(I258*H258,2)</f>
        <v>0</v>
      </c>
      <c r="BL258" s="14" t="s">
        <v>124</v>
      </c>
      <c r="BM258" s="213" t="s">
        <v>543</v>
      </c>
    </row>
    <row r="259" s="2" customFormat="1" ht="21.75" customHeight="1">
      <c r="A259" s="35"/>
      <c r="B259" s="36"/>
      <c r="C259" s="201" t="s">
        <v>544</v>
      </c>
      <c r="D259" s="201" t="s">
        <v>120</v>
      </c>
      <c r="E259" s="202" t="s">
        <v>545</v>
      </c>
      <c r="F259" s="203" t="s">
        <v>546</v>
      </c>
      <c r="G259" s="204" t="s">
        <v>158</v>
      </c>
      <c r="H259" s="205">
        <v>1</v>
      </c>
      <c r="I259" s="206"/>
      <c r="J259" s="207">
        <f>ROUND(I259*H259,2)</f>
        <v>0</v>
      </c>
      <c r="K259" s="208"/>
      <c r="L259" s="41"/>
      <c r="M259" s="209" t="s">
        <v>1</v>
      </c>
      <c r="N259" s="210" t="s">
        <v>42</v>
      </c>
      <c r="O259" s="88"/>
      <c r="P259" s="211">
        <f>O259*H259</f>
        <v>0</v>
      </c>
      <c r="Q259" s="211">
        <v>0</v>
      </c>
      <c r="R259" s="211">
        <f>Q259*H259</f>
        <v>0</v>
      </c>
      <c r="S259" s="211">
        <v>0</v>
      </c>
      <c r="T259" s="212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13" t="s">
        <v>124</v>
      </c>
      <c r="AT259" s="213" t="s">
        <v>120</v>
      </c>
      <c r="AU259" s="213" t="s">
        <v>82</v>
      </c>
      <c r="AY259" s="14" t="s">
        <v>118</v>
      </c>
      <c r="BE259" s="214">
        <f>IF(N259="základní",J259,0)</f>
        <v>0</v>
      </c>
      <c r="BF259" s="214">
        <f>IF(N259="snížená",J259,0)</f>
        <v>0</v>
      </c>
      <c r="BG259" s="214">
        <f>IF(N259="zákl. přenesená",J259,0)</f>
        <v>0</v>
      </c>
      <c r="BH259" s="214">
        <f>IF(N259="sníž. přenesená",J259,0)</f>
        <v>0</v>
      </c>
      <c r="BI259" s="214">
        <f>IF(N259="nulová",J259,0)</f>
        <v>0</v>
      </c>
      <c r="BJ259" s="14" t="s">
        <v>82</v>
      </c>
      <c r="BK259" s="214">
        <f>ROUND(I259*H259,2)</f>
        <v>0</v>
      </c>
      <c r="BL259" s="14" t="s">
        <v>124</v>
      </c>
      <c r="BM259" s="213" t="s">
        <v>547</v>
      </c>
    </row>
    <row r="260" s="2" customFormat="1" ht="16.5" customHeight="1">
      <c r="A260" s="35"/>
      <c r="B260" s="36"/>
      <c r="C260" s="201" t="s">
        <v>548</v>
      </c>
      <c r="D260" s="201" t="s">
        <v>120</v>
      </c>
      <c r="E260" s="202" t="s">
        <v>549</v>
      </c>
      <c r="F260" s="203" t="s">
        <v>550</v>
      </c>
      <c r="G260" s="204" t="s">
        <v>158</v>
      </c>
      <c r="H260" s="205">
        <v>3</v>
      </c>
      <c r="I260" s="206"/>
      <c r="J260" s="207">
        <f>ROUND(I260*H260,2)</f>
        <v>0</v>
      </c>
      <c r="K260" s="208"/>
      <c r="L260" s="41"/>
      <c r="M260" s="209" t="s">
        <v>1</v>
      </c>
      <c r="N260" s="210" t="s">
        <v>42</v>
      </c>
      <c r="O260" s="88"/>
      <c r="P260" s="211">
        <f>O260*H260</f>
        <v>0</v>
      </c>
      <c r="Q260" s="211">
        <v>0</v>
      </c>
      <c r="R260" s="211">
        <f>Q260*H260</f>
        <v>0</v>
      </c>
      <c r="S260" s="211">
        <v>0</v>
      </c>
      <c r="T260" s="21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13" t="s">
        <v>124</v>
      </c>
      <c r="AT260" s="213" t="s">
        <v>120</v>
      </c>
      <c r="AU260" s="213" t="s">
        <v>82</v>
      </c>
      <c r="AY260" s="14" t="s">
        <v>118</v>
      </c>
      <c r="BE260" s="214">
        <f>IF(N260="základní",J260,0)</f>
        <v>0</v>
      </c>
      <c r="BF260" s="214">
        <f>IF(N260="snížená",J260,0)</f>
        <v>0</v>
      </c>
      <c r="BG260" s="214">
        <f>IF(N260="zákl. přenesená",J260,0)</f>
        <v>0</v>
      </c>
      <c r="BH260" s="214">
        <f>IF(N260="sníž. přenesená",J260,0)</f>
        <v>0</v>
      </c>
      <c r="BI260" s="214">
        <f>IF(N260="nulová",J260,0)</f>
        <v>0</v>
      </c>
      <c r="BJ260" s="14" t="s">
        <v>82</v>
      </c>
      <c r="BK260" s="214">
        <f>ROUND(I260*H260,2)</f>
        <v>0</v>
      </c>
      <c r="BL260" s="14" t="s">
        <v>124</v>
      </c>
      <c r="BM260" s="213" t="s">
        <v>551</v>
      </c>
    </row>
    <row r="261" s="2" customFormat="1" ht="16.5" customHeight="1">
      <c r="A261" s="35"/>
      <c r="B261" s="36"/>
      <c r="C261" s="201" t="s">
        <v>552</v>
      </c>
      <c r="D261" s="201" t="s">
        <v>120</v>
      </c>
      <c r="E261" s="202" t="s">
        <v>553</v>
      </c>
      <c r="F261" s="203" t="s">
        <v>554</v>
      </c>
      <c r="G261" s="204" t="s">
        <v>158</v>
      </c>
      <c r="H261" s="205">
        <v>6</v>
      </c>
      <c r="I261" s="206"/>
      <c r="J261" s="207">
        <f>ROUND(I261*H261,2)</f>
        <v>0</v>
      </c>
      <c r="K261" s="208"/>
      <c r="L261" s="41"/>
      <c r="M261" s="209" t="s">
        <v>1</v>
      </c>
      <c r="N261" s="210" t="s">
        <v>42</v>
      </c>
      <c r="O261" s="88"/>
      <c r="P261" s="211">
        <f>O261*H261</f>
        <v>0</v>
      </c>
      <c r="Q261" s="211">
        <v>0</v>
      </c>
      <c r="R261" s="211">
        <f>Q261*H261</f>
        <v>0</v>
      </c>
      <c r="S261" s="211">
        <v>0</v>
      </c>
      <c r="T261" s="21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3" t="s">
        <v>124</v>
      </c>
      <c r="AT261" s="213" t="s">
        <v>120</v>
      </c>
      <c r="AU261" s="213" t="s">
        <v>82</v>
      </c>
      <c r="AY261" s="14" t="s">
        <v>118</v>
      </c>
      <c r="BE261" s="214">
        <f>IF(N261="základní",J261,0)</f>
        <v>0</v>
      </c>
      <c r="BF261" s="214">
        <f>IF(N261="snížená",J261,0)</f>
        <v>0</v>
      </c>
      <c r="BG261" s="214">
        <f>IF(N261="zákl. přenesená",J261,0)</f>
        <v>0</v>
      </c>
      <c r="BH261" s="214">
        <f>IF(N261="sníž. přenesená",J261,0)</f>
        <v>0</v>
      </c>
      <c r="BI261" s="214">
        <f>IF(N261="nulová",J261,0)</f>
        <v>0</v>
      </c>
      <c r="BJ261" s="14" t="s">
        <v>82</v>
      </c>
      <c r="BK261" s="214">
        <f>ROUND(I261*H261,2)</f>
        <v>0</v>
      </c>
      <c r="BL261" s="14" t="s">
        <v>124</v>
      </c>
      <c r="BM261" s="213" t="s">
        <v>555</v>
      </c>
    </row>
    <row r="262" s="2" customFormat="1" ht="16.5" customHeight="1">
      <c r="A262" s="35"/>
      <c r="B262" s="36"/>
      <c r="C262" s="201" t="s">
        <v>556</v>
      </c>
      <c r="D262" s="201" t="s">
        <v>120</v>
      </c>
      <c r="E262" s="202" t="s">
        <v>557</v>
      </c>
      <c r="F262" s="203" t="s">
        <v>558</v>
      </c>
      <c r="G262" s="204" t="s">
        <v>158</v>
      </c>
      <c r="H262" s="205">
        <v>1</v>
      </c>
      <c r="I262" s="206"/>
      <c r="J262" s="207">
        <f>ROUND(I262*H262,2)</f>
        <v>0</v>
      </c>
      <c r="K262" s="208"/>
      <c r="L262" s="41"/>
      <c r="M262" s="209" t="s">
        <v>1</v>
      </c>
      <c r="N262" s="210" t="s">
        <v>42</v>
      </c>
      <c r="O262" s="88"/>
      <c r="P262" s="211">
        <f>O262*H262</f>
        <v>0</v>
      </c>
      <c r="Q262" s="211">
        <v>0</v>
      </c>
      <c r="R262" s="211">
        <f>Q262*H262</f>
        <v>0</v>
      </c>
      <c r="S262" s="211">
        <v>0</v>
      </c>
      <c r="T262" s="21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13" t="s">
        <v>124</v>
      </c>
      <c r="AT262" s="213" t="s">
        <v>120</v>
      </c>
      <c r="AU262" s="213" t="s">
        <v>82</v>
      </c>
      <c r="AY262" s="14" t="s">
        <v>118</v>
      </c>
      <c r="BE262" s="214">
        <f>IF(N262="základní",J262,0)</f>
        <v>0</v>
      </c>
      <c r="BF262" s="214">
        <f>IF(N262="snížená",J262,0)</f>
        <v>0</v>
      </c>
      <c r="BG262" s="214">
        <f>IF(N262="zákl. přenesená",J262,0)</f>
        <v>0</v>
      </c>
      <c r="BH262" s="214">
        <f>IF(N262="sníž. přenesená",J262,0)</f>
        <v>0</v>
      </c>
      <c r="BI262" s="214">
        <f>IF(N262="nulová",J262,0)</f>
        <v>0</v>
      </c>
      <c r="BJ262" s="14" t="s">
        <v>82</v>
      </c>
      <c r="BK262" s="214">
        <f>ROUND(I262*H262,2)</f>
        <v>0</v>
      </c>
      <c r="BL262" s="14" t="s">
        <v>124</v>
      </c>
      <c r="BM262" s="213" t="s">
        <v>559</v>
      </c>
    </row>
    <row r="263" s="2" customFormat="1" ht="16.5" customHeight="1">
      <c r="A263" s="35"/>
      <c r="B263" s="36"/>
      <c r="C263" s="201" t="s">
        <v>560</v>
      </c>
      <c r="D263" s="201" t="s">
        <v>120</v>
      </c>
      <c r="E263" s="202" t="s">
        <v>561</v>
      </c>
      <c r="F263" s="203" t="s">
        <v>562</v>
      </c>
      <c r="G263" s="204" t="s">
        <v>158</v>
      </c>
      <c r="H263" s="205">
        <v>5</v>
      </c>
      <c r="I263" s="206"/>
      <c r="J263" s="207">
        <f>ROUND(I263*H263,2)</f>
        <v>0</v>
      </c>
      <c r="K263" s="208"/>
      <c r="L263" s="41"/>
      <c r="M263" s="209" t="s">
        <v>1</v>
      </c>
      <c r="N263" s="210" t="s">
        <v>42</v>
      </c>
      <c r="O263" s="88"/>
      <c r="P263" s="211">
        <f>O263*H263</f>
        <v>0</v>
      </c>
      <c r="Q263" s="211">
        <v>0</v>
      </c>
      <c r="R263" s="211">
        <f>Q263*H263</f>
        <v>0</v>
      </c>
      <c r="S263" s="211">
        <v>0</v>
      </c>
      <c r="T263" s="212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13" t="s">
        <v>124</v>
      </c>
      <c r="AT263" s="213" t="s">
        <v>120</v>
      </c>
      <c r="AU263" s="213" t="s">
        <v>82</v>
      </c>
      <c r="AY263" s="14" t="s">
        <v>118</v>
      </c>
      <c r="BE263" s="214">
        <f>IF(N263="základní",J263,0)</f>
        <v>0</v>
      </c>
      <c r="BF263" s="214">
        <f>IF(N263="snížená",J263,0)</f>
        <v>0</v>
      </c>
      <c r="BG263" s="214">
        <f>IF(N263="zákl. přenesená",J263,0)</f>
        <v>0</v>
      </c>
      <c r="BH263" s="214">
        <f>IF(N263="sníž. přenesená",J263,0)</f>
        <v>0</v>
      </c>
      <c r="BI263" s="214">
        <f>IF(N263="nulová",J263,0)</f>
        <v>0</v>
      </c>
      <c r="BJ263" s="14" t="s">
        <v>82</v>
      </c>
      <c r="BK263" s="214">
        <f>ROUND(I263*H263,2)</f>
        <v>0</v>
      </c>
      <c r="BL263" s="14" t="s">
        <v>124</v>
      </c>
      <c r="BM263" s="213" t="s">
        <v>563</v>
      </c>
    </row>
    <row r="264" s="2" customFormat="1" ht="21.75" customHeight="1">
      <c r="A264" s="35"/>
      <c r="B264" s="36"/>
      <c r="C264" s="201" t="s">
        <v>564</v>
      </c>
      <c r="D264" s="201" t="s">
        <v>120</v>
      </c>
      <c r="E264" s="202" t="s">
        <v>565</v>
      </c>
      <c r="F264" s="203" t="s">
        <v>566</v>
      </c>
      <c r="G264" s="204" t="s">
        <v>158</v>
      </c>
      <c r="H264" s="205">
        <v>1</v>
      </c>
      <c r="I264" s="206"/>
      <c r="J264" s="207">
        <f>ROUND(I264*H264,2)</f>
        <v>0</v>
      </c>
      <c r="K264" s="208"/>
      <c r="L264" s="41"/>
      <c r="M264" s="209" t="s">
        <v>1</v>
      </c>
      <c r="N264" s="210" t="s">
        <v>42</v>
      </c>
      <c r="O264" s="88"/>
      <c r="P264" s="211">
        <f>O264*H264</f>
        <v>0</v>
      </c>
      <c r="Q264" s="211">
        <v>0</v>
      </c>
      <c r="R264" s="211">
        <f>Q264*H264</f>
        <v>0</v>
      </c>
      <c r="S264" s="211">
        <v>0</v>
      </c>
      <c r="T264" s="212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13" t="s">
        <v>124</v>
      </c>
      <c r="AT264" s="213" t="s">
        <v>120</v>
      </c>
      <c r="AU264" s="213" t="s">
        <v>82</v>
      </c>
      <c r="AY264" s="14" t="s">
        <v>118</v>
      </c>
      <c r="BE264" s="214">
        <f>IF(N264="základní",J264,0)</f>
        <v>0</v>
      </c>
      <c r="BF264" s="214">
        <f>IF(N264="snížená",J264,0)</f>
        <v>0</v>
      </c>
      <c r="BG264" s="214">
        <f>IF(N264="zákl. přenesená",J264,0)</f>
        <v>0</v>
      </c>
      <c r="BH264" s="214">
        <f>IF(N264="sníž. přenesená",J264,0)</f>
        <v>0</v>
      </c>
      <c r="BI264" s="214">
        <f>IF(N264="nulová",J264,0)</f>
        <v>0</v>
      </c>
      <c r="BJ264" s="14" t="s">
        <v>82</v>
      </c>
      <c r="BK264" s="214">
        <f>ROUND(I264*H264,2)</f>
        <v>0</v>
      </c>
      <c r="BL264" s="14" t="s">
        <v>124</v>
      </c>
      <c r="BM264" s="213" t="s">
        <v>567</v>
      </c>
    </row>
    <row r="265" s="11" customFormat="1" ht="25.92" customHeight="1">
      <c r="A265" s="11"/>
      <c r="B265" s="187"/>
      <c r="C265" s="188"/>
      <c r="D265" s="189" t="s">
        <v>76</v>
      </c>
      <c r="E265" s="190" t="s">
        <v>568</v>
      </c>
      <c r="F265" s="190" t="s">
        <v>569</v>
      </c>
      <c r="G265" s="188"/>
      <c r="H265" s="188"/>
      <c r="I265" s="191"/>
      <c r="J265" s="192">
        <f>BK265</f>
        <v>0</v>
      </c>
      <c r="K265" s="188"/>
      <c r="L265" s="193"/>
      <c r="M265" s="194"/>
      <c r="N265" s="195"/>
      <c r="O265" s="195"/>
      <c r="P265" s="196">
        <f>SUM(P266:P298)</f>
        <v>0</v>
      </c>
      <c r="Q265" s="195"/>
      <c r="R265" s="196">
        <f>SUM(R266:R298)</f>
        <v>0</v>
      </c>
      <c r="S265" s="195"/>
      <c r="T265" s="197">
        <f>SUM(T266:T298)</f>
        <v>0</v>
      </c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R265" s="198" t="s">
        <v>82</v>
      </c>
      <c r="AT265" s="199" t="s">
        <v>76</v>
      </c>
      <c r="AU265" s="199" t="s">
        <v>77</v>
      </c>
      <c r="AY265" s="198" t="s">
        <v>118</v>
      </c>
      <c r="BK265" s="200">
        <f>SUM(BK266:BK298)</f>
        <v>0</v>
      </c>
    </row>
    <row r="266" s="2" customFormat="1" ht="21.75" customHeight="1">
      <c r="A266" s="35"/>
      <c r="B266" s="36"/>
      <c r="C266" s="201" t="s">
        <v>570</v>
      </c>
      <c r="D266" s="201" t="s">
        <v>120</v>
      </c>
      <c r="E266" s="202" t="s">
        <v>571</v>
      </c>
      <c r="F266" s="203" t="s">
        <v>572</v>
      </c>
      <c r="G266" s="204" t="s">
        <v>123</v>
      </c>
      <c r="H266" s="205">
        <v>500</v>
      </c>
      <c r="I266" s="206"/>
      <c r="J266" s="207">
        <f>ROUND(I266*H266,2)</f>
        <v>0</v>
      </c>
      <c r="K266" s="208"/>
      <c r="L266" s="41"/>
      <c r="M266" s="209" t="s">
        <v>1</v>
      </c>
      <c r="N266" s="210" t="s">
        <v>42</v>
      </c>
      <c r="O266" s="88"/>
      <c r="P266" s="211">
        <f>O266*H266</f>
        <v>0</v>
      </c>
      <c r="Q266" s="211">
        <v>0</v>
      </c>
      <c r="R266" s="211">
        <f>Q266*H266</f>
        <v>0</v>
      </c>
      <c r="S266" s="211">
        <v>0</v>
      </c>
      <c r="T266" s="212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13" t="s">
        <v>124</v>
      </c>
      <c r="AT266" s="213" t="s">
        <v>120</v>
      </c>
      <c r="AU266" s="213" t="s">
        <v>82</v>
      </c>
      <c r="AY266" s="14" t="s">
        <v>118</v>
      </c>
      <c r="BE266" s="214">
        <f>IF(N266="základní",J266,0)</f>
        <v>0</v>
      </c>
      <c r="BF266" s="214">
        <f>IF(N266="snížená",J266,0)</f>
        <v>0</v>
      </c>
      <c r="BG266" s="214">
        <f>IF(N266="zákl. přenesená",J266,0)</f>
        <v>0</v>
      </c>
      <c r="BH266" s="214">
        <f>IF(N266="sníž. přenesená",J266,0)</f>
        <v>0</v>
      </c>
      <c r="BI266" s="214">
        <f>IF(N266="nulová",J266,0)</f>
        <v>0</v>
      </c>
      <c r="BJ266" s="14" t="s">
        <v>82</v>
      </c>
      <c r="BK266" s="214">
        <f>ROUND(I266*H266,2)</f>
        <v>0</v>
      </c>
      <c r="BL266" s="14" t="s">
        <v>124</v>
      </c>
      <c r="BM266" s="213" t="s">
        <v>573</v>
      </c>
    </row>
    <row r="267" s="2" customFormat="1" ht="24.15" customHeight="1">
      <c r="A267" s="35"/>
      <c r="B267" s="36"/>
      <c r="C267" s="201" t="s">
        <v>574</v>
      </c>
      <c r="D267" s="201" t="s">
        <v>120</v>
      </c>
      <c r="E267" s="202" t="s">
        <v>575</v>
      </c>
      <c r="F267" s="203" t="s">
        <v>576</v>
      </c>
      <c r="G267" s="204" t="s">
        <v>123</v>
      </c>
      <c r="H267" s="205">
        <v>500</v>
      </c>
      <c r="I267" s="206"/>
      <c r="J267" s="207">
        <f>ROUND(I267*H267,2)</f>
        <v>0</v>
      </c>
      <c r="K267" s="208"/>
      <c r="L267" s="41"/>
      <c r="M267" s="209" t="s">
        <v>1</v>
      </c>
      <c r="N267" s="210" t="s">
        <v>42</v>
      </c>
      <c r="O267" s="88"/>
      <c r="P267" s="211">
        <f>O267*H267</f>
        <v>0</v>
      </c>
      <c r="Q267" s="211">
        <v>0</v>
      </c>
      <c r="R267" s="211">
        <f>Q267*H267</f>
        <v>0</v>
      </c>
      <c r="S267" s="211">
        <v>0</v>
      </c>
      <c r="T267" s="21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13" t="s">
        <v>124</v>
      </c>
      <c r="AT267" s="213" t="s">
        <v>120</v>
      </c>
      <c r="AU267" s="213" t="s">
        <v>82</v>
      </c>
      <c r="AY267" s="14" t="s">
        <v>118</v>
      </c>
      <c r="BE267" s="214">
        <f>IF(N267="základní",J267,0)</f>
        <v>0</v>
      </c>
      <c r="BF267" s="214">
        <f>IF(N267="snížená",J267,0)</f>
        <v>0</v>
      </c>
      <c r="BG267" s="214">
        <f>IF(N267="zákl. přenesená",J267,0)</f>
        <v>0</v>
      </c>
      <c r="BH267" s="214">
        <f>IF(N267="sníž. přenesená",J267,0)</f>
        <v>0</v>
      </c>
      <c r="BI267" s="214">
        <f>IF(N267="nulová",J267,0)</f>
        <v>0</v>
      </c>
      <c r="BJ267" s="14" t="s">
        <v>82</v>
      </c>
      <c r="BK267" s="214">
        <f>ROUND(I267*H267,2)</f>
        <v>0</v>
      </c>
      <c r="BL267" s="14" t="s">
        <v>124</v>
      </c>
      <c r="BM267" s="213" t="s">
        <v>577</v>
      </c>
    </row>
    <row r="268" s="2" customFormat="1" ht="21.75" customHeight="1">
      <c r="A268" s="35"/>
      <c r="B268" s="36"/>
      <c r="C268" s="201" t="s">
        <v>578</v>
      </c>
      <c r="D268" s="201" t="s">
        <v>120</v>
      </c>
      <c r="E268" s="202" t="s">
        <v>579</v>
      </c>
      <c r="F268" s="203" t="s">
        <v>580</v>
      </c>
      <c r="G268" s="204" t="s">
        <v>123</v>
      </c>
      <c r="H268" s="205">
        <v>900</v>
      </c>
      <c r="I268" s="206"/>
      <c r="J268" s="207">
        <f>ROUND(I268*H268,2)</f>
        <v>0</v>
      </c>
      <c r="K268" s="208"/>
      <c r="L268" s="41"/>
      <c r="M268" s="209" t="s">
        <v>1</v>
      </c>
      <c r="N268" s="210" t="s">
        <v>42</v>
      </c>
      <c r="O268" s="88"/>
      <c r="P268" s="211">
        <f>O268*H268</f>
        <v>0</v>
      </c>
      <c r="Q268" s="211">
        <v>0</v>
      </c>
      <c r="R268" s="211">
        <f>Q268*H268</f>
        <v>0</v>
      </c>
      <c r="S268" s="211">
        <v>0</v>
      </c>
      <c r="T268" s="212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13" t="s">
        <v>124</v>
      </c>
      <c r="AT268" s="213" t="s">
        <v>120</v>
      </c>
      <c r="AU268" s="213" t="s">
        <v>82</v>
      </c>
      <c r="AY268" s="14" t="s">
        <v>118</v>
      </c>
      <c r="BE268" s="214">
        <f>IF(N268="základní",J268,0)</f>
        <v>0</v>
      </c>
      <c r="BF268" s="214">
        <f>IF(N268="snížená",J268,0)</f>
        <v>0</v>
      </c>
      <c r="BG268" s="214">
        <f>IF(N268="zákl. přenesená",J268,0)</f>
        <v>0</v>
      </c>
      <c r="BH268" s="214">
        <f>IF(N268="sníž. přenesená",J268,0)</f>
        <v>0</v>
      </c>
      <c r="BI268" s="214">
        <f>IF(N268="nulová",J268,0)</f>
        <v>0</v>
      </c>
      <c r="BJ268" s="14" t="s">
        <v>82</v>
      </c>
      <c r="BK268" s="214">
        <f>ROUND(I268*H268,2)</f>
        <v>0</v>
      </c>
      <c r="BL268" s="14" t="s">
        <v>124</v>
      </c>
      <c r="BM268" s="213" t="s">
        <v>581</v>
      </c>
    </row>
    <row r="269" s="2" customFormat="1" ht="21.75" customHeight="1">
      <c r="A269" s="35"/>
      <c r="B269" s="36"/>
      <c r="C269" s="201" t="s">
        <v>582</v>
      </c>
      <c r="D269" s="201" t="s">
        <v>120</v>
      </c>
      <c r="E269" s="202" t="s">
        <v>583</v>
      </c>
      <c r="F269" s="203" t="s">
        <v>584</v>
      </c>
      <c r="G269" s="204" t="s">
        <v>123</v>
      </c>
      <c r="H269" s="205">
        <v>30</v>
      </c>
      <c r="I269" s="206"/>
      <c r="J269" s="207">
        <f>ROUND(I269*H269,2)</f>
        <v>0</v>
      </c>
      <c r="K269" s="208"/>
      <c r="L269" s="41"/>
      <c r="M269" s="209" t="s">
        <v>1</v>
      </c>
      <c r="N269" s="210" t="s">
        <v>42</v>
      </c>
      <c r="O269" s="88"/>
      <c r="P269" s="211">
        <f>O269*H269</f>
        <v>0</v>
      </c>
      <c r="Q269" s="211">
        <v>0</v>
      </c>
      <c r="R269" s="211">
        <f>Q269*H269</f>
        <v>0</v>
      </c>
      <c r="S269" s="211">
        <v>0</v>
      </c>
      <c r="T269" s="212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13" t="s">
        <v>124</v>
      </c>
      <c r="AT269" s="213" t="s">
        <v>120</v>
      </c>
      <c r="AU269" s="213" t="s">
        <v>82</v>
      </c>
      <c r="AY269" s="14" t="s">
        <v>118</v>
      </c>
      <c r="BE269" s="214">
        <f>IF(N269="základní",J269,0)</f>
        <v>0</v>
      </c>
      <c r="BF269" s="214">
        <f>IF(N269="snížená",J269,0)</f>
        <v>0</v>
      </c>
      <c r="BG269" s="214">
        <f>IF(N269="zákl. přenesená",J269,0)</f>
        <v>0</v>
      </c>
      <c r="BH269" s="214">
        <f>IF(N269="sníž. přenesená",J269,0)</f>
        <v>0</v>
      </c>
      <c r="BI269" s="214">
        <f>IF(N269="nulová",J269,0)</f>
        <v>0</v>
      </c>
      <c r="BJ269" s="14" t="s">
        <v>82</v>
      </c>
      <c r="BK269" s="214">
        <f>ROUND(I269*H269,2)</f>
        <v>0</v>
      </c>
      <c r="BL269" s="14" t="s">
        <v>124</v>
      </c>
      <c r="BM269" s="213" t="s">
        <v>585</v>
      </c>
    </row>
    <row r="270" s="2" customFormat="1" ht="16.5" customHeight="1">
      <c r="A270" s="35"/>
      <c r="B270" s="36"/>
      <c r="C270" s="201" t="s">
        <v>586</v>
      </c>
      <c r="D270" s="201" t="s">
        <v>120</v>
      </c>
      <c r="E270" s="202" t="s">
        <v>587</v>
      </c>
      <c r="F270" s="203" t="s">
        <v>588</v>
      </c>
      <c r="G270" s="204" t="s">
        <v>123</v>
      </c>
      <c r="H270" s="205">
        <v>90</v>
      </c>
      <c r="I270" s="206"/>
      <c r="J270" s="207">
        <f>ROUND(I270*H270,2)</f>
        <v>0</v>
      </c>
      <c r="K270" s="208"/>
      <c r="L270" s="41"/>
      <c r="M270" s="209" t="s">
        <v>1</v>
      </c>
      <c r="N270" s="210" t="s">
        <v>42</v>
      </c>
      <c r="O270" s="88"/>
      <c r="P270" s="211">
        <f>O270*H270</f>
        <v>0</v>
      </c>
      <c r="Q270" s="211">
        <v>0</v>
      </c>
      <c r="R270" s="211">
        <f>Q270*H270</f>
        <v>0</v>
      </c>
      <c r="S270" s="211">
        <v>0</v>
      </c>
      <c r="T270" s="21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13" t="s">
        <v>124</v>
      </c>
      <c r="AT270" s="213" t="s">
        <v>120</v>
      </c>
      <c r="AU270" s="213" t="s">
        <v>82</v>
      </c>
      <c r="AY270" s="14" t="s">
        <v>118</v>
      </c>
      <c r="BE270" s="214">
        <f>IF(N270="základní",J270,0)</f>
        <v>0</v>
      </c>
      <c r="BF270" s="214">
        <f>IF(N270="snížená",J270,0)</f>
        <v>0</v>
      </c>
      <c r="BG270" s="214">
        <f>IF(N270="zákl. přenesená",J270,0)</f>
        <v>0</v>
      </c>
      <c r="BH270" s="214">
        <f>IF(N270="sníž. přenesená",J270,0)</f>
        <v>0</v>
      </c>
      <c r="BI270" s="214">
        <f>IF(N270="nulová",J270,0)</f>
        <v>0</v>
      </c>
      <c r="BJ270" s="14" t="s">
        <v>82</v>
      </c>
      <c r="BK270" s="214">
        <f>ROUND(I270*H270,2)</f>
        <v>0</v>
      </c>
      <c r="BL270" s="14" t="s">
        <v>124</v>
      </c>
      <c r="BM270" s="213" t="s">
        <v>589</v>
      </c>
    </row>
    <row r="271" s="2" customFormat="1" ht="16.5" customHeight="1">
      <c r="A271" s="35"/>
      <c r="B271" s="36"/>
      <c r="C271" s="201" t="s">
        <v>590</v>
      </c>
      <c r="D271" s="201" t="s">
        <v>120</v>
      </c>
      <c r="E271" s="202" t="s">
        <v>591</v>
      </c>
      <c r="F271" s="203" t="s">
        <v>592</v>
      </c>
      <c r="G271" s="204" t="s">
        <v>158</v>
      </c>
      <c r="H271" s="205">
        <v>6</v>
      </c>
      <c r="I271" s="206"/>
      <c r="J271" s="207">
        <f>ROUND(I271*H271,2)</f>
        <v>0</v>
      </c>
      <c r="K271" s="208"/>
      <c r="L271" s="41"/>
      <c r="M271" s="209" t="s">
        <v>1</v>
      </c>
      <c r="N271" s="210" t="s">
        <v>42</v>
      </c>
      <c r="O271" s="88"/>
      <c r="P271" s="211">
        <f>O271*H271</f>
        <v>0</v>
      </c>
      <c r="Q271" s="211">
        <v>0</v>
      </c>
      <c r="R271" s="211">
        <f>Q271*H271</f>
        <v>0</v>
      </c>
      <c r="S271" s="211">
        <v>0</v>
      </c>
      <c r="T271" s="212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13" t="s">
        <v>124</v>
      </c>
      <c r="AT271" s="213" t="s">
        <v>120</v>
      </c>
      <c r="AU271" s="213" t="s">
        <v>82</v>
      </c>
      <c r="AY271" s="14" t="s">
        <v>118</v>
      </c>
      <c r="BE271" s="214">
        <f>IF(N271="základní",J271,0)</f>
        <v>0</v>
      </c>
      <c r="BF271" s="214">
        <f>IF(N271="snížená",J271,0)</f>
        <v>0</v>
      </c>
      <c r="BG271" s="214">
        <f>IF(N271="zákl. přenesená",J271,0)</f>
        <v>0</v>
      </c>
      <c r="BH271" s="214">
        <f>IF(N271="sníž. přenesená",J271,0)</f>
        <v>0</v>
      </c>
      <c r="BI271" s="214">
        <f>IF(N271="nulová",J271,0)</f>
        <v>0</v>
      </c>
      <c r="BJ271" s="14" t="s">
        <v>82</v>
      </c>
      <c r="BK271" s="214">
        <f>ROUND(I271*H271,2)</f>
        <v>0</v>
      </c>
      <c r="BL271" s="14" t="s">
        <v>124</v>
      </c>
      <c r="BM271" s="213" t="s">
        <v>593</v>
      </c>
    </row>
    <row r="272" s="2" customFormat="1" ht="16.5" customHeight="1">
      <c r="A272" s="35"/>
      <c r="B272" s="36"/>
      <c r="C272" s="201" t="s">
        <v>594</v>
      </c>
      <c r="D272" s="201" t="s">
        <v>120</v>
      </c>
      <c r="E272" s="202" t="s">
        <v>595</v>
      </c>
      <c r="F272" s="203" t="s">
        <v>596</v>
      </c>
      <c r="G272" s="204" t="s">
        <v>158</v>
      </c>
      <c r="H272" s="205">
        <v>30</v>
      </c>
      <c r="I272" s="206"/>
      <c r="J272" s="207">
        <f>ROUND(I272*H272,2)</f>
        <v>0</v>
      </c>
      <c r="K272" s="208"/>
      <c r="L272" s="41"/>
      <c r="M272" s="209" t="s">
        <v>1</v>
      </c>
      <c r="N272" s="210" t="s">
        <v>42</v>
      </c>
      <c r="O272" s="88"/>
      <c r="P272" s="211">
        <f>O272*H272</f>
        <v>0</v>
      </c>
      <c r="Q272" s="211">
        <v>0</v>
      </c>
      <c r="R272" s="211">
        <f>Q272*H272</f>
        <v>0</v>
      </c>
      <c r="S272" s="211">
        <v>0</v>
      </c>
      <c r="T272" s="212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13" t="s">
        <v>124</v>
      </c>
      <c r="AT272" s="213" t="s">
        <v>120</v>
      </c>
      <c r="AU272" s="213" t="s">
        <v>82</v>
      </c>
      <c r="AY272" s="14" t="s">
        <v>118</v>
      </c>
      <c r="BE272" s="214">
        <f>IF(N272="základní",J272,0)</f>
        <v>0</v>
      </c>
      <c r="BF272" s="214">
        <f>IF(N272="snížená",J272,0)</f>
        <v>0</v>
      </c>
      <c r="BG272" s="214">
        <f>IF(N272="zákl. přenesená",J272,0)</f>
        <v>0</v>
      </c>
      <c r="BH272" s="214">
        <f>IF(N272="sníž. přenesená",J272,0)</f>
        <v>0</v>
      </c>
      <c r="BI272" s="214">
        <f>IF(N272="nulová",J272,0)</f>
        <v>0</v>
      </c>
      <c r="BJ272" s="14" t="s">
        <v>82</v>
      </c>
      <c r="BK272" s="214">
        <f>ROUND(I272*H272,2)</f>
        <v>0</v>
      </c>
      <c r="BL272" s="14" t="s">
        <v>124</v>
      </c>
      <c r="BM272" s="213" t="s">
        <v>597</v>
      </c>
    </row>
    <row r="273" s="2" customFormat="1" ht="24.15" customHeight="1">
      <c r="A273" s="35"/>
      <c r="B273" s="36"/>
      <c r="C273" s="201" t="s">
        <v>598</v>
      </c>
      <c r="D273" s="201" t="s">
        <v>120</v>
      </c>
      <c r="E273" s="202" t="s">
        <v>599</v>
      </c>
      <c r="F273" s="203" t="s">
        <v>600</v>
      </c>
      <c r="G273" s="204" t="s">
        <v>123</v>
      </c>
      <c r="H273" s="205">
        <v>2413</v>
      </c>
      <c r="I273" s="206"/>
      <c r="J273" s="207">
        <f>ROUND(I273*H273,2)</f>
        <v>0</v>
      </c>
      <c r="K273" s="208"/>
      <c r="L273" s="41"/>
      <c r="M273" s="209" t="s">
        <v>1</v>
      </c>
      <c r="N273" s="210" t="s">
        <v>42</v>
      </c>
      <c r="O273" s="88"/>
      <c r="P273" s="211">
        <f>O273*H273</f>
        <v>0</v>
      </c>
      <c r="Q273" s="211">
        <v>0</v>
      </c>
      <c r="R273" s="211">
        <f>Q273*H273</f>
        <v>0</v>
      </c>
      <c r="S273" s="211">
        <v>0</v>
      </c>
      <c r="T273" s="212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13" t="s">
        <v>124</v>
      </c>
      <c r="AT273" s="213" t="s">
        <v>120</v>
      </c>
      <c r="AU273" s="213" t="s">
        <v>82</v>
      </c>
      <c r="AY273" s="14" t="s">
        <v>118</v>
      </c>
      <c r="BE273" s="214">
        <f>IF(N273="základní",J273,0)</f>
        <v>0</v>
      </c>
      <c r="BF273" s="214">
        <f>IF(N273="snížená",J273,0)</f>
        <v>0</v>
      </c>
      <c r="BG273" s="214">
        <f>IF(N273="zákl. přenesená",J273,0)</f>
        <v>0</v>
      </c>
      <c r="BH273" s="214">
        <f>IF(N273="sníž. přenesená",J273,0)</f>
        <v>0</v>
      </c>
      <c r="BI273" s="214">
        <f>IF(N273="nulová",J273,0)</f>
        <v>0</v>
      </c>
      <c r="BJ273" s="14" t="s">
        <v>82</v>
      </c>
      <c r="BK273" s="214">
        <f>ROUND(I273*H273,2)</f>
        <v>0</v>
      </c>
      <c r="BL273" s="14" t="s">
        <v>124</v>
      </c>
      <c r="BM273" s="213" t="s">
        <v>601</v>
      </c>
    </row>
    <row r="274" s="12" customFormat="1">
      <c r="A274" s="12"/>
      <c r="B274" s="215"/>
      <c r="C274" s="216"/>
      <c r="D274" s="217" t="s">
        <v>126</v>
      </c>
      <c r="E274" s="218" t="s">
        <v>1</v>
      </c>
      <c r="F274" s="219" t="s">
        <v>602</v>
      </c>
      <c r="G274" s="216"/>
      <c r="H274" s="220">
        <v>2413</v>
      </c>
      <c r="I274" s="221"/>
      <c r="J274" s="216"/>
      <c r="K274" s="216"/>
      <c r="L274" s="222"/>
      <c r="M274" s="223"/>
      <c r="N274" s="224"/>
      <c r="O274" s="224"/>
      <c r="P274" s="224"/>
      <c r="Q274" s="224"/>
      <c r="R274" s="224"/>
      <c r="S274" s="224"/>
      <c r="T274" s="225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T274" s="226" t="s">
        <v>126</v>
      </c>
      <c r="AU274" s="226" t="s">
        <v>82</v>
      </c>
      <c r="AV274" s="12" t="s">
        <v>84</v>
      </c>
      <c r="AW274" s="12" t="s">
        <v>33</v>
      </c>
      <c r="AX274" s="12" t="s">
        <v>82</v>
      </c>
      <c r="AY274" s="226" t="s">
        <v>118</v>
      </c>
    </row>
    <row r="275" s="2" customFormat="1" ht="24.15" customHeight="1">
      <c r="A275" s="35"/>
      <c r="B275" s="36"/>
      <c r="C275" s="201" t="s">
        <v>603</v>
      </c>
      <c r="D275" s="201" t="s">
        <v>120</v>
      </c>
      <c r="E275" s="202" t="s">
        <v>604</v>
      </c>
      <c r="F275" s="203" t="s">
        <v>605</v>
      </c>
      <c r="G275" s="204" t="s">
        <v>123</v>
      </c>
      <c r="H275" s="205">
        <v>965</v>
      </c>
      <c r="I275" s="206"/>
      <c r="J275" s="207">
        <f>ROUND(I275*H275,2)</f>
        <v>0</v>
      </c>
      <c r="K275" s="208"/>
      <c r="L275" s="41"/>
      <c r="M275" s="209" t="s">
        <v>1</v>
      </c>
      <c r="N275" s="210" t="s">
        <v>42</v>
      </c>
      <c r="O275" s="88"/>
      <c r="P275" s="211">
        <f>O275*H275</f>
        <v>0</v>
      </c>
      <c r="Q275" s="211">
        <v>0</v>
      </c>
      <c r="R275" s="211">
        <f>Q275*H275</f>
        <v>0</v>
      </c>
      <c r="S275" s="211">
        <v>0</v>
      </c>
      <c r="T275" s="212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13" t="s">
        <v>124</v>
      </c>
      <c r="AT275" s="213" t="s">
        <v>120</v>
      </c>
      <c r="AU275" s="213" t="s">
        <v>82</v>
      </c>
      <c r="AY275" s="14" t="s">
        <v>118</v>
      </c>
      <c r="BE275" s="214">
        <f>IF(N275="základní",J275,0)</f>
        <v>0</v>
      </c>
      <c r="BF275" s="214">
        <f>IF(N275="snížená",J275,0)</f>
        <v>0</v>
      </c>
      <c r="BG275" s="214">
        <f>IF(N275="zákl. přenesená",J275,0)</f>
        <v>0</v>
      </c>
      <c r="BH275" s="214">
        <f>IF(N275="sníž. přenesená",J275,0)</f>
        <v>0</v>
      </c>
      <c r="BI275" s="214">
        <f>IF(N275="nulová",J275,0)</f>
        <v>0</v>
      </c>
      <c r="BJ275" s="14" t="s">
        <v>82</v>
      </c>
      <c r="BK275" s="214">
        <f>ROUND(I275*H275,2)</f>
        <v>0</v>
      </c>
      <c r="BL275" s="14" t="s">
        <v>124</v>
      </c>
      <c r="BM275" s="213" t="s">
        <v>606</v>
      </c>
    </row>
    <row r="276" s="12" customFormat="1">
      <c r="A276" s="12"/>
      <c r="B276" s="215"/>
      <c r="C276" s="216"/>
      <c r="D276" s="217" t="s">
        <v>126</v>
      </c>
      <c r="E276" s="218" t="s">
        <v>1</v>
      </c>
      <c r="F276" s="219" t="s">
        <v>607</v>
      </c>
      <c r="G276" s="216"/>
      <c r="H276" s="220">
        <v>965</v>
      </c>
      <c r="I276" s="221"/>
      <c r="J276" s="216"/>
      <c r="K276" s="216"/>
      <c r="L276" s="222"/>
      <c r="M276" s="223"/>
      <c r="N276" s="224"/>
      <c r="O276" s="224"/>
      <c r="P276" s="224"/>
      <c r="Q276" s="224"/>
      <c r="R276" s="224"/>
      <c r="S276" s="224"/>
      <c r="T276" s="225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T276" s="226" t="s">
        <v>126</v>
      </c>
      <c r="AU276" s="226" t="s">
        <v>82</v>
      </c>
      <c r="AV276" s="12" t="s">
        <v>84</v>
      </c>
      <c r="AW276" s="12" t="s">
        <v>33</v>
      </c>
      <c r="AX276" s="12" t="s">
        <v>82</v>
      </c>
      <c r="AY276" s="226" t="s">
        <v>118</v>
      </c>
    </row>
    <row r="277" s="2" customFormat="1" ht="21.75" customHeight="1">
      <c r="A277" s="35"/>
      <c r="B277" s="36"/>
      <c r="C277" s="201" t="s">
        <v>608</v>
      </c>
      <c r="D277" s="201" t="s">
        <v>120</v>
      </c>
      <c r="E277" s="202" t="s">
        <v>609</v>
      </c>
      <c r="F277" s="203" t="s">
        <v>610</v>
      </c>
      <c r="G277" s="204" t="s">
        <v>123</v>
      </c>
      <c r="H277" s="205">
        <v>18</v>
      </c>
      <c r="I277" s="206"/>
      <c r="J277" s="207">
        <f>ROUND(I277*H277,2)</f>
        <v>0</v>
      </c>
      <c r="K277" s="208"/>
      <c r="L277" s="41"/>
      <c r="M277" s="209" t="s">
        <v>1</v>
      </c>
      <c r="N277" s="210" t="s">
        <v>42</v>
      </c>
      <c r="O277" s="88"/>
      <c r="P277" s="211">
        <f>O277*H277</f>
        <v>0</v>
      </c>
      <c r="Q277" s="211">
        <v>0</v>
      </c>
      <c r="R277" s="211">
        <f>Q277*H277</f>
        <v>0</v>
      </c>
      <c r="S277" s="211">
        <v>0</v>
      </c>
      <c r="T277" s="212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13" t="s">
        <v>124</v>
      </c>
      <c r="AT277" s="213" t="s">
        <v>120</v>
      </c>
      <c r="AU277" s="213" t="s">
        <v>82</v>
      </c>
      <c r="AY277" s="14" t="s">
        <v>118</v>
      </c>
      <c r="BE277" s="214">
        <f>IF(N277="základní",J277,0)</f>
        <v>0</v>
      </c>
      <c r="BF277" s="214">
        <f>IF(N277="snížená",J277,0)</f>
        <v>0</v>
      </c>
      <c r="BG277" s="214">
        <f>IF(N277="zákl. přenesená",J277,0)</f>
        <v>0</v>
      </c>
      <c r="BH277" s="214">
        <f>IF(N277="sníž. přenesená",J277,0)</f>
        <v>0</v>
      </c>
      <c r="BI277" s="214">
        <f>IF(N277="nulová",J277,0)</f>
        <v>0</v>
      </c>
      <c r="BJ277" s="14" t="s">
        <v>82</v>
      </c>
      <c r="BK277" s="214">
        <f>ROUND(I277*H277,2)</f>
        <v>0</v>
      </c>
      <c r="BL277" s="14" t="s">
        <v>124</v>
      </c>
      <c r="BM277" s="213" t="s">
        <v>611</v>
      </c>
    </row>
    <row r="278" s="2" customFormat="1" ht="24.15" customHeight="1">
      <c r="A278" s="35"/>
      <c r="B278" s="36"/>
      <c r="C278" s="201" t="s">
        <v>612</v>
      </c>
      <c r="D278" s="201" t="s">
        <v>120</v>
      </c>
      <c r="E278" s="202" t="s">
        <v>613</v>
      </c>
      <c r="F278" s="203" t="s">
        <v>614</v>
      </c>
      <c r="G278" s="204" t="s">
        <v>123</v>
      </c>
      <c r="H278" s="205">
        <v>55</v>
      </c>
      <c r="I278" s="206"/>
      <c r="J278" s="207">
        <f>ROUND(I278*H278,2)</f>
        <v>0</v>
      </c>
      <c r="K278" s="208"/>
      <c r="L278" s="41"/>
      <c r="M278" s="209" t="s">
        <v>1</v>
      </c>
      <c r="N278" s="210" t="s">
        <v>42</v>
      </c>
      <c r="O278" s="88"/>
      <c r="P278" s="211">
        <f>O278*H278</f>
        <v>0</v>
      </c>
      <c r="Q278" s="211">
        <v>0</v>
      </c>
      <c r="R278" s="211">
        <f>Q278*H278</f>
        <v>0</v>
      </c>
      <c r="S278" s="211">
        <v>0</v>
      </c>
      <c r="T278" s="212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13" t="s">
        <v>124</v>
      </c>
      <c r="AT278" s="213" t="s">
        <v>120</v>
      </c>
      <c r="AU278" s="213" t="s">
        <v>82</v>
      </c>
      <c r="AY278" s="14" t="s">
        <v>118</v>
      </c>
      <c r="BE278" s="214">
        <f>IF(N278="základní",J278,0)</f>
        <v>0</v>
      </c>
      <c r="BF278" s="214">
        <f>IF(N278="snížená",J278,0)</f>
        <v>0</v>
      </c>
      <c r="BG278" s="214">
        <f>IF(N278="zákl. přenesená",J278,0)</f>
        <v>0</v>
      </c>
      <c r="BH278" s="214">
        <f>IF(N278="sníž. přenesená",J278,0)</f>
        <v>0</v>
      </c>
      <c r="BI278" s="214">
        <f>IF(N278="nulová",J278,0)</f>
        <v>0</v>
      </c>
      <c r="BJ278" s="14" t="s">
        <v>82</v>
      </c>
      <c r="BK278" s="214">
        <f>ROUND(I278*H278,2)</f>
        <v>0</v>
      </c>
      <c r="BL278" s="14" t="s">
        <v>124</v>
      </c>
      <c r="BM278" s="213" t="s">
        <v>615</v>
      </c>
    </row>
    <row r="279" s="12" customFormat="1">
      <c r="A279" s="12"/>
      <c r="B279" s="215"/>
      <c r="C279" s="216"/>
      <c r="D279" s="217" t="s">
        <v>126</v>
      </c>
      <c r="E279" s="218" t="s">
        <v>1</v>
      </c>
      <c r="F279" s="219" t="s">
        <v>192</v>
      </c>
      <c r="G279" s="216"/>
      <c r="H279" s="220">
        <v>55</v>
      </c>
      <c r="I279" s="221"/>
      <c r="J279" s="216"/>
      <c r="K279" s="216"/>
      <c r="L279" s="222"/>
      <c r="M279" s="223"/>
      <c r="N279" s="224"/>
      <c r="O279" s="224"/>
      <c r="P279" s="224"/>
      <c r="Q279" s="224"/>
      <c r="R279" s="224"/>
      <c r="S279" s="224"/>
      <c r="T279" s="225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T279" s="226" t="s">
        <v>126</v>
      </c>
      <c r="AU279" s="226" t="s">
        <v>82</v>
      </c>
      <c r="AV279" s="12" t="s">
        <v>84</v>
      </c>
      <c r="AW279" s="12" t="s">
        <v>33</v>
      </c>
      <c r="AX279" s="12" t="s">
        <v>82</v>
      </c>
      <c r="AY279" s="226" t="s">
        <v>118</v>
      </c>
    </row>
    <row r="280" s="2" customFormat="1" ht="16.5" customHeight="1">
      <c r="A280" s="35"/>
      <c r="B280" s="36"/>
      <c r="C280" s="201" t="s">
        <v>616</v>
      </c>
      <c r="D280" s="201" t="s">
        <v>120</v>
      </c>
      <c r="E280" s="202" t="s">
        <v>617</v>
      </c>
      <c r="F280" s="203" t="s">
        <v>618</v>
      </c>
      <c r="G280" s="204" t="s">
        <v>123</v>
      </c>
      <c r="H280" s="205">
        <v>50</v>
      </c>
      <c r="I280" s="206"/>
      <c r="J280" s="207">
        <f>ROUND(I280*H280,2)</f>
        <v>0</v>
      </c>
      <c r="K280" s="208"/>
      <c r="L280" s="41"/>
      <c r="M280" s="209" t="s">
        <v>1</v>
      </c>
      <c r="N280" s="210" t="s">
        <v>42</v>
      </c>
      <c r="O280" s="88"/>
      <c r="P280" s="211">
        <f>O280*H280</f>
        <v>0</v>
      </c>
      <c r="Q280" s="211">
        <v>0</v>
      </c>
      <c r="R280" s="211">
        <f>Q280*H280</f>
        <v>0</v>
      </c>
      <c r="S280" s="211">
        <v>0</v>
      </c>
      <c r="T280" s="212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3" t="s">
        <v>124</v>
      </c>
      <c r="AT280" s="213" t="s">
        <v>120</v>
      </c>
      <c r="AU280" s="213" t="s">
        <v>82</v>
      </c>
      <c r="AY280" s="14" t="s">
        <v>118</v>
      </c>
      <c r="BE280" s="214">
        <f>IF(N280="základní",J280,0)</f>
        <v>0</v>
      </c>
      <c r="BF280" s="214">
        <f>IF(N280="snížená",J280,0)</f>
        <v>0</v>
      </c>
      <c r="BG280" s="214">
        <f>IF(N280="zákl. přenesená",J280,0)</f>
        <v>0</v>
      </c>
      <c r="BH280" s="214">
        <f>IF(N280="sníž. přenesená",J280,0)</f>
        <v>0</v>
      </c>
      <c r="BI280" s="214">
        <f>IF(N280="nulová",J280,0)</f>
        <v>0</v>
      </c>
      <c r="BJ280" s="14" t="s">
        <v>82</v>
      </c>
      <c r="BK280" s="214">
        <f>ROUND(I280*H280,2)</f>
        <v>0</v>
      </c>
      <c r="BL280" s="14" t="s">
        <v>124</v>
      </c>
      <c r="BM280" s="213" t="s">
        <v>619</v>
      </c>
    </row>
    <row r="281" s="12" customFormat="1">
      <c r="A281" s="12"/>
      <c r="B281" s="215"/>
      <c r="C281" s="216"/>
      <c r="D281" s="217" t="s">
        <v>126</v>
      </c>
      <c r="E281" s="218" t="s">
        <v>1</v>
      </c>
      <c r="F281" s="219" t="s">
        <v>218</v>
      </c>
      <c r="G281" s="216"/>
      <c r="H281" s="220">
        <v>50</v>
      </c>
      <c r="I281" s="221"/>
      <c r="J281" s="216"/>
      <c r="K281" s="216"/>
      <c r="L281" s="222"/>
      <c r="M281" s="223"/>
      <c r="N281" s="224"/>
      <c r="O281" s="224"/>
      <c r="P281" s="224"/>
      <c r="Q281" s="224"/>
      <c r="R281" s="224"/>
      <c r="S281" s="224"/>
      <c r="T281" s="225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T281" s="226" t="s">
        <v>126</v>
      </c>
      <c r="AU281" s="226" t="s">
        <v>82</v>
      </c>
      <c r="AV281" s="12" t="s">
        <v>84</v>
      </c>
      <c r="AW281" s="12" t="s">
        <v>33</v>
      </c>
      <c r="AX281" s="12" t="s">
        <v>82</v>
      </c>
      <c r="AY281" s="226" t="s">
        <v>118</v>
      </c>
    </row>
    <row r="282" s="2" customFormat="1" ht="16.5" customHeight="1">
      <c r="A282" s="35"/>
      <c r="B282" s="36"/>
      <c r="C282" s="201" t="s">
        <v>620</v>
      </c>
      <c r="D282" s="201" t="s">
        <v>120</v>
      </c>
      <c r="E282" s="202" t="s">
        <v>621</v>
      </c>
      <c r="F282" s="203" t="s">
        <v>622</v>
      </c>
      <c r="G282" s="204" t="s">
        <v>123</v>
      </c>
      <c r="H282" s="205">
        <v>20</v>
      </c>
      <c r="I282" s="206"/>
      <c r="J282" s="207">
        <f>ROUND(I282*H282,2)</f>
        <v>0</v>
      </c>
      <c r="K282" s="208"/>
      <c r="L282" s="41"/>
      <c r="M282" s="209" t="s">
        <v>1</v>
      </c>
      <c r="N282" s="210" t="s">
        <v>42</v>
      </c>
      <c r="O282" s="88"/>
      <c r="P282" s="211">
        <f>O282*H282</f>
        <v>0</v>
      </c>
      <c r="Q282" s="211">
        <v>0</v>
      </c>
      <c r="R282" s="211">
        <f>Q282*H282</f>
        <v>0</v>
      </c>
      <c r="S282" s="211">
        <v>0</v>
      </c>
      <c r="T282" s="212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13" t="s">
        <v>124</v>
      </c>
      <c r="AT282" s="213" t="s">
        <v>120</v>
      </c>
      <c r="AU282" s="213" t="s">
        <v>82</v>
      </c>
      <c r="AY282" s="14" t="s">
        <v>118</v>
      </c>
      <c r="BE282" s="214">
        <f>IF(N282="základní",J282,0)</f>
        <v>0</v>
      </c>
      <c r="BF282" s="214">
        <f>IF(N282="snížená",J282,0)</f>
        <v>0</v>
      </c>
      <c r="BG282" s="214">
        <f>IF(N282="zákl. přenesená",J282,0)</f>
        <v>0</v>
      </c>
      <c r="BH282" s="214">
        <f>IF(N282="sníž. přenesená",J282,0)</f>
        <v>0</v>
      </c>
      <c r="BI282" s="214">
        <f>IF(N282="nulová",J282,0)</f>
        <v>0</v>
      </c>
      <c r="BJ282" s="14" t="s">
        <v>82</v>
      </c>
      <c r="BK282" s="214">
        <f>ROUND(I282*H282,2)</f>
        <v>0</v>
      </c>
      <c r="BL282" s="14" t="s">
        <v>124</v>
      </c>
      <c r="BM282" s="213" t="s">
        <v>623</v>
      </c>
    </row>
    <row r="283" s="12" customFormat="1">
      <c r="A283" s="12"/>
      <c r="B283" s="215"/>
      <c r="C283" s="216"/>
      <c r="D283" s="217" t="s">
        <v>126</v>
      </c>
      <c r="E283" s="218" t="s">
        <v>1</v>
      </c>
      <c r="F283" s="219" t="s">
        <v>223</v>
      </c>
      <c r="G283" s="216"/>
      <c r="H283" s="220">
        <v>20</v>
      </c>
      <c r="I283" s="221"/>
      <c r="J283" s="216"/>
      <c r="K283" s="216"/>
      <c r="L283" s="222"/>
      <c r="M283" s="223"/>
      <c r="N283" s="224"/>
      <c r="O283" s="224"/>
      <c r="P283" s="224"/>
      <c r="Q283" s="224"/>
      <c r="R283" s="224"/>
      <c r="S283" s="224"/>
      <c r="T283" s="225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226" t="s">
        <v>126</v>
      </c>
      <c r="AU283" s="226" t="s">
        <v>82</v>
      </c>
      <c r="AV283" s="12" t="s">
        <v>84</v>
      </c>
      <c r="AW283" s="12" t="s">
        <v>33</v>
      </c>
      <c r="AX283" s="12" t="s">
        <v>82</v>
      </c>
      <c r="AY283" s="226" t="s">
        <v>118</v>
      </c>
    </row>
    <row r="284" s="2" customFormat="1" ht="16.5" customHeight="1">
      <c r="A284" s="35"/>
      <c r="B284" s="36"/>
      <c r="C284" s="201" t="s">
        <v>624</v>
      </c>
      <c r="D284" s="201" t="s">
        <v>120</v>
      </c>
      <c r="E284" s="202" t="s">
        <v>625</v>
      </c>
      <c r="F284" s="203" t="s">
        <v>626</v>
      </c>
      <c r="G284" s="204" t="s">
        <v>123</v>
      </c>
      <c r="H284" s="205">
        <v>180</v>
      </c>
      <c r="I284" s="206"/>
      <c r="J284" s="207">
        <f>ROUND(I284*H284,2)</f>
        <v>0</v>
      </c>
      <c r="K284" s="208"/>
      <c r="L284" s="41"/>
      <c r="M284" s="209" t="s">
        <v>1</v>
      </c>
      <c r="N284" s="210" t="s">
        <v>42</v>
      </c>
      <c r="O284" s="88"/>
      <c r="P284" s="211">
        <f>O284*H284</f>
        <v>0</v>
      </c>
      <c r="Q284" s="211">
        <v>0</v>
      </c>
      <c r="R284" s="211">
        <f>Q284*H284</f>
        <v>0</v>
      </c>
      <c r="S284" s="211">
        <v>0</v>
      </c>
      <c r="T284" s="212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13" t="s">
        <v>124</v>
      </c>
      <c r="AT284" s="213" t="s">
        <v>120</v>
      </c>
      <c r="AU284" s="213" t="s">
        <v>82</v>
      </c>
      <c r="AY284" s="14" t="s">
        <v>118</v>
      </c>
      <c r="BE284" s="214">
        <f>IF(N284="základní",J284,0)</f>
        <v>0</v>
      </c>
      <c r="BF284" s="214">
        <f>IF(N284="snížená",J284,0)</f>
        <v>0</v>
      </c>
      <c r="BG284" s="214">
        <f>IF(N284="zákl. přenesená",J284,0)</f>
        <v>0</v>
      </c>
      <c r="BH284" s="214">
        <f>IF(N284="sníž. přenesená",J284,0)</f>
        <v>0</v>
      </c>
      <c r="BI284" s="214">
        <f>IF(N284="nulová",J284,0)</f>
        <v>0</v>
      </c>
      <c r="BJ284" s="14" t="s">
        <v>82</v>
      </c>
      <c r="BK284" s="214">
        <f>ROUND(I284*H284,2)</f>
        <v>0</v>
      </c>
      <c r="BL284" s="14" t="s">
        <v>124</v>
      </c>
      <c r="BM284" s="213" t="s">
        <v>627</v>
      </c>
    </row>
    <row r="285" s="2" customFormat="1" ht="24.15" customHeight="1">
      <c r="A285" s="35"/>
      <c r="B285" s="36"/>
      <c r="C285" s="201" t="s">
        <v>628</v>
      </c>
      <c r="D285" s="201" t="s">
        <v>120</v>
      </c>
      <c r="E285" s="202" t="s">
        <v>629</v>
      </c>
      <c r="F285" s="203" t="s">
        <v>630</v>
      </c>
      <c r="G285" s="204" t="s">
        <v>123</v>
      </c>
      <c r="H285" s="205">
        <v>424</v>
      </c>
      <c r="I285" s="206"/>
      <c r="J285" s="207">
        <f>ROUND(I285*H285,2)</f>
        <v>0</v>
      </c>
      <c r="K285" s="208"/>
      <c r="L285" s="41"/>
      <c r="M285" s="209" t="s">
        <v>1</v>
      </c>
      <c r="N285" s="210" t="s">
        <v>42</v>
      </c>
      <c r="O285" s="88"/>
      <c r="P285" s="211">
        <f>O285*H285</f>
        <v>0</v>
      </c>
      <c r="Q285" s="211">
        <v>0</v>
      </c>
      <c r="R285" s="211">
        <f>Q285*H285</f>
        <v>0</v>
      </c>
      <c r="S285" s="211">
        <v>0</v>
      </c>
      <c r="T285" s="212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13" t="s">
        <v>124</v>
      </c>
      <c r="AT285" s="213" t="s">
        <v>120</v>
      </c>
      <c r="AU285" s="213" t="s">
        <v>82</v>
      </c>
      <c r="AY285" s="14" t="s">
        <v>118</v>
      </c>
      <c r="BE285" s="214">
        <f>IF(N285="základní",J285,0)</f>
        <v>0</v>
      </c>
      <c r="BF285" s="214">
        <f>IF(N285="snížená",J285,0)</f>
        <v>0</v>
      </c>
      <c r="BG285" s="214">
        <f>IF(N285="zákl. přenesená",J285,0)</f>
        <v>0</v>
      </c>
      <c r="BH285" s="214">
        <f>IF(N285="sníž. přenesená",J285,0)</f>
        <v>0</v>
      </c>
      <c r="BI285" s="214">
        <f>IF(N285="nulová",J285,0)</f>
        <v>0</v>
      </c>
      <c r="BJ285" s="14" t="s">
        <v>82</v>
      </c>
      <c r="BK285" s="214">
        <f>ROUND(I285*H285,2)</f>
        <v>0</v>
      </c>
      <c r="BL285" s="14" t="s">
        <v>124</v>
      </c>
      <c r="BM285" s="213" t="s">
        <v>631</v>
      </c>
    </row>
    <row r="286" s="12" customFormat="1">
      <c r="A286" s="12"/>
      <c r="B286" s="215"/>
      <c r="C286" s="216"/>
      <c r="D286" s="217" t="s">
        <v>126</v>
      </c>
      <c r="E286" s="218" t="s">
        <v>1</v>
      </c>
      <c r="F286" s="219" t="s">
        <v>632</v>
      </c>
      <c r="G286" s="216"/>
      <c r="H286" s="220">
        <v>424</v>
      </c>
      <c r="I286" s="221"/>
      <c r="J286" s="216"/>
      <c r="K286" s="216"/>
      <c r="L286" s="222"/>
      <c r="M286" s="223"/>
      <c r="N286" s="224"/>
      <c r="O286" s="224"/>
      <c r="P286" s="224"/>
      <c r="Q286" s="224"/>
      <c r="R286" s="224"/>
      <c r="S286" s="224"/>
      <c r="T286" s="225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T286" s="226" t="s">
        <v>126</v>
      </c>
      <c r="AU286" s="226" t="s">
        <v>82</v>
      </c>
      <c r="AV286" s="12" t="s">
        <v>84</v>
      </c>
      <c r="AW286" s="12" t="s">
        <v>33</v>
      </c>
      <c r="AX286" s="12" t="s">
        <v>82</v>
      </c>
      <c r="AY286" s="226" t="s">
        <v>118</v>
      </c>
    </row>
    <row r="287" s="2" customFormat="1" ht="16.5" customHeight="1">
      <c r="A287" s="35"/>
      <c r="B287" s="36"/>
      <c r="C287" s="201" t="s">
        <v>633</v>
      </c>
      <c r="D287" s="201" t="s">
        <v>120</v>
      </c>
      <c r="E287" s="202" t="s">
        <v>634</v>
      </c>
      <c r="F287" s="203" t="s">
        <v>635</v>
      </c>
      <c r="G287" s="204" t="s">
        <v>123</v>
      </c>
      <c r="H287" s="205">
        <v>25</v>
      </c>
      <c r="I287" s="206"/>
      <c r="J287" s="207">
        <f>ROUND(I287*H287,2)</f>
        <v>0</v>
      </c>
      <c r="K287" s="208"/>
      <c r="L287" s="41"/>
      <c r="M287" s="209" t="s">
        <v>1</v>
      </c>
      <c r="N287" s="210" t="s">
        <v>42</v>
      </c>
      <c r="O287" s="88"/>
      <c r="P287" s="211">
        <f>O287*H287</f>
        <v>0</v>
      </c>
      <c r="Q287" s="211">
        <v>0</v>
      </c>
      <c r="R287" s="211">
        <f>Q287*H287</f>
        <v>0</v>
      </c>
      <c r="S287" s="211">
        <v>0</v>
      </c>
      <c r="T287" s="212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13" t="s">
        <v>124</v>
      </c>
      <c r="AT287" s="213" t="s">
        <v>120</v>
      </c>
      <c r="AU287" s="213" t="s">
        <v>82</v>
      </c>
      <c r="AY287" s="14" t="s">
        <v>118</v>
      </c>
      <c r="BE287" s="214">
        <f>IF(N287="základní",J287,0)</f>
        <v>0</v>
      </c>
      <c r="BF287" s="214">
        <f>IF(N287="snížená",J287,0)</f>
        <v>0</v>
      </c>
      <c r="BG287" s="214">
        <f>IF(N287="zákl. přenesená",J287,0)</f>
        <v>0</v>
      </c>
      <c r="BH287" s="214">
        <f>IF(N287="sníž. přenesená",J287,0)</f>
        <v>0</v>
      </c>
      <c r="BI287" s="214">
        <f>IF(N287="nulová",J287,0)</f>
        <v>0</v>
      </c>
      <c r="BJ287" s="14" t="s">
        <v>82</v>
      </c>
      <c r="BK287" s="214">
        <f>ROUND(I287*H287,2)</f>
        <v>0</v>
      </c>
      <c r="BL287" s="14" t="s">
        <v>124</v>
      </c>
      <c r="BM287" s="213" t="s">
        <v>636</v>
      </c>
    </row>
    <row r="288" s="2" customFormat="1" ht="16.5" customHeight="1">
      <c r="A288" s="35"/>
      <c r="B288" s="36"/>
      <c r="C288" s="201" t="s">
        <v>637</v>
      </c>
      <c r="D288" s="201" t="s">
        <v>120</v>
      </c>
      <c r="E288" s="202" t="s">
        <v>638</v>
      </c>
      <c r="F288" s="203" t="s">
        <v>639</v>
      </c>
      <c r="G288" s="204" t="s">
        <v>123</v>
      </c>
      <c r="H288" s="205">
        <v>16</v>
      </c>
      <c r="I288" s="206"/>
      <c r="J288" s="207">
        <f>ROUND(I288*H288,2)</f>
        <v>0</v>
      </c>
      <c r="K288" s="208"/>
      <c r="L288" s="41"/>
      <c r="M288" s="209" t="s">
        <v>1</v>
      </c>
      <c r="N288" s="210" t="s">
        <v>42</v>
      </c>
      <c r="O288" s="88"/>
      <c r="P288" s="211">
        <f>O288*H288</f>
        <v>0</v>
      </c>
      <c r="Q288" s="211">
        <v>0</v>
      </c>
      <c r="R288" s="211">
        <f>Q288*H288</f>
        <v>0</v>
      </c>
      <c r="S288" s="211">
        <v>0</v>
      </c>
      <c r="T288" s="212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13" t="s">
        <v>124</v>
      </c>
      <c r="AT288" s="213" t="s">
        <v>120</v>
      </c>
      <c r="AU288" s="213" t="s">
        <v>82</v>
      </c>
      <c r="AY288" s="14" t="s">
        <v>118</v>
      </c>
      <c r="BE288" s="214">
        <f>IF(N288="základní",J288,0)</f>
        <v>0</v>
      </c>
      <c r="BF288" s="214">
        <f>IF(N288="snížená",J288,0)</f>
        <v>0</v>
      </c>
      <c r="BG288" s="214">
        <f>IF(N288="zákl. přenesená",J288,0)</f>
        <v>0</v>
      </c>
      <c r="BH288" s="214">
        <f>IF(N288="sníž. přenesená",J288,0)</f>
        <v>0</v>
      </c>
      <c r="BI288" s="214">
        <f>IF(N288="nulová",J288,0)</f>
        <v>0</v>
      </c>
      <c r="BJ288" s="14" t="s">
        <v>82</v>
      </c>
      <c r="BK288" s="214">
        <f>ROUND(I288*H288,2)</f>
        <v>0</v>
      </c>
      <c r="BL288" s="14" t="s">
        <v>124</v>
      </c>
      <c r="BM288" s="213" t="s">
        <v>640</v>
      </c>
    </row>
    <row r="289" s="2" customFormat="1" ht="21.75" customHeight="1">
      <c r="A289" s="35"/>
      <c r="B289" s="36"/>
      <c r="C289" s="201" t="s">
        <v>641</v>
      </c>
      <c r="D289" s="201" t="s">
        <v>120</v>
      </c>
      <c r="E289" s="202" t="s">
        <v>642</v>
      </c>
      <c r="F289" s="203" t="s">
        <v>643</v>
      </c>
      <c r="G289" s="204" t="s">
        <v>123</v>
      </c>
      <c r="H289" s="205">
        <v>9</v>
      </c>
      <c r="I289" s="206"/>
      <c r="J289" s="207">
        <f>ROUND(I289*H289,2)</f>
        <v>0</v>
      </c>
      <c r="K289" s="208"/>
      <c r="L289" s="41"/>
      <c r="M289" s="209" t="s">
        <v>1</v>
      </c>
      <c r="N289" s="210" t="s">
        <v>42</v>
      </c>
      <c r="O289" s="88"/>
      <c r="P289" s="211">
        <f>O289*H289</f>
        <v>0</v>
      </c>
      <c r="Q289" s="211">
        <v>0</v>
      </c>
      <c r="R289" s="211">
        <f>Q289*H289</f>
        <v>0</v>
      </c>
      <c r="S289" s="211">
        <v>0</v>
      </c>
      <c r="T289" s="212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13" t="s">
        <v>124</v>
      </c>
      <c r="AT289" s="213" t="s">
        <v>120</v>
      </c>
      <c r="AU289" s="213" t="s">
        <v>82</v>
      </c>
      <c r="AY289" s="14" t="s">
        <v>118</v>
      </c>
      <c r="BE289" s="214">
        <f>IF(N289="základní",J289,0)</f>
        <v>0</v>
      </c>
      <c r="BF289" s="214">
        <f>IF(N289="snížená",J289,0)</f>
        <v>0</v>
      </c>
      <c r="BG289" s="214">
        <f>IF(N289="zákl. přenesená",J289,0)</f>
        <v>0</v>
      </c>
      <c r="BH289" s="214">
        <f>IF(N289="sníž. přenesená",J289,0)</f>
        <v>0</v>
      </c>
      <c r="BI289" s="214">
        <f>IF(N289="nulová",J289,0)</f>
        <v>0</v>
      </c>
      <c r="BJ289" s="14" t="s">
        <v>82</v>
      </c>
      <c r="BK289" s="214">
        <f>ROUND(I289*H289,2)</f>
        <v>0</v>
      </c>
      <c r="BL289" s="14" t="s">
        <v>124</v>
      </c>
      <c r="BM289" s="213" t="s">
        <v>644</v>
      </c>
    </row>
    <row r="290" s="2" customFormat="1" ht="16.5" customHeight="1">
      <c r="A290" s="35"/>
      <c r="B290" s="36"/>
      <c r="C290" s="201" t="s">
        <v>645</v>
      </c>
      <c r="D290" s="201" t="s">
        <v>120</v>
      </c>
      <c r="E290" s="202" t="s">
        <v>646</v>
      </c>
      <c r="F290" s="203" t="s">
        <v>647</v>
      </c>
      <c r="G290" s="204" t="s">
        <v>158</v>
      </c>
      <c r="H290" s="205">
        <v>1213</v>
      </c>
      <c r="I290" s="206"/>
      <c r="J290" s="207">
        <f>ROUND(I290*H290,2)</f>
        <v>0</v>
      </c>
      <c r="K290" s="208"/>
      <c r="L290" s="41"/>
      <c r="M290" s="209" t="s">
        <v>1</v>
      </c>
      <c r="N290" s="210" t="s">
        <v>42</v>
      </c>
      <c r="O290" s="88"/>
      <c r="P290" s="211">
        <f>O290*H290</f>
        <v>0</v>
      </c>
      <c r="Q290" s="211">
        <v>0</v>
      </c>
      <c r="R290" s="211">
        <f>Q290*H290</f>
        <v>0</v>
      </c>
      <c r="S290" s="211">
        <v>0</v>
      </c>
      <c r="T290" s="212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13" t="s">
        <v>124</v>
      </c>
      <c r="AT290" s="213" t="s">
        <v>120</v>
      </c>
      <c r="AU290" s="213" t="s">
        <v>82</v>
      </c>
      <c r="AY290" s="14" t="s">
        <v>118</v>
      </c>
      <c r="BE290" s="214">
        <f>IF(N290="základní",J290,0)</f>
        <v>0</v>
      </c>
      <c r="BF290" s="214">
        <f>IF(N290="snížená",J290,0)</f>
        <v>0</v>
      </c>
      <c r="BG290" s="214">
        <f>IF(N290="zákl. přenesená",J290,0)</f>
        <v>0</v>
      </c>
      <c r="BH290" s="214">
        <f>IF(N290="sníž. přenesená",J290,0)</f>
        <v>0</v>
      </c>
      <c r="BI290" s="214">
        <f>IF(N290="nulová",J290,0)</f>
        <v>0</v>
      </c>
      <c r="BJ290" s="14" t="s">
        <v>82</v>
      </c>
      <c r="BK290" s="214">
        <f>ROUND(I290*H290,2)</f>
        <v>0</v>
      </c>
      <c r="BL290" s="14" t="s">
        <v>124</v>
      </c>
      <c r="BM290" s="213" t="s">
        <v>648</v>
      </c>
    </row>
    <row r="291" s="2" customFormat="1" ht="16.5" customHeight="1">
      <c r="A291" s="35"/>
      <c r="B291" s="36"/>
      <c r="C291" s="201" t="s">
        <v>649</v>
      </c>
      <c r="D291" s="201" t="s">
        <v>120</v>
      </c>
      <c r="E291" s="202" t="s">
        <v>650</v>
      </c>
      <c r="F291" s="203" t="s">
        <v>651</v>
      </c>
      <c r="G291" s="204" t="s">
        <v>158</v>
      </c>
      <c r="H291" s="205">
        <v>292</v>
      </c>
      <c r="I291" s="206"/>
      <c r="J291" s="207">
        <f>ROUND(I291*H291,2)</f>
        <v>0</v>
      </c>
      <c r="K291" s="208"/>
      <c r="L291" s="41"/>
      <c r="M291" s="209" t="s">
        <v>1</v>
      </c>
      <c r="N291" s="210" t="s">
        <v>42</v>
      </c>
      <c r="O291" s="88"/>
      <c r="P291" s="211">
        <f>O291*H291</f>
        <v>0</v>
      </c>
      <c r="Q291" s="211">
        <v>0</v>
      </c>
      <c r="R291" s="211">
        <f>Q291*H291</f>
        <v>0</v>
      </c>
      <c r="S291" s="211">
        <v>0</v>
      </c>
      <c r="T291" s="212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13" t="s">
        <v>124</v>
      </c>
      <c r="AT291" s="213" t="s">
        <v>120</v>
      </c>
      <c r="AU291" s="213" t="s">
        <v>82</v>
      </c>
      <c r="AY291" s="14" t="s">
        <v>118</v>
      </c>
      <c r="BE291" s="214">
        <f>IF(N291="základní",J291,0)</f>
        <v>0</v>
      </c>
      <c r="BF291" s="214">
        <f>IF(N291="snížená",J291,0)</f>
        <v>0</v>
      </c>
      <c r="BG291" s="214">
        <f>IF(N291="zákl. přenesená",J291,0)</f>
        <v>0</v>
      </c>
      <c r="BH291" s="214">
        <f>IF(N291="sníž. přenesená",J291,0)</f>
        <v>0</v>
      </c>
      <c r="BI291" s="214">
        <f>IF(N291="nulová",J291,0)</f>
        <v>0</v>
      </c>
      <c r="BJ291" s="14" t="s">
        <v>82</v>
      </c>
      <c r="BK291" s="214">
        <f>ROUND(I291*H291,2)</f>
        <v>0</v>
      </c>
      <c r="BL291" s="14" t="s">
        <v>124</v>
      </c>
      <c r="BM291" s="213" t="s">
        <v>652</v>
      </c>
    </row>
    <row r="292" s="12" customFormat="1">
      <c r="A292" s="12"/>
      <c r="B292" s="215"/>
      <c r="C292" s="216"/>
      <c r="D292" s="217" t="s">
        <v>126</v>
      </c>
      <c r="E292" s="218" t="s">
        <v>1</v>
      </c>
      <c r="F292" s="219" t="s">
        <v>258</v>
      </c>
      <c r="G292" s="216"/>
      <c r="H292" s="220">
        <v>292</v>
      </c>
      <c r="I292" s="221"/>
      <c r="J292" s="216"/>
      <c r="K292" s="216"/>
      <c r="L292" s="222"/>
      <c r="M292" s="223"/>
      <c r="N292" s="224"/>
      <c r="O292" s="224"/>
      <c r="P292" s="224"/>
      <c r="Q292" s="224"/>
      <c r="R292" s="224"/>
      <c r="S292" s="224"/>
      <c r="T292" s="225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T292" s="226" t="s">
        <v>126</v>
      </c>
      <c r="AU292" s="226" t="s">
        <v>82</v>
      </c>
      <c r="AV292" s="12" t="s">
        <v>84</v>
      </c>
      <c r="AW292" s="12" t="s">
        <v>33</v>
      </c>
      <c r="AX292" s="12" t="s">
        <v>82</v>
      </c>
      <c r="AY292" s="226" t="s">
        <v>118</v>
      </c>
    </row>
    <row r="293" s="2" customFormat="1" ht="16.5" customHeight="1">
      <c r="A293" s="35"/>
      <c r="B293" s="36"/>
      <c r="C293" s="201" t="s">
        <v>653</v>
      </c>
      <c r="D293" s="201" t="s">
        <v>120</v>
      </c>
      <c r="E293" s="202" t="s">
        <v>654</v>
      </c>
      <c r="F293" s="203" t="s">
        <v>655</v>
      </c>
      <c r="G293" s="204" t="s">
        <v>123</v>
      </c>
      <c r="H293" s="205">
        <v>22</v>
      </c>
      <c r="I293" s="206"/>
      <c r="J293" s="207">
        <f>ROUND(I293*H293,2)</f>
        <v>0</v>
      </c>
      <c r="K293" s="208"/>
      <c r="L293" s="41"/>
      <c r="M293" s="209" t="s">
        <v>1</v>
      </c>
      <c r="N293" s="210" t="s">
        <v>42</v>
      </c>
      <c r="O293" s="88"/>
      <c r="P293" s="211">
        <f>O293*H293</f>
        <v>0</v>
      </c>
      <c r="Q293" s="211">
        <v>0</v>
      </c>
      <c r="R293" s="211">
        <f>Q293*H293</f>
        <v>0</v>
      </c>
      <c r="S293" s="211">
        <v>0</v>
      </c>
      <c r="T293" s="212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13" t="s">
        <v>124</v>
      </c>
      <c r="AT293" s="213" t="s">
        <v>120</v>
      </c>
      <c r="AU293" s="213" t="s">
        <v>82</v>
      </c>
      <c r="AY293" s="14" t="s">
        <v>118</v>
      </c>
      <c r="BE293" s="214">
        <f>IF(N293="základní",J293,0)</f>
        <v>0</v>
      </c>
      <c r="BF293" s="214">
        <f>IF(N293="snížená",J293,0)</f>
        <v>0</v>
      </c>
      <c r="BG293" s="214">
        <f>IF(N293="zákl. přenesená",J293,0)</f>
        <v>0</v>
      </c>
      <c r="BH293" s="214">
        <f>IF(N293="sníž. přenesená",J293,0)</f>
        <v>0</v>
      </c>
      <c r="BI293" s="214">
        <f>IF(N293="nulová",J293,0)</f>
        <v>0</v>
      </c>
      <c r="BJ293" s="14" t="s">
        <v>82</v>
      </c>
      <c r="BK293" s="214">
        <f>ROUND(I293*H293,2)</f>
        <v>0</v>
      </c>
      <c r="BL293" s="14" t="s">
        <v>124</v>
      </c>
      <c r="BM293" s="213" t="s">
        <v>656</v>
      </c>
    </row>
    <row r="294" s="2" customFormat="1" ht="16.5" customHeight="1">
      <c r="A294" s="35"/>
      <c r="B294" s="36"/>
      <c r="C294" s="201" t="s">
        <v>657</v>
      </c>
      <c r="D294" s="201" t="s">
        <v>120</v>
      </c>
      <c r="E294" s="202" t="s">
        <v>658</v>
      </c>
      <c r="F294" s="203" t="s">
        <v>659</v>
      </c>
      <c r="G294" s="204" t="s">
        <v>123</v>
      </c>
      <c r="H294" s="205">
        <v>1963</v>
      </c>
      <c r="I294" s="206"/>
      <c r="J294" s="207">
        <f>ROUND(I294*H294,2)</f>
        <v>0</v>
      </c>
      <c r="K294" s="208"/>
      <c r="L294" s="41"/>
      <c r="M294" s="209" t="s">
        <v>1</v>
      </c>
      <c r="N294" s="210" t="s">
        <v>42</v>
      </c>
      <c r="O294" s="88"/>
      <c r="P294" s="211">
        <f>O294*H294</f>
        <v>0</v>
      </c>
      <c r="Q294" s="211">
        <v>0</v>
      </c>
      <c r="R294" s="211">
        <f>Q294*H294</f>
        <v>0</v>
      </c>
      <c r="S294" s="211">
        <v>0</v>
      </c>
      <c r="T294" s="21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13" t="s">
        <v>124</v>
      </c>
      <c r="AT294" s="213" t="s">
        <v>120</v>
      </c>
      <c r="AU294" s="213" t="s">
        <v>82</v>
      </c>
      <c r="AY294" s="14" t="s">
        <v>118</v>
      </c>
      <c r="BE294" s="214">
        <f>IF(N294="základní",J294,0)</f>
        <v>0</v>
      </c>
      <c r="BF294" s="214">
        <f>IF(N294="snížená",J294,0)</f>
        <v>0</v>
      </c>
      <c r="BG294" s="214">
        <f>IF(N294="zákl. přenesená",J294,0)</f>
        <v>0</v>
      </c>
      <c r="BH294" s="214">
        <f>IF(N294="sníž. přenesená",J294,0)</f>
        <v>0</v>
      </c>
      <c r="BI294" s="214">
        <f>IF(N294="nulová",J294,0)</f>
        <v>0</v>
      </c>
      <c r="BJ294" s="14" t="s">
        <v>82</v>
      </c>
      <c r="BK294" s="214">
        <f>ROUND(I294*H294,2)</f>
        <v>0</v>
      </c>
      <c r="BL294" s="14" t="s">
        <v>124</v>
      </c>
      <c r="BM294" s="213" t="s">
        <v>660</v>
      </c>
    </row>
    <row r="295" s="12" customFormat="1">
      <c r="A295" s="12"/>
      <c r="B295" s="215"/>
      <c r="C295" s="216"/>
      <c r="D295" s="217" t="s">
        <v>126</v>
      </c>
      <c r="E295" s="218" t="s">
        <v>1</v>
      </c>
      <c r="F295" s="219" t="s">
        <v>661</v>
      </c>
      <c r="G295" s="216"/>
      <c r="H295" s="220">
        <v>1963</v>
      </c>
      <c r="I295" s="221"/>
      <c r="J295" s="216"/>
      <c r="K295" s="216"/>
      <c r="L295" s="222"/>
      <c r="M295" s="223"/>
      <c r="N295" s="224"/>
      <c r="O295" s="224"/>
      <c r="P295" s="224"/>
      <c r="Q295" s="224"/>
      <c r="R295" s="224"/>
      <c r="S295" s="224"/>
      <c r="T295" s="225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T295" s="226" t="s">
        <v>126</v>
      </c>
      <c r="AU295" s="226" t="s">
        <v>82</v>
      </c>
      <c r="AV295" s="12" t="s">
        <v>84</v>
      </c>
      <c r="AW295" s="12" t="s">
        <v>33</v>
      </c>
      <c r="AX295" s="12" t="s">
        <v>82</v>
      </c>
      <c r="AY295" s="226" t="s">
        <v>118</v>
      </c>
    </row>
    <row r="296" s="2" customFormat="1" ht="24.15" customHeight="1">
      <c r="A296" s="35"/>
      <c r="B296" s="36"/>
      <c r="C296" s="201" t="s">
        <v>662</v>
      </c>
      <c r="D296" s="201" t="s">
        <v>120</v>
      </c>
      <c r="E296" s="202" t="s">
        <v>663</v>
      </c>
      <c r="F296" s="203" t="s">
        <v>664</v>
      </c>
      <c r="G296" s="204" t="s">
        <v>319</v>
      </c>
      <c r="H296" s="205">
        <v>1</v>
      </c>
      <c r="I296" s="206"/>
      <c r="J296" s="207">
        <f>ROUND(I296*H296,2)</f>
        <v>0</v>
      </c>
      <c r="K296" s="208"/>
      <c r="L296" s="41"/>
      <c r="M296" s="209" t="s">
        <v>1</v>
      </c>
      <c r="N296" s="210" t="s">
        <v>42</v>
      </c>
      <c r="O296" s="88"/>
      <c r="P296" s="211">
        <f>O296*H296</f>
        <v>0</v>
      </c>
      <c r="Q296" s="211">
        <v>0</v>
      </c>
      <c r="R296" s="211">
        <f>Q296*H296</f>
        <v>0</v>
      </c>
      <c r="S296" s="211">
        <v>0</v>
      </c>
      <c r="T296" s="21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13" t="s">
        <v>124</v>
      </c>
      <c r="AT296" s="213" t="s">
        <v>120</v>
      </c>
      <c r="AU296" s="213" t="s">
        <v>82</v>
      </c>
      <c r="AY296" s="14" t="s">
        <v>118</v>
      </c>
      <c r="BE296" s="214">
        <f>IF(N296="základní",J296,0)</f>
        <v>0</v>
      </c>
      <c r="BF296" s="214">
        <f>IF(N296="snížená",J296,0)</f>
        <v>0</v>
      </c>
      <c r="BG296" s="214">
        <f>IF(N296="zákl. přenesená",J296,0)</f>
        <v>0</v>
      </c>
      <c r="BH296" s="214">
        <f>IF(N296="sníž. přenesená",J296,0)</f>
        <v>0</v>
      </c>
      <c r="BI296" s="214">
        <f>IF(N296="nulová",J296,0)</f>
        <v>0</v>
      </c>
      <c r="BJ296" s="14" t="s">
        <v>82</v>
      </c>
      <c r="BK296" s="214">
        <f>ROUND(I296*H296,2)</f>
        <v>0</v>
      </c>
      <c r="BL296" s="14" t="s">
        <v>124</v>
      </c>
      <c r="BM296" s="213" t="s">
        <v>665</v>
      </c>
    </row>
    <row r="297" s="2" customFormat="1" ht="21.75" customHeight="1">
      <c r="A297" s="35"/>
      <c r="B297" s="36"/>
      <c r="C297" s="201" t="s">
        <v>666</v>
      </c>
      <c r="D297" s="201" t="s">
        <v>120</v>
      </c>
      <c r="E297" s="202" t="s">
        <v>667</v>
      </c>
      <c r="F297" s="203" t="s">
        <v>668</v>
      </c>
      <c r="G297" s="204" t="s">
        <v>158</v>
      </c>
      <c r="H297" s="205">
        <v>20</v>
      </c>
      <c r="I297" s="206"/>
      <c r="J297" s="207">
        <f>ROUND(I297*H297,2)</f>
        <v>0</v>
      </c>
      <c r="K297" s="208"/>
      <c r="L297" s="41"/>
      <c r="M297" s="209" t="s">
        <v>1</v>
      </c>
      <c r="N297" s="210" t="s">
        <v>42</v>
      </c>
      <c r="O297" s="88"/>
      <c r="P297" s="211">
        <f>O297*H297</f>
        <v>0</v>
      </c>
      <c r="Q297" s="211">
        <v>0</v>
      </c>
      <c r="R297" s="211">
        <f>Q297*H297</f>
        <v>0</v>
      </c>
      <c r="S297" s="211">
        <v>0</v>
      </c>
      <c r="T297" s="212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13" t="s">
        <v>124</v>
      </c>
      <c r="AT297" s="213" t="s">
        <v>120</v>
      </c>
      <c r="AU297" s="213" t="s">
        <v>82</v>
      </c>
      <c r="AY297" s="14" t="s">
        <v>118</v>
      </c>
      <c r="BE297" s="214">
        <f>IF(N297="základní",J297,0)</f>
        <v>0</v>
      </c>
      <c r="BF297" s="214">
        <f>IF(N297="snížená",J297,0)</f>
        <v>0</v>
      </c>
      <c r="BG297" s="214">
        <f>IF(N297="zákl. přenesená",J297,0)</f>
        <v>0</v>
      </c>
      <c r="BH297" s="214">
        <f>IF(N297="sníž. přenesená",J297,0)</f>
        <v>0</v>
      </c>
      <c r="BI297" s="214">
        <f>IF(N297="nulová",J297,0)</f>
        <v>0</v>
      </c>
      <c r="BJ297" s="14" t="s">
        <v>82</v>
      </c>
      <c r="BK297" s="214">
        <f>ROUND(I297*H297,2)</f>
        <v>0</v>
      </c>
      <c r="BL297" s="14" t="s">
        <v>124</v>
      </c>
      <c r="BM297" s="213" t="s">
        <v>669</v>
      </c>
    </row>
    <row r="298" s="2" customFormat="1" ht="16.5" customHeight="1">
      <c r="A298" s="35"/>
      <c r="B298" s="36"/>
      <c r="C298" s="201" t="s">
        <v>670</v>
      </c>
      <c r="D298" s="201" t="s">
        <v>120</v>
      </c>
      <c r="E298" s="202" t="s">
        <v>671</v>
      </c>
      <c r="F298" s="203" t="s">
        <v>672</v>
      </c>
      <c r="G298" s="204" t="s">
        <v>158</v>
      </c>
      <c r="H298" s="205">
        <v>6</v>
      </c>
      <c r="I298" s="206"/>
      <c r="J298" s="207">
        <f>ROUND(I298*H298,2)</f>
        <v>0</v>
      </c>
      <c r="K298" s="208"/>
      <c r="L298" s="41"/>
      <c r="M298" s="209" t="s">
        <v>1</v>
      </c>
      <c r="N298" s="210" t="s">
        <v>42</v>
      </c>
      <c r="O298" s="88"/>
      <c r="P298" s="211">
        <f>O298*H298</f>
        <v>0</v>
      </c>
      <c r="Q298" s="211">
        <v>0</v>
      </c>
      <c r="R298" s="211">
        <f>Q298*H298</f>
        <v>0</v>
      </c>
      <c r="S298" s="211">
        <v>0</v>
      </c>
      <c r="T298" s="212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13" t="s">
        <v>124</v>
      </c>
      <c r="AT298" s="213" t="s">
        <v>120</v>
      </c>
      <c r="AU298" s="213" t="s">
        <v>82</v>
      </c>
      <c r="AY298" s="14" t="s">
        <v>118</v>
      </c>
      <c r="BE298" s="214">
        <f>IF(N298="základní",J298,0)</f>
        <v>0</v>
      </c>
      <c r="BF298" s="214">
        <f>IF(N298="snížená",J298,0)</f>
        <v>0</v>
      </c>
      <c r="BG298" s="214">
        <f>IF(N298="zákl. přenesená",J298,0)</f>
        <v>0</v>
      </c>
      <c r="BH298" s="214">
        <f>IF(N298="sníž. přenesená",J298,0)</f>
        <v>0</v>
      </c>
      <c r="BI298" s="214">
        <f>IF(N298="nulová",J298,0)</f>
        <v>0</v>
      </c>
      <c r="BJ298" s="14" t="s">
        <v>82</v>
      </c>
      <c r="BK298" s="214">
        <f>ROUND(I298*H298,2)</f>
        <v>0</v>
      </c>
      <c r="BL298" s="14" t="s">
        <v>124</v>
      </c>
      <c r="BM298" s="213" t="s">
        <v>673</v>
      </c>
    </row>
    <row r="299" s="11" customFormat="1" ht="25.92" customHeight="1">
      <c r="A299" s="11"/>
      <c r="B299" s="187"/>
      <c r="C299" s="188"/>
      <c r="D299" s="189" t="s">
        <v>76</v>
      </c>
      <c r="E299" s="190" t="s">
        <v>674</v>
      </c>
      <c r="F299" s="190" t="s">
        <v>675</v>
      </c>
      <c r="G299" s="188"/>
      <c r="H299" s="188"/>
      <c r="I299" s="191"/>
      <c r="J299" s="192">
        <f>BK299</f>
        <v>0</v>
      </c>
      <c r="K299" s="188"/>
      <c r="L299" s="193"/>
      <c r="M299" s="194"/>
      <c r="N299" s="195"/>
      <c r="O299" s="195"/>
      <c r="P299" s="196">
        <f>SUM(P300:P310)</f>
        <v>0</v>
      </c>
      <c r="Q299" s="195"/>
      <c r="R299" s="196">
        <f>SUM(R300:R310)</f>
        <v>0</v>
      </c>
      <c r="S299" s="195"/>
      <c r="T299" s="197">
        <f>SUM(T300:T310)</f>
        <v>0</v>
      </c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R299" s="198" t="s">
        <v>82</v>
      </c>
      <c r="AT299" s="199" t="s">
        <v>76</v>
      </c>
      <c r="AU299" s="199" t="s">
        <v>77</v>
      </c>
      <c r="AY299" s="198" t="s">
        <v>118</v>
      </c>
      <c r="BK299" s="200">
        <f>SUM(BK300:BK310)</f>
        <v>0</v>
      </c>
    </row>
    <row r="300" s="2" customFormat="1" ht="16.5" customHeight="1">
      <c r="A300" s="35"/>
      <c r="B300" s="36"/>
      <c r="C300" s="201" t="s">
        <v>676</v>
      </c>
      <c r="D300" s="201" t="s">
        <v>120</v>
      </c>
      <c r="E300" s="202" t="s">
        <v>677</v>
      </c>
      <c r="F300" s="203" t="s">
        <v>678</v>
      </c>
      <c r="G300" s="204" t="s">
        <v>158</v>
      </c>
      <c r="H300" s="205">
        <v>5</v>
      </c>
      <c r="I300" s="206"/>
      <c r="J300" s="207">
        <f>ROUND(I300*H300,2)</f>
        <v>0</v>
      </c>
      <c r="K300" s="208"/>
      <c r="L300" s="41"/>
      <c r="M300" s="209" t="s">
        <v>1</v>
      </c>
      <c r="N300" s="210" t="s">
        <v>42</v>
      </c>
      <c r="O300" s="88"/>
      <c r="P300" s="211">
        <f>O300*H300</f>
        <v>0</v>
      </c>
      <c r="Q300" s="211">
        <v>0</v>
      </c>
      <c r="R300" s="211">
        <f>Q300*H300</f>
        <v>0</v>
      </c>
      <c r="S300" s="211">
        <v>0</v>
      </c>
      <c r="T300" s="212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13" t="s">
        <v>124</v>
      </c>
      <c r="AT300" s="213" t="s">
        <v>120</v>
      </c>
      <c r="AU300" s="213" t="s">
        <v>82</v>
      </c>
      <c r="AY300" s="14" t="s">
        <v>118</v>
      </c>
      <c r="BE300" s="214">
        <f>IF(N300="základní",J300,0)</f>
        <v>0</v>
      </c>
      <c r="BF300" s="214">
        <f>IF(N300="snížená",J300,0)</f>
        <v>0</v>
      </c>
      <c r="BG300" s="214">
        <f>IF(N300="zákl. přenesená",J300,0)</f>
        <v>0</v>
      </c>
      <c r="BH300" s="214">
        <f>IF(N300="sníž. přenesená",J300,0)</f>
        <v>0</v>
      </c>
      <c r="BI300" s="214">
        <f>IF(N300="nulová",J300,0)</f>
        <v>0</v>
      </c>
      <c r="BJ300" s="14" t="s">
        <v>82</v>
      </c>
      <c r="BK300" s="214">
        <f>ROUND(I300*H300,2)</f>
        <v>0</v>
      </c>
      <c r="BL300" s="14" t="s">
        <v>124</v>
      </c>
      <c r="BM300" s="213" t="s">
        <v>679</v>
      </c>
    </row>
    <row r="301" s="12" customFormat="1">
      <c r="A301" s="12"/>
      <c r="B301" s="215"/>
      <c r="C301" s="216"/>
      <c r="D301" s="217" t="s">
        <v>126</v>
      </c>
      <c r="E301" s="218" t="s">
        <v>1</v>
      </c>
      <c r="F301" s="219" t="s">
        <v>680</v>
      </c>
      <c r="G301" s="216"/>
      <c r="H301" s="220">
        <v>5</v>
      </c>
      <c r="I301" s="221"/>
      <c r="J301" s="216"/>
      <c r="K301" s="216"/>
      <c r="L301" s="222"/>
      <c r="M301" s="223"/>
      <c r="N301" s="224"/>
      <c r="O301" s="224"/>
      <c r="P301" s="224"/>
      <c r="Q301" s="224"/>
      <c r="R301" s="224"/>
      <c r="S301" s="224"/>
      <c r="T301" s="225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T301" s="226" t="s">
        <v>126</v>
      </c>
      <c r="AU301" s="226" t="s">
        <v>82</v>
      </c>
      <c r="AV301" s="12" t="s">
        <v>84</v>
      </c>
      <c r="AW301" s="12" t="s">
        <v>33</v>
      </c>
      <c r="AX301" s="12" t="s">
        <v>82</v>
      </c>
      <c r="AY301" s="226" t="s">
        <v>118</v>
      </c>
    </row>
    <row r="302" s="2" customFormat="1" ht="16.5" customHeight="1">
      <c r="A302" s="35"/>
      <c r="B302" s="36"/>
      <c r="C302" s="201" t="s">
        <v>681</v>
      </c>
      <c r="D302" s="201" t="s">
        <v>120</v>
      </c>
      <c r="E302" s="202" t="s">
        <v>682</v>
      </c>
      <c r="F302" s="203" t="s">
        <v>683</v>
      </c>
      <c r="G302" s="204" t="s">
        <v>158</v>
      </c>
      <c r="H302" s="205">
        <v>9</v>
      </c>
      <c r="I302" s="206"/>
      <c r="J302" s="207">
        <f>ROUND(I302*H302,2)</f>
        <v>0</v>
      </c>
      <c r="K302" s="208"/>
      <c r="L302" s="41"/>
      <c r="M302" s="209" t="s">
        <v>1</v>
      </c>
      <c r="N302" s="210" t="s">
        <v>42</v>
      </c>
      <c r="O302" s="88"/>
      <c r="P302" s="211">
        <f>O302*H302</f>
        <v>0</v>
      </c>
      <c r="Q302" s="211">
        <v>0</v>
      </c>
      <c r="R302" s="211">
        <f>Q302*H302</f>
        <v>0</v>
      </c>
      <c r="S302" s="211">
        <v>0</v>
      </c>
      <c r="T302" s="212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13" t="s">
        <v>124</v>
      </c>
      <c r="AT302" s="213" t="s">
        <v>120</v>
      </c>
      <c r="AU302" s="213" t="s">
        <v>82</v>
      </c>
      <c r="AY302" s="14" t="s">
        <v>118</v>
      </c>
      <c r="BE302" s="214">
        <f>IF(N302="základní",J302,0)</f>
        <v>0</v>
      </c>
      <c r="BF302" s="214">
        <f>IF(N302="snížená",J302,0)</f>
        <v>0</v>
      </c>
      <c r="BG302" s="214">
        <f>IF(N302="zákl. přenesená",J302,0)</f>
        <v>0</v>
      </c>
      <c r="BH302" s="214">
        <f>IF(N302="sníž. přenesená",J302,0)</f>
        <v>0</v>
      </c>
      <c r="BI302" s="214">
        <f>IF(N302="nulová",J302,0)</f>
        <v>0</v>
      </c>
      <c r="BJ302" s="14" t="s">
        <v>82</v>
      </c>
      <c r="BK302" s="214">
        <f>ROUND(I302*H302,2)</f>
        <v>0</v>
      </c>
      <c r="BL302" s="14" t="s">
        <v>124</v>
      </c>
      <c r="BM302" s="213" t="s">
        <v>684</v>
      </c>
    </row>
    <row r="303" s="2" customFormat="1" ht="24.15" customHeight="1">
      <c r="A303" s="35"/>
      <c r="B303" s="36"/>
      <c r="C303" s="201" t="s">
        <v>685</v>
      </c>
      <c r="D303" s="201" t="s">
        <v>120</v>
      </c>
      <c r="E303" s="202" t="s">
        <v>686</v>
      </c>
      <c r="F303" s="203" t="s">
        <v>687</v>
      </c>
      <c r="G303" s="204" t="s">
        <v>158</v>
      </c>
      <c r="H303" s="205">
        <v>0</v>
      </c>
      <c r="I303" s="206"/>
      <c r="J303" s="207">
        <f>ROUND(I303*H303,2)</f>
        <v>0</v>
      </c>
      <c r="K303" s="208"/>
      <c r="L303" s="41"/>
      <c r="M303" s="209" t="s">
        <v>1</v>
      </c>
      <c r="N303" s="210" t="s">
        <v>42</v>
      </c>
      <c r="O303" s="88"/>
      <c r="P303" s="211">
        <f>O303*H303</f>
        <v>0</v>
      </c>
      <c r="Q303" s="211">
        <v>0</v>
      </c>
      <c r="R303" s="211">
        <f>Q303*H303</f>
        <v>0</v>
      </c>
      <c r="S303" s="211">
        <v>0</v>
      </c>
      <c r="T303" s="212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13" t="s">
        <v>124</v>
      </c>
      <c r="AT303" s="213" t="s">
        <v>120</v>
      </c>
      <c r="AU303" s="213" t="s">
        <v>82</v>
      </c>
      <c r="AY303" s="14" t="s">
        <v>118</v>
      </c>
      <c r="BE303" s="214">
        <f>IF(N303="základní",J303,0)</f>
        <v>0</v>
      </c>
      <c r="BF303" s="214">
        <f>IF(N303="snížená",J303,0)</f>
        <v>0</v>
      </c>
      <c r="BG303" s="214">
        <f>IF(N303="zákl. přenesená",J303,0)</f>
        <v>0</v>
      </c>
      <c r="BH303" s="214">
        <f>IF(N303="sníž. přenesená",J303,0)</f>
        <v>0</v>
      </c>
      <c r="BI303" s="214">
        <f>IF(N303="nulová",J303,0)</f>
        <v>0</v>
      </c>
      <c r="BJ303" s="14" t="s">
        <v>82</v>
      </c>
      <c r="BK303" s="214">
        <f>ROUND(I303*H303,2)</f>
        <v>0</v>
      </c>
      <c r="BL303" s="14" t="s">
        <v>124</v>
      </c>
      <c r="BM303" s="213" t="s">
        <v>688</v>
      </c>
    </row>
    <row r="304" s="2" customFormat="1" ht="16.5" customHeight="1">
      <c r="A304" s="35"/>
      <c r="B304" s="36"/>
      <c r="C304" s="201" t="s">
        <v>689</v>
      </c>
      <c r="D304" s="201" t="s">
        <v>120</v>
      </c>
      <c r="E304" s="202" t="s">
        <v>690</v>
      </c>
      <c r="F304" s="203" t="s">
        <v>691</v>
      </c>
      <c r="G304" s="204" t="s">
        <v>158</v>
      </c>
      <c r="H304" s="205">
        <v>1</v>
      </c>
      <c r="I304" s="206"/>
      <c r="J304" s="207">
        <f>ROUND(I304*H304,2)</f>
        <v>0</v>
      </c>
      <c r="K304" s="208"/>
      <c r="L304" s="41"/>
      <c r="M304" s="209" t="s">
        <v>1</v>
      </c>
      <c r="N304" s="210" t="s">
        <v>42</v>
      </c>
      <c r="O304" s="88"/>
      <c r="P304" s="211">
        <f>O304*H304</f>
        <v>0</v>
      </c>
      <c r="Q304" s="211">
        <v>0</v>
      </c>
      <c r="R304" s="211">
        <f>Q304*H304</f>
        <v>0</v>
      </c>
      <c r="S304" s="211">
        <v>0</v>
      </c>
      <c r="T304" s="212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13" t="s">
        <v>124</v>
      </c>
      <c r="AT304" s="213" t="s">
        <v>120</v>
      </c>
      <c r="AU304" s="213" t="s">
        <v>82</v>
      </c>
      <c r="AY304" s="14" t="s">
        <v>118</v>
      </c>
      <c r="BE304" s="214">
        <f>IF(N304="základní",J304,0)</f>
        <v>0</v>
      </c>
      <c r="BF304" s="214">
        <f>IF(N304="snížená",J304,0)</f>
        <v>0</v>
      </c>
      <c r="BG304" s="214">
        <f>IF(N304="zákl. přenesená",J304,0)</f>
        <v>0</v>
      </c>
      <c r="BH304" s="214">
        <f>IF(N304="sníž. přenesená",J304,0)</f>
        <v>0</v>
      </c>
      <c r="BI304" s="214">
        <f>IF(N304="nulová",J304,0)</f>
        <v>0</v>
      </c>
      <c r="BJ304" s="14" t="s">
        <v>82</v>
      </c>
      <c r="BK304" s="214">
        <f>ROUND(I304*H304,2)</f>
        <v>0</v>
      </c>
      <c r="BL304" s="14" t="s">
        <v>124</v>
      </c>
      <c r="BM304" s="213" t="s">
        <v>692</v>
      </c>
    </row>
    <row r="305" s="2" customFormat="1" ht="24.15" customHeight="1">
      <c r="A305" s="35"/>
      <c r="B305" s="36"/>
      <c r="C305" s="201" t="s">
        <v>693</v>
      </c>
      <c r="D305" s="201" t="s">
        <v>120</v>
      </c>
      <c r="E305" s="202" t="s">
        <v>694</v>
      </c>
      <c r="F305" s="203" t="s">
        <v>695</v>
      </c>
      <c r="G305" s="204" t="s">
        <v>158</v>
      </c>
      <c r="H305" s="205">
        <v>0</v>
      </c>
      <c r="I305" s="206"/>
      <c r="J305" s="207">
        <f>ROUND(I305*H305,2)</f>
        <v>0</v>
      </c>
      <c r="K305" s="208"/>
      <c r="L305" s="41"/>
      <c r="M305" s="209" t="s">
        <v>1</v>
      </c>
      <c r="N305" s="210" t="s">
        <v>42</v>
      </c>
      <c r="O305" s="88"/>
      <c r="P305" s="211">
        <f>O305*H305</f>
        <v>0</v>
      </c>
      <c r="Q305" s="211">
        <v>0</v>
      </c>
      <c r="R305" s="211">
        <f>Q305*H305</f>
        <v>0</v>
      </c>
      <c r="S305" s="211">
        <v>0</v>
      </c>
      <c r="T305" s="212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13" t="s">
        <v>124</v>
      </c>
      <c r="AT305" s="213" t="s">
        <v>120</v>
      </c>
      <c r="AU305" s="213" t="s">
        <v>82</v>
      </c>
      <c r="AY305" s="14" t="s">
        <v>118</v>
      </c>
      <c r="BE305" s="214">
        <f>IF(N305="základní",J305,0)</f>
        <v>0</v>
      </c>
      <c r="BF305" s="214">
        <f>IF(N305="snížená",J305,0)</f>
        <v>0</v>
      </c>
      <c r="BG305" s="214">
        <f>IF(N305="zákl. přenesená",J305,0)</f>
        <v>0</v>
      </c>
      <c r="BH305" s="214">
        <f>IF(N305="sníž. přenesená",J305,0)</f>
        <v>0</v>
      </c>
      <c r="BI305" s="214">
        <f>IF(N305="nulová",J305,0)</f>
        <v>0</v>
      </c>
      <c r="BJ305" s="14" t="s">
        <v>82</v>
      </c>
      <c r="BK305" s="214">
        <f>ROUND(I305*H305,2)</f>
        <v>0</v>
      </c>
      <c r="BL305" s="14" t="s">
        <v>124</v>
      </c>
      <c r="BM305" s="213" t="s">
        <v>696</v>
      </c>
    </row>
    <row r="306" s="2" customFormat="1" ht="16.5" customHeight="1">
      <c r="A306" s="35"/>
      <c r="B306" s="36"/>
      <c r="C306" s="201" t="s">
        <v>697</v>
      </c>
      <c r="D306" s="201" t="s">
        <v>120</v>
      </c>
      <c r="E306" s="202" t="s">
        <v>698</v>
      </c>
      <c r="F306" s="203" t="s">
        <v>699</v>
      </c>
      <c r="G306" s="204" t="s">
        <v>158</v>
      </c>
      <c r="H306" s="205">
        <v>1</v>
      </c>
      <c r="I306" s="206"/>
      <c r="J306" s="207">
        <f>ROUND(I306*H306,2)</f>
        <v>0</v>
      </c>
      <c r="K306" s="208"/>
      <c r="L306" s="41"/>
      <c r="M306" s="209" t="s">
        <v>1</v>
      </c>
      <c r="N306" s="210" t="s">
        <v>42</v>
      </c>
      <c r="O306" s="88"/>
      <c r="P306" s="211">
        <f>O306*H306</f>
        <v>0</v>
      </c>
      <c r="Q306" s="211">
        <v>0</v>
      </c>
      <c r="R306" s="211">
        <f>Q306*H306</f>
        <v>0</v>
      </c>
      <c r="S306" s="211">
        <v>0</v>
      </c>
      <c r="T306" s="212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13" t="s">
        <v>124</v>
      </c>
      <c r="AT306" s="213" t="s">
        <v>120</v>
      </c>
      <c r="AU306" s="213" t="s">
        <v>82</v>
      </c>
      <c r="AY306" s="14" t="s">
        <v>118</v>
      </c>
      <c r="BE306" s="214">
        <f>IF(N306="základní",J306,0)</f>
        <v>0</v>
      </c>
      <c r="BF306" s="214">
        <f>IF(N306="snížená",J306,0)</f>
        <v>0</v>
      </c>
      <c r="BG306" s="214">
        <f>IF(N306="zákl. přenesená",J306,0)</f>
        <v>0</v>
      </c>
      <c r="BH306" s="214">
        <f>IF(N306="sníž. přenesená",J306,0)</f>
        <v>0</v>
      </c>
      <c r="BI306" s="214">
        <f>IF(N306="nulová",J306,0)</f>
        <v>0</v>
      </c>
      <c r="BJ306" s="14" t="s">
        <v>82</v>
      </c>
      <c r="BK306" s="214">
        <f>ROUND(I306*H306,2)</f>
        <v>0</v>
      </c>
      <c r="BL306" s="14" t="s">
        <v>124</v>
      </c>
      <c r="BM306" s="213" t="s">
        <v>700</v>
      </c>
    </row>
    <row r="307" s="2" customFormat="1" ht="16.5" customHeight="1">
      <c r="A307" s="35"/>
      <c r="B307" s="36"/>
      <c r="C307" s="201" t="s">
        <v>701</v>
      </c>
      <c r="D307" s="201" t="s">
        <v>120</v>
      </c>
      <c r="E307" s="202" t="s">
        <v>702</v>
      </c>
      <c r="F307" s="203" t="s">
        <v>703</v>
      </c>
      <c r="G307" s="204" t="s">
        <v>158</v>
      </c>
      <c r="H307" s="205">
        <v>1</v>
      </c>
      <c r="I307" s="206"/>
      <c r="J307" s="207">
        <f>ROUND(I307*H307,2)</f>
        <v>0</v>
      </c>
      <c r="K307" s="208"/>
      <c r="L307" s="41"/>
      <c r="M307" s="209" t="s">
        <v>1</v>
      </c>
      <c r="N307" s="210" t="s">
        <v>42</v>
      </c>
      <c r="O307" s="88"/>
      <c r="P307" s="211">
        <f>O307*H307</f>
        <v>0</v>
      </c>
      <c r="Q307" s="211">
        <v>0</v>
      </c>
      <c r="R307" s="211">
        <f>Q307*H307</f>
        <v>0</v>
      </c>
      <c r="S307" s="211">
        <v>0</v>
      </c>
      <c r="T307" s="212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13" t="s">
        <v>124</v>
      </c>
      <c r="AT307" s="213" t="s">
        <v>120</v>
      </c>
      <c r="AU307" s="213" t="s">
        <v>82</v>
      </c>
      <c r="AY307" s="14" t="s">
        <v>118</v>
      </c>
      <c r="BE307" s="214">
        <f>IF(N307="základní",J307,0)</f>
        <v>0</v>
      </c>
      <c r="BF307" s="214">
        <f>IF(N307="snížená",J307,0)</f>
        <v>0</v>
      </c>
      <c r="BG307" s="214">
        <f>IF(N307="zákl. přenesená",J307,0)</f>
        <v>0</v>
      </c>
      <c r="BH307" s="214">
        <f>IF(N307="sníž. přenesená",J307,0)</f>
        <v>0</v>
      </c>
      <c r="BI307" s="214">
        <f>IF(N307="nulová",J307,0)</f>
        <v>0</v>
      </c>
      <c r="BJ307" s="14" t="s">
        <v>82</v>
      </c>
      <c r="BK307" s="214">
        <f>ROUND(I307*H307,2)</f>
        <v>0</v>
      </c>
      <c r="BL307" s="14" t="s">
        <v>124</v>
      </c>
      <c r="BM307" s="213" t="s">
        <v>704</v>
      </c>
    </row>
    <row r="308" s="2" customFormat="1" ht="24.15" customHeight="1">
      <c r="A308" s="35"/>
      <c r="B308" s="36"/>
      <c r="C308" s="201" t="s">
        <v>705</v>
      </c>
      <c r="D308" s="201" t="s">
        <v>120</v>
      </c>
      <c r="E308" s="202" t="s">
        <v>706</v>
      </c>
      <c r="F308" s="203" t="s">
        <v>707</v>
      </c>
      <c r="G308" s="204" t="s">
        <v>158</v>
      </c>
      <c r="H308" s="205">
        <v>0</v>
      </c>
      <c r="I308" s="206"/>
      <c r="J308" s="207">
        <f>ROUND(I308*H308,2)</f>
        <v>0</v>
      </c>
      <c r="K308" s="208"/>
      <c r="L308" s="41"/>
      <c r="M308" s="209" t="s">
        <v>1</v>
      </c>
      <c r="N308" s="210" t="s">
        <v>42</v>
      </c>
      <c r="O308" s="88"/>
      <c r="P308" s="211">
        <f>O308*H308</f>
        <v>0</v>
      </c>
      <c r="Q308" s="211">
        <v>0</v>
      </c>
      <c r="R308" s="211">
        <f>Q308*H308</f>
        <v>0</v>
      </c>
      <c r="S308" s="211">
        <v>0</v>
      </c>
      <c r="T308" s="21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13" t="s">
        <v>124</v>
      </c>
      <c r="AT308" s="213" t="s">
        <v>120</v>
      </c>
      <c r="AU308" s="213" t="s">
        <v>82</v>
      </c>
      <c r="AY308" s="14" t="s">
        <v>118</v>
      </c>
      <c r="BE308" s="214">
        <f>IF(N308="základní",J308,0)</f>
        <v>0</v>
      </c>
      <c r="BF308" s="214">
        <f>IF(N308="snížená",J308,0)</f>
        <v>0</v>
      </c>
      <c r="BG308" s="214">
        <f>IF(N308="zákl. přenesená",J308,0)</f>
        <v>0</v>
      </c>
      <c r="BH308" s="214">
        <f>IF(N308="sníž. přenesená",J308,0)</f>
        <v>0</v>
      </c>
      <c r="BI308" s="214">
        <f>IF(N308="nulová",J308,0)</f>
        <v>0</v>
      </c>
      <c r="BJ308" s="14" t="s">
        <v>82</v>
      </c>
      <c r="BK308" s="214">
        <f>ROUND(I308*H308,2)</f>
        <v>0</v>
      </c>
      <c r="BL308" s="14" t="s">
        <v>124</v>
      </c>
      <c r="BM308" s="213" t="s">
        <v>708</v>
      </c>
    </row>
    <row r="309" s="2" customFormat="1" ht="16.5" customHeight="1">
      <c r="A309" s="35"/>
      <c r="B309" s="36"/>
      <c r="C309" s="201" t="s">
        <v>709</v>
      </c>
      <c r="D309" s="201" t="s">
        <v>120</v>
      </c>
      <c r="E309" s="202" t="s">
        <v>710</v>
      </c>
      <c r="F309" s="203" t="s">
        <v>711</v>
      </c>
      <c r="G309" s="204" t="s">
        <v>158</v>
      </c>
      <c r="H309" s="205">
        <v>1</v>
      </c>
      <c r="I309" s="206"/>
      <c r="J309" s="207">
        <f>ROUND(I309*H309,2)</f>
        <v>0</v>
      </c>
      <c r="K309" s="208"/>
      <c r="L309" s="41"/>
      <c r="M309" s="209" t="s">
        <v>1</v>
      </c>
      <c r="N309" s="210" t="s">
        <v>42</v>
      </c>
      <c r="O309" s="88"/>
      <c r="P309" s="211">
        <f>O309*H309</f>
        <v>0</v>
      </c>
      <c r="Q309" s="211">
        <v>0</v>
      </c>
      <c r="R309" s="211">
        <f>Q309*H309</f>
        <v>0</v>
      </c>
      <c r="S309" s="211">
        <v>0</v>
      </c>
      <c r="T309" s="212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13" t="s">
        <v>124</v>
      </c>
      <c r="AT309" s="213" t="s">
        <v>120</v>
      </c>
      <c r="AU309" s="213" t="s">
        <v>82</v>
      </c>
      <c r="AY309" s="14" t="s">
        <v>118</v>
      </c>
      <c r="BE309" s="214">
        <f>IF(N309="základní",J309,0)</f>
        <v>0</v>
      </c>
      <c r="BF309" s="214">
        <f>IF(N309="snížená",J309,0)</f>
        <v>0</v>
      </c>
      <c r="BG309" s="214">
        <f>IF(N309="zákl. přenesená",J309,0)</f>
        <v>0</v>
      </c>
      <c r="BH309" s="214">
        <f>IF(N309="sníž. přenesená",J309,0)</f>
        <v>0</v>
      </c>
      <c r="BI309" s="214">
        <f>IF(N309="nulová",J309,0)</f>
        <v>0</v>
      </c>
      <c r="BJ309" s="14" t="s">
        <v>82</v>
      </c>
      <c r="BK309" s="214">
        <f>ROUND(I309*H309,2)</f>
        <v>0</v>
      </c>
      <c r="BL309" s="14" t="s">
        <v>124</v>
      </c>
      <c r="BM309" s="213" t="s">
        <v>712</v>
      </c>
    </row>
    <row r="310" s="2" customFormat="1" ht="16.5" customHeight="1">
      <c r="A310" s="35"/>
      <c r="B310" s="36"/>
      <c r="C310" s="201" t="s">
        <v>713</v>
      </c>
      <c r="D310" s="201" t="s">
        <v>120</v>
      </c>
      <c r="E310" s="202" t="s">
        <v>714</v>
      </c>
      <c r="F310" s="203" t="s">
        <v>715</v>
      </c>
      <c r="G310" s="204" t="s">
        <v>158</v>
      </c>
      <c r="H310" s="205">
        <v>1</v>
      </c>
      <c r="I310" s="206"/>
      <c r="J310" s="207">
        <f>ROUND(I310*H310,2)</f>
        <v>0</v>
      </c>
      <c r="K310" s="208"/>
      <c r="L310" s="41"/>
      <c r="M310" s="209" t="s">
        <v>1</v>
      </c>
      <c r="N310" s="210" t="s">
        <v>42</v>
      </c>
      <c r="O310" s="88"/>
      <c r="P310" s="211">
        <f>O310*H310</f>
        <v>0</v>
      </c>
      <c r="Q310" s="211">
        <v>0</v>
      </c>
      <c r="R310" s="211">
        <f>Q310*H310</f>
        <v>0</v>
      </c>
      <c r="S310" s="211">
        <v>0</v>
      </c>
      <c r="T310" s="212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13" t="s">
        <v>124</v>
      </c>
      <c r="AT310" s="213" t="s">
        <v>120</v>
      </c>
      <c r="AU310" s="213" t="s">
        <v>82</v>
      </c>
      <c r="AY310" s="14" t="s">
        <v>118</v>
      </c>
      <c r="BE310" s="214">
        <f>IF(N310="základní",J310,0)</f>
        <v>0</v>
      </c>
      <c r="BF310" s="214">
        <f>IF(N310="snížená",J310,0)</f>
        <v>0</v>
      </c>
      <c r="BG310" s="214">
        <f>IF(N310="zákl. přenesená",J310,0)</f>
        <v>0</v>
      </c>
      <c r="BH310" s="214">
        <f>IF(N310="sníž. přenesená",J310,0)</f>
        <v>0</v>
      </c>
      <c r="BI310" s="214">
        <f>IF(N310="nulová",J310,0)</f>
        <v>0</v>
      </c>
      <c r="BJ310" s="14" t="s">
        <v>82</v>
      </c>
      <c r="BK310" s="214">
        <f>ROUND(I310*H310,2)</f>
        <v>0</v>
      </c>
      <c r="BL310" s="14" t="s">
        <v>124</v>
      </c>
      <c r="BM310" s="213" t="s">
        <v>716</v>
      </c>
    </row>
    <row r="311" s="11" customFormat="1" ht="25.92" customHeight="1">
      <c r="A311" s="11"/>
      <c r="B311" s="187"/>
      <c r="C311" s="188"/>
      <c r="D311" s="189" t="s">
        <v>76</v>
      </c>
      <c r="E311" s="190" t="s">
        <v>717</v>
      </c>
      <c r="F311" s="190" t="s">
        <v>718</v>
      </c>
      <c r="G311" s="188"/>
      <c r="H311" s="188"/>
      <c r="I311" s="191"/>
      <c r="J311" s="192">
        <f>BK311</f>
        <v>0</v>
      </c>
      <c r="K311" s="188"/>
      <c r="L311" s="193"/>
      <c r="M311" s="194"/>
      <c r="N311" s="195"/>
      <c r="O311" s="195"/>
      <c r="P311" s="196">
        <f>SUM(P312:P315)</f>
        <v>0</v>
      </c>
      <c r="Q311" s="195"/>
      <c r="R311" s="196">
        <f>SUM(R312:R315)</f>
        <v>0</v>
      </c>
      <c r="S311" s="195"/>
      <c r="T311" s="197">
        <f>SUM(T312:T315)</f>
        <v>0</v>
      </c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R311" s="198" t="s">
        <v>82</v>
      </c>
      <c r="AT311" s="199" t="s">
        <v>76</v>
      </c>
      <c r="AU311" s="199" t="s">
        <v>77</v>
      </c>
      <c r="AY311" s="198" t="s">
        <v>118</v>
      </c>
      <c r="BK311" s="200">
        <f>SUM(BK312:BK315)</f>
        <v>0</v>
      </c>
    </row>
    <row r="312" s="2" customFormat="1" ht="16.5" customHeight="1">
      <c r="A312" s="35"/>
      <c r="B312" s="36"/>
      <c r="C312" s="201" t="s">
        <v>719</v>
      </c>
      <c r="D312" s="201" t="s">
        <v>120</v>
      </c>
      <c r="E312" s="202" t="s">
        <v>720</v>
      </c>
      <c r="F312" s="203" t="s">
        <v>721</v>
      </c>
      <c r="G312" s="204" t="s">
        <v>158</v>
      </c>
      <c r="H312" s="205">
        <v>171</v>
      </c>
      <c r="I312" s="206"/>
      <c r="J312" s="207">
        <f>ROUND(I312*H312,2)</f>
        <v>0</v>
      </c>
      <c r="K312" s="208"/>
      <c r="L312" s="41"/>
      <c r="M312" s="209" t="s">
        <v>1</v>
      </c>
      <c r="N312" s="210" t="s">
        <v>42</v>
      </c>
      <c r="O312" s="88"/>
      <c r="P312" s="211">
        <f>O312*H312</f>
        <v>0</v>
      </c>
      <c r="Q312" s="211">
        <v>0</v>
      </c>
      <c r="R312" s="211">
        <f>Q312*H312</f>
        <v>0</v>
      </c>
      <c r="S312" s="211">
        <v>0</v>
      </c>
      <c r="T312" s="212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13" t="s">
        <v>124</v>
      </c>
      <c r="AT312" s="213" t="s">
        <v>120</v>
      </c>
      <c r="AU312" s="213" t="s">
        <v>82</v>
      </c>
      <c r="AY312" s="14" t="s">
        <v>118</v>
      </c>
      <c r="BE312" s="214">
        <f>IF(N312="základní",J312,0)</f>
        <v>0</v>
      </c>
      <c r="BF312" s="214">
        <f>IF(N312="snížená",J312,0)</f>
        <v>0</v>
      </c>
      <c r="BG312" s="214">
        <f>IF(N312="zákl. přenesená",J312,0)</f>
        <v>0</v>
      </c>
      <c r="BH312" s="214">
        <f>IF(N312="sníž. přenesená",J312,0)</f>
        <v>0</v>
      </c>
      <c r="BI312" s="214">
        <f>IF(N312="nulová",J312,0)</f>
        <v>0</v>
      </c>
      <c r="BJ312" s="14" t="s">
        <v>82</v>
      </c>
      <c r="BK312" s="214">
        <f>ROUND(I312*H312,2)</f>
        <v>0</v>
      </c>
      <c r="BL312" s="14" t="s">
        <v>124</v>
      </c>
      <c r="BM312" s="213" t="s">
        <v>722</v>
      </c>
    </row>
    <row r="313" s="12" customFormat="1">
      <c r="A313" s="12"/>
      <c r="B313" s="215"/>
      <c r="C313" s="216"/>
      <c r="D313" s="217" t="s">
        <v>126</v>
      </c>
      <c r="E313" s="218" t="s">
        <v>1</v>
      </c>
      <c r="F313" s="219" t="s">
        <v>723</v>
      </c>
      <c r="G313" s="216"/>
      <c r="H313" s="220">
        <v>171</v>
      </c>
      <c r="I313" s="221"/>
      <c r="J313" s="216"/>
      <c r="K313" s="216"/>
      <c r="L313" s="222"/>
      <c r="M313" s="223"/>
      <c r="N313" s="224"/>
      <c r="O313" s="224"/>
      <c r="P313" s="224"/>
      <c r="Q313" s="224"/>
      <c r="R313" s="224"/>
      <c r="S313" s="224"/>
      <c r="T313" s="225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T313" s="226" t="s">
        <v>126</v>
      </c>
      <c r="AU313" s="226" t="s">
        <v>82</v>
      </c>
      <c r="AV313" s="12" t="s">
        <v>84</v>
      </c>
      <c r="AW313" s="12" t="s">
        <v>33</v>
      </c>
      <c r="AX313" s="12" t="s">
        <v>82</v>
      </c>
      <c r="AY313" s="226" t="s">
        <v>118</v>
      </c>
    </row>
    <row r="314" s="2" customFormat="1" ht="16.5" customHeight="1">
      <c r="A314" s="35"/>
      <c r="B314" s="36"/>
      <c r="C314" s="201" t="s">
        <v>724</v>
      </c>
      <c r="D314" s="201" t="s">
        <v>120</v>
      </c>
      <c r="E314" s="202" t="s">
        <v>725</v>
      </c>
      <c r="F314" s="203" t="s">
        <v>726</v>
      </c>
      <c r="G314" s="204" t="s">
        <v>158</v>
      </c>
      <c r="H314" s="205">
        <v>32</v>
      </c>
      <c r="I314" s="206"/>
      <c r="J314" s="207">
        <f>ROUND(I314*H314,2)</f>
        <v>0</v>
      </c>
      <c r="K314" s="208"/>
      <c r="L314" s="41"/>
      <c r="M314" s="209" t="s">
        <v>1</v>
      </c>
      <c r="N314" s="210" t="s">
        <v>42</v>
      </c>
      <c r="O314" s="88"/>
      <c r="P314" s="211">
        <f>O314*H314</f>
        <v>0</v>
      </c>
      <c r="Q314" s="211">
        <v>0</v>
      </c>
      <c r="R314" s="211">
        <f>Q314*H314</f>
        <v>0</v>
      </c>
      <c r="S314" s="211">
        <v>0</v>
      </c>
      <c r="T314" s="212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13" t="s">
        <v>124</v>
      </c>
      <c r="AT314" s="213" t="s">
        <v>120</v>
      </c>
      <c r="AU314" s="213" t="s">
        <v>82</v>
      </c>
      <c r="AY314" s="14" t="s">
        <v>118</v>
      </c>
      <c r="BE314" s="214">
        <f>IF(N314="základní",J314,0)</f>
        <v>0</v>
      </c>
      <c r="BF314" s="214">
        <f>IF(N314="snížená",J314,0)</f>
        <v>0</v>
      </c>
      <c r="BG314" s="214">
        <f>IF(N314="zákl. přenesená",J314,0)</f>
        <v>0</v>
      </c>
      <c r="BH314" s="214">
        <f>IF(N314="sníž. přenesená",J314,0)</f>
        <v>0</v>
      </c>
      <c r="BI314" s="214">
        <f>IF(N314="nulová",J314,0)</f>
        <v>0</v>
      </c>
      <c r="BJ314" s="14" t="s">
        <v>82</v>
      </c>
      <c r="BK314" s="214">
        <f>ROUND(I314*H314,2)</f>
        <v>0</v>
      </c>
      <c r="BL314" s="14" t="s">
        <v>124</v>
      </c>
      <c r="BM314" s="213" t="s">
        <v>727</v>
      </c>
    </row>
    <row r="315" s="12" customFormat="1">
      <c r="A315" s="12"/>
      <c r="B315" s="215"/>
      <c r="C315" s="216"/>
      <c r="D315" s="217" t="s">
        <v>126</v>
      </c>
      <c r="E315" s="218" t="s">
        <v>1</v>
      </c>
      <c r="F315" s="219" t="s">
        <v>728</v>
      </c>
      <c r="G315" s="216"/>
      <c r="H315" s="220">
        <v>32</v>
      </c>
      <c r="I315" s="221"/>
      <c r="J315" s="216"/>
      <c r="K315" s="216"/>
      <c r="L315" s="222"/>
      <c r="M315" s="223"/>
      <c r="N315" s="224"/>
      <c r="O315" s="224"/>
      <c r="P315" s="224"/>
      <c r="Q315" s="224"/>
      <c r="R315" s="224"/>
      <c r="S315" s="224"/>
      <c r="T315" s="225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T315" s="226" t="s">
        <v>126</v>
      </c>
      <c r="AU315" s="226" t="s">
        <v>82</v>
      </c>
      <c r="AV315" s="12" t="s">
        <v>84</v>
      </c>
      <c r="AW315" s="12" t="s">
        <v>33</v>
      </c>
      <c r="AX315" s="12" t="s">
        <v>82</v>
      </c>
      <c r="AY315" s="226" t="s">
        <v>118</v>
      </c>
    </row>
    <row r="316" s="11" customFormat="1" ht="25.92" customHeight="1">
      <c r="A316" s="11"/>
      <c r="B316" s="187"/>
      <c r="C316" s="188"/>
      <c r="D316" s="189" t="s">
        <v>76</v>
      </c>
      <c r="E316" s="190" t="s">
        <v>729</v>
      </c>
      <c r="F316" s="190" t="s">
        <v>730</v>
      </c>
      <c r="G316" s="188"/>
      <c r="H316" s="188"/>
      <c r="I316" s="191"/>
      <c r="J316" s="192">
        <f>BK316</f>
        <v>0</v>
      </c>
      <c r="K316" s="188"/>
      <c r="L316" s="193"/>
      <c r="M316" s="194"/>
      <c r="N316" s="195"/>
      <c r="O316" s="195"/>
      <c r="P316" s="196">
        <f>SUM(P317:P343)</f>
        <v>0</v>
      </c>
      <c r="Q316" s="195"/>
      <c r="R316" s="196">
        <f>SUM(R317:R343)</f>
        <v>0</v>
      </c>
      <c r="S316" s="195"/>
      <c r="T316" s="197">
        <f>SUM(T317:T343)</f>
        <v>0</v>
      </c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R316" s="198" t="s">
        <v>82</v>
      </c>
      <c r="AT316" s="199" t="s">
        <v>76</v>
      </c>
      <c r="AU316" s="199" t="s">
        <v>77</v>
      </c>
      <c r="AY316" s="198" t="s">
        <v>118</v>
      </c>
      <c r="BK316" s="200">
        <f>SUM(BK317:BK343)</f>
        <v>0</v>
      </c>
    </row>
    <row r="317" s="2" customFormat="1" ht="21.75" customHeight="1">
      <c r="A317" s="35"/>
      <c r="B317" s="36"/>
      <c r="C317" s="201" t="s">
        <v>731</v>
      </c>
      <c r="D317" s="201" t="s">
        <v>120</v>
      </c>
      <c r="E317" s="202" t="s">
        <v>732</v>
      </c>
      <c r="F317" s="203" t="s">
        <v>733</v>
      </c>
      <c r="G317" s="204" t="s">
        <v>158</v>
      </c>
      <c r="H317" s="205">
        <v>6</v>
      </c>
      <c r="I317" s="206"/>
      <c r="J317" s="207">
        <f>ROUND(I317*H317,2)</f>
        <v>0</v>
      </c>
      <c r="K317" s="208"/>
      <c r="L317" s="41"/>
      <c r="M317" s="209" t="s">
        <v>1</v>
      </c>
      <c r="N317" s="210" t="s">
        <v>42</v>
      </c>
      <c r="O317" s="88"/>
      <c r="P317" s="211">
        <f>O317*H317</f>
        <v>0</v>
      </c>
      <c r="Q317" s="211">
        <v>0</v>
      </c>
      <c r="R317" s="211">
        <f>Q317*H317</f>
        <v>0</v>
      </c>
      <c r="S317" s="211">
        <v>0</v>
      </c>
      <c r="T317" s="212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13" t="s">
        <v>124</v>
      </c>
      <c r="AT317" s="213" t="s">
        <v>120</v>
      </c>
      <c r="AU317" s="213" t="s">
        <v>82</v>
      </c>
      <c r="AY317" s="14" t="s">
        <v>118</v>
      </c>
      <c r="BE317" s="214">
        <f>IF(N317="základní",J317,0)</f>
        <v>0</v>
      </c>
      <c r="BF317" s="214">
        <f>IF(N317="snížená",J317,0)</f>
        <v>0</v>
      </c>
      <c r="BG317" s="214">
        <f>IF(N317="zákl. přenesená",J317,0)</f>
        <v>0</v>
      </c>
      <c r="BH317" s="214">
        <f>IF(N317="sníž. přenesená",J317,0)</f>
        <v>0</v>
      </c>
      <c r="BI317" s="214">
        <f>IF(N317="nulová",J317,0)</f>
        <v>0</v>
      </c>
      <c r="BJ317" s="14" t="s">
        <v>82</v>
      </c>
      <c r="BK317" s="214">
        <f>ROUND(I317*H317,2)</f>
        <v>0</v>
      </c>
      <c r="BL317" s="14" t="s">
        <v>124</v>
      </c>
      <c r="BM317" s="213" t="s">
        <v>734</v>
      </c>
    </row>
    <row r="318" s="2" customFormat="1" ht="21.75" customHeight="1">
      <c r="A318" s="35"/>
      <c r="B318" s="36"/>
      <c r="C318" s="201" t="s">
        <v>735</v>
      </c>
      <c r="D318" s="201" t="s">
        <v>120</v>
      </c>
      <c r="E318" s="202" t="s">
        <v>736</v>
      </c>
      <c r="F318" s="203" t="s">
        <v>737</v>
      </c>
      <c r="G318" s="204" t="s">
        <v>158</v>
      </c>
      <c r="H318" s="205">
        <v>2</v>
      </c>
      <c r="I318" s="206"/>
      <c r="J318" s="207">
        <f>ROUND(I318*H318,2)</f>
        <v>0</v>
      </c>
      <c r="K318" s="208"/>
      <c r="L318" s="41"/>
      <c r="M318" s="209" t="s">
        <v>1</v>
      </c>
      <c r="N318" s="210" t="s">
        <v>42</v>
      </c>
      <c r="O318" s="88"/>
      <c r="P318" s="211">
        <f>O318*H318</f>
        <v>0</v>
      </c>
      <c r="Q318" s="211">
        <v>0</v>
      </c>
      <c r="R318" s="211">
        <f>Q318*H318</f>
        <v>0</v>
      </c>
      <c r="S318" s="211">
        <v>0</v>
      </c>
      <c r="T318" s="212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13" t="s">
        <v>124</v>
      </c>
      <c r="AT318" s="213" t="s">
        <v>120</v>
      </c>
      <c r="AU318" s="213" t="s">
        <v>82</v>
      </c>
      <c r="AY318" s="14" t="s">
        <v>118</v>
      </c>
      <c r="BE318" s="214">
        <f>IF(N318="základní",J318,0)</f>
        <v>0</v>
      </c>
      <c r="BF318" s="214">
        <f>IF(N318="snížená",J318,0)</f>
        <v>0</v>
      </c>
      <c r="BG318" s="214">
        <f>IF(N318="zákl. přenesená",J318,0)</f>
        <v>0</v>
      </c>
      <c r="BH318" s="214">
        <f>IF(N318="sníž. přenesená",J318,0)</f>
        <v>0</v>
      </c>
      <c r="BI318" s="214">
        <f>IF(N318="nulová",J318,0)</f>
        <v>0</v>
      </c>
      <c r="BJ318" s="14" t="s">
        <v>82</v>
      </c>
      <c r="BK318" s="214">
        <f>ROUND(I318*H318,2)</f>
        <v>0</v>
      </c>
      <c r="BL318" s="14" t="s">
        <v>124</v>
      </c>
      <c r="BM318" s="213" t="s">
        <v>738</v>
      </c>
    </row>
    <row r="319" s="2" customFormat="1" ht="21.75" customHeight="1">
      <c r="A319" s="35"/>
      <c r="B319" s="36"/>
      <c r="C319" s="201" t="s">
        <v>739</v>
      </c>
      <c r="D319" s="201" t="s">
        <v>120</v>
      </c>
      <c r="E319" s="202" t="s">
        <v>740</v>
      </c>
      <c r="F319" s="203" t="s">
        <v>741</v>
      </c>
      <c r="G319" s="204" t="s">
        <v>158</v>
      </c>
      <c r="H319" s="205">
        <v>29</v>
      </c>
      <c r="I319" s="206"/>
      <c r="J319" s="207">
        <f>ROUND(I319*H319,2)</f>
        <v>0</v>
      </c>
      <c r="K319" s="208"/>
      <c r="L319" s="41"/>
      <c r="M319" s="209" t="s">
        <v>1</v>
      </c>
      <c r="N319" s="210" t="s">
        <v>42</v>
      </c>
      <c r="O319" s="88"/>
      <c r="P319" s="211">
        <f>O319*H319</f>
        <v>0</v>
      </c>
      <c r="Q319" s="211">
        <v>0</v>
      </c>
      <c r="R319" s="211">
        <f>Q319*H319</f>
        <v>0</v>
      </c>
      <c r="S319" s="211">
        <v>0</v>
      </c>
      <c r="T319" s="212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13" t="s">
        <v>124</v>
      </c>
      <c r="AT319" s="213" t="s">
        <v>120</v>
      </c>
      <c r="AU319" s="213" t="s">
        <v>82</v>
      </c>
      <c r="AY319" s="14" t="s">
        <v>118</v>
      </c>
      <c r="BE319" s="214">
        <f>IF(N319="základní",J319,0)</f>
        <v>0</v>
      </c>
      <c r="BF319" s="214">
        <f>IF(N319="snížená",J319,0)</f>
        <v>0</v>
      </c>
      <c r="BG319" s="214">
        <f>IF(N319="zákl. přenesená",J319,0)</f>
        <v>0</v>
      </c>
      <c r="BH319" s="214">
        <f>IF(N319="sníž. přenesená",J319,0)</f>
        <v>0</v>
      </c>
      <c r="BI319" s="214">
        <f>IF(N319="nulová",J319,0)</f>
        <v>0</v>
      </c>
      <c r="BJ319" s="14" t="s">
        <v>82</v>
      </c>
      <c r="BK319" s="214">
        <f>ROUND(I319*H319,2)</f>
        <v>0</v>
      </c>
      <c r="BL319" s="14" t="s">
        <v>124</v>
      </c>
      <c r="BM319" s="213" t="s">
        <v>742</v>
      </c>
    </row>
    <row r="320" s="2" customFormat="1" ht="21.75" customHeight="1">
      <c r="A320" s="35"/>
      <c r="B320" s="36"/>
      <c r="C320" s="201" t="s">
        <v>743</v>
      </c>
      <c r="D320" s="201" t="s">
        <v>120</v>
      </c>
      <c r="E320" s="202" t="s">
        <v>744</v>
      </c>
      <c r="F320" s="203" t="s">
        <v>745</v>
      </c>
      <c r="G320" s="204" t="s">
        <v>158</v>
      </c>
      <c r="H320" s="205">
        <v>7</v>
      </c>
      <c r="I320" s="206"/>
      <c r="J320" s="207">
        <f>ROUND(I320*H320,2)</f>
        <v>0</v>
      </c>
      <c r="K320" s="208"/>
      <c r="L320" s="41"/>
      <c r="M320" s="209" t="s">
        <v>1</v>
      </c>
      <c r="N320" s="210" t="s">
        <v>42</v>
      </c>
      <c r="O320" s="88"/>
      <c r="P320" s="211">
        <f>O320*H320</f>
        <v>0</v>
      </c>
      <c r="Q320" s="211">
        <v>0</v>
      </c>
      <c r="R320" s="211">
        <f>Q320*H320</f>
        <v>0</v>
      </c>
      <c r="S320" s="211">
        <v>0</v>
      </c>
      <c r="T320" s="212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13" t="s">
        <v>124</v>
      </c>
      <c r="AT320" s="213" t="s">
        <v>120</v>
      </c>
      <c r="AU320" s="213" t="s">
        <v>82</v>
      </c>
      <c r="AY320" s="14" t="s">
        <v>118</v>
      </c>
      <c r="BE320" s="214">
        <f>IF(N320="základní",J320,0)</f>
        <v>0</v>
      </c>
      <c r="BF320" s="214">
        <f>IF(N320="snížená",J320,0)</f>
        <v>0</v>
      </c>
      <c r="BG320" s="214">
        <f>IF(N320="zákl. přenesená",J320,0)</f>
        <v>0</v>
      </c>
      <c r="BH320" s="214">
        <f>IF(N320="sníž. přenesená",J320,0)</f>
        <v>0</v>
      </c>
      <c r="BI320" s="214">
        <f>IF(N320="nulová",J320,0)</f>
        <v>0</v>
      </c>
      <c r="BJ320" s="14" t="s">
        <v>82</v>
      </c>
      <c r="BK320" s="214">
        <f>ROUND(I320*H320,2)</f>
        <v>0</v>
      </c>
      <c r="BL320" s="14" t="s">
        <v>124</v>
      </c>
      <c r="BM320" s="213" t="s">
        <v>746</v>
      </c>
    </row>
    <row r="321" s="2" customFormat="1" ht="16.5" customHeight="1">
      <c r="A321" s="35"/>
      <c r="B321" s="36"/>
      <c r="C321" s="201" t="s">
        <v>747</v>
      </c>
      <c r="D321" s="201" t="s">
        <v>120</v>
      </c>
      <c r="E321" s="202" t="s">
        <v>748</v>
      </c>
      <c r="F321" s="203" t="s">
        <v>749</v>
      </c>
      <c r="G321" s="204" t="s">
        <v>158</v>
      </c>
      <c r="H321" s="205">
        <v>43</v>
      </c>
      <c r="I321" s="206"/>
      <c r="J321" s="207">
        <f>ROUND(I321*H321,2)</f>
        <v>0</v>
      </c>
      <c r="K321" s="208"/>
      <c r="L321" s="41"/>
      <c r="M321" s="209" t="s">
        <v>1</v>
      </c>
      <c r="N321" s="210" t="s">
        <v>42</v>
      </c>
      <c r="O321" s="88"/>
      <c r="P321" s="211">
        <f>O321*H321</f>
        <v>0</v>
      </c>
      <c r="Q321" s="211">
        <v>0</v>
      </c>
      <c r="R321" s="211">
        <f>Q321*H321</f>
        <v>0</v>
      </c>
      <c r="S321" s="211">
        <v>0</v>
      </c>
      <c r="T321" s="212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13" t="s">
        <v>124</v>
      </c>
      <c r="AT321" s="213" t="s">
        <v>120</v>
      </c>
      <c r="AU321" s="213" t="s">
        <v>82</v>
      </c>
      <c r="AY321" s="14" t="s">
        <v>118</v>
      </c>
      <c r="BE321" s="214">
        <f>IF(N321="základní",J321,0)</f>
        <v>0</v>
      </c>
      <c r="BF321" s="214">
        <f>IF(N321="snížená",J321,0)</f>
        <v>0</v>
      </c>
      <c r="BG321" s="214">
        <f>IF(N321="zákl. přenesená",J321,0)</f>
        <v>0</v>
      </c>
      <c r="BH321" s="214">
        <f>IF(N321="sníž. přenesená",J321,0)</f>
        <v>0</v>
      </c>
      <c r="BI321" s="214">
        <f>IF(N321="nulová",J321,0)</f>
        <v>0</v>
      </c>
      <c r="BJ321" s="14" t="s">
        <v>82</v>
      </c>
      <c r="BK321" s="214">
        <f>ROUND(I321*H321,2)</f>
        <v>0</v>
      </c>
      <c r="BL321" s="14" t="s">
        <v>124</v>
      </c>
      <c r="BM321" s="213" t="s">
        <v>750</v>
      </c>
    </row>
    <row r="322" s="2" customFormat="1" ht="16.5" customHeight="1">
      <c r="A322" s="35"/>
      <c r="B322" s="36"/>
      <c r="C322" s="201" t="s">
        <v>751</v>
      </c>
      <c r="D322" s="201" t="s">
        <v>120</v>
      </c>
      <c r="E322" s="202" t="s">
        <v>752</v>
      </c>
      <c r="F322" s="203" t="s">
        <v>753</v>
      </c>
      <c r="G322" s="204" t="s">
        <v>158</v>
      </c>
      <c r="H322" s="205">
        <v>1</v>
      </c>
      <c r="I322" s="206"/>
      <c r="J322" s="207">
        <f>ROUND(I322*H322,2)</f>
        <v>0</v>
      </c>
      <c r="K322" s="208"/>
      <c r="L322" s="41"/>
      <c r="M322" s="209" t="s">
        <v>1</v>
      </c>
      <c r="N322" s="210" t="s">
        <v>42</v>
      </c>
      <c r="O322" s="88"/>
      <c r="P322" s="211">
        <f>O322*H322</f>
        <v>0</v>
      </c>
      <c r="Q322" s="211">
        <v>0</v>
      </c>
      <c r="R322" s="211">
        <f>Q322*H322</f>
        <v>0</v>
      </c>
      <c r="S322" s="211">
        <v>0</v>
      </c>
      <c r="T322" s="212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13" t="s">
        <v>124</v>
      </c>
      <c r="AT322" s="213" t="s">
        <v>120</v>
      </c>
      <c r="AU322" s="213" t="s">
        <v>82</v>
      </c>
      <c r="AY322" s="14" t="s">
        <v>118</v>
      </c>
      <c r="BE322" s="214">
        <f>IF(N322="základní",J322,0)</f>
        <v>0</v>
      </c>
      <c r="BF322" s="214">
        <f>IF(N322="snížená",J322,0)</f>
        <v>0</v>
      </c>
      <c r="BG322" s="214">
        <f>IF(N322="zákl. přenesená",J322,0)</f>
        <v>0</v>
      </c>
      <c r="BH322" s="214">
        <f>IF(N322="sníž. přenesená",J322,0)</f>
        <v>0</v>
      </c>
      <c r="BI322" s="214">
        <f>IF(N322="nulová",J322,0)</f>
        <v>0</v>
      </c>
      <c r="BJ322" s="14" t="s">
        <v>82</v>
      </c>
      <c r="BK322" s="214">
        <f>ROUND(I322*H322,2)</f>
        <v>0</v>
      </c>
      <c r="BL322" s="14" t="s">
        <v>124</v>
      </c>
      <c r="BM322" s="213" t="s">
        <v>754</v>
      </c>
    </row>
    <row r="323" s="2" customFormat="1" ht="16.5" customHeight="1">
      <c r="A323" s="35"/>
      <c r="B323" s="36"/>
      <c r="C323" s="201" t="s">
        <v>755</v>
      </c>
      <c r="D323" s="201" t="s">
        <v>120</v>
      </c>
      <c r="E323" s="202" t="s">
        <v>756</v>
      </c>
      <c r="F323" s="203" t="s">
        <v>757</v>
      </c>
      <c r="G323" s="204" t="s">
        <v>158</v>
      </c>
      <c r="H323" s="205">
        <v>65</v>
      </c>
      <c r="I323" s="206"/>
      <c r="J323" s="207">
        <f>ROUND(I323*H323,2)</f>
        <v>0</v>
      </c>
      <c r="K323" s="208"/>
      <c r="L323" s="41"/>
      <c r="M323" s="209" t="s">
        <v>1</v>
      </c>
      <c r="N323" s="210" t="s">
        <v>42</v>
      </c>
      <c r="O323" s="88"/>
      <c r="P323" s="211">
        <f>O323*H323</f>
        <v>0</v>
      </c>
      <c r="Q323" s="211">
        <v>0</v>
      </c>
      <c r="R323" s="211">
        <f>Q323*H323</f>
        <v>0</v>
      </c>
      <c r="S323" s="211">
        <v>0</v>
      </c>
      <c r="T323" s="212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13" t="s">
        <v>124</v>
      </c>
      <c r="AT323" s="213" t="s">
        <v>120</v>
      </c>
      <c r="AU323" s="213" t="s">
        <v>82</v>
      </c>
      <c r="AY323" s="14" t="s">
        <v>118</v>
      </c>
      <c r="BE323" s="214">
        <f>IF(N323="základní",J323,0)</f>
        <v>0</v>
      </c>
      <c r="BF323" s="214">
        <f>IF(N323="snížená",J323,0)</f>
        <v>0</v>
      </c>
      <c r="BG323" s="214">
        <f>IF(N323="zákl. přenesená",J323,0)</f>
        <v>0</v>
      </c>
      <c r="BH323" s="214">
        <f>IF(N323="sníž. přenesená",J323,0)</f>
        <v>0</v>
      </c>
      <c r="BI323" s="214">
        <f>IF(N323="nulová",J323,0)</f>
        <v>0</v>
      </c>
      <c r="BJ323" s="14" t="s">
        <v>82</v>
      </c>
      <c r="BK323" s="214">
        <f>ROUND(I323*H323,2)</f>
        <v>0</v>
      </c>
      <c r="BL323" s="14" t="s">
        <v>124</v>
      </c>
      <c r="BM323" s="213" t="s">
        <v>758</v>
      </c>
    </row>
    <row r="324" s="2" customFormat="1" ht="16.5" customHeight="1">
      <c r="A324" s="35"/>
      <c r="B324" s="36"/>
      <c r="C324" s="201" t="s">
        <v>759</v>
      </c>
      <c r="D324" s="201" t="s">
        <v>120</v>
      </c>
      <c r="E324" s="202" t="s">
        <v>760</v>
      </c>
      <c r="F324" s="203" t="s">
        <v>761</v>
      </c>
      <c r="G324" s="204" t="s">
        <v>158</v>
      </c>
      <c r="H324" s="205">
        <v>21</v>
      </c>
      <c r="I324" s="206"/>
      <c r="J324" s="207">
        <f>ROUND(I324*H324,2)</f>
        <v>0</v>
      </c>
      <c r="K324" s="208"/>
      <c r="L324" s="41"/>
      <c r="M324" s="209" t="s">
        <v>1</v>
      </c>
      <c r="N324" s="210" t="s">
        <v>42</v>
      </c>
      <c r="O324" s="88"/>
      <c r="P324" s="211">
        <f>O324*H324</f>
        <v>0</v>
      </c>
      <c r="Q324" s="211">
        <v>0</v>
      </c>
      <c r="R324" s="211">
        <f>Q324*H324</f>
        <v>0</v>
      </c>
      <c r="S324" s="211">
        <v>0</v>
      </c>
      <c r="T324" s="212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13" t="s">
        <v>124</v>
      </c>
      <c r="AT324" s="213" t="s">
        <v>120</v>
      </c>
      <c r="AU324" s="213" t="s">
        <v>82</v>
      </c>
      <c r="AY324" s="14" t="s">
        <v>118</v>
      </c>
      <c r="BE324" s="214">
        <f>IF(N324="základní",J324,0)</f>
        <v>0</v>
      </c>
      <c r="BF324" s="214">
        <f>IF(N324="snížená",J324,0)</f>
        <v>0</v>
      </c>
      <c r="BG324" s="214">
        <f>IF(N324="zákl. přenesená",J324,0)</f>
        <v>0</v>
      </c>
      <c r="BH324" s="214">
        <f>IF(N324="sníž. přenesená",J324,0)</f>
        <v>0</v>
      </c>
      <c r="BI324" s="214">
        <f>IF(N324="nulová",J324,0)</f>
        <v>0</v>
      </c>
      <c r="BJ324" s="14" t="s">
        <v>82</v>
      </c>
      <c r="BK324" s="214">
        <f>ROUND(I324*H324,2)</f>
        <v>0</v>
      </c>
      <c r="BL324" s="14" t="s">
        <v>124</v>
      </c>
      <c r="BM324" s="213" t="s">
        <v>762</v>
      </c>
    </row>
    <row r="325" s="2" customFormat="1" ht="21.75" customHeight="1">
      <c r="A325" s="35"/>
      <c r="B325" s="36"/>
      <c r="C325" s="201" t="s">
        <v>763</v>
      </c>
      <c r="D325" s="201" t="s">
        <v>120</v>
      </c>
      <c r="E325" s="202" t="s">
        <v>764</v>
      </c>
      <c r="F325" s="203" t="s">
        <v>765</v>
      </c>
      <c r="G325" s="204" t="s">
        <v>158</v>
      </c>
      <c r="H325" s="205">
        <v>1</v>
      </c>
      <c r="I325" s="206"/>
      <c r="J325" s="207">
        <f>ROUND(I325*H325,2)</f>
        <v>0</v>
      </c>
      <c r="K325" s="208"/>
      <c r="L325" s="41"/>
      <c r="M325" s="209" t="s">
        <v>1</v>
      </c>
      <c r="N325" s="210" t="s">
        <v>42</v>
      </c>
      <c r="O325" s="88"/>
      <c r="P325" s="211">
        <f>O325*H325</f>
        <v>0</v>
      </c>
      <c r="Q325" s="211">
        <v>0</v>
      </c>
      <c r="R325" s="211">
        <f>Q325*H325</f>
        <v>0</v>
      </c>
      <c r="S325" s="211">
        <v>0</v>
      </c>
      <c r="T325" s="212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13" t="s">
        <v>124</v>
      </c>
      <c r="AT325" s="213" t="s">
        <v>120</v>
      </c>
      <c r="AU325" s="213" t="s">
        <v>82</v>
      </c>
      <c r="AY325" s="14" t="s">
        <v>118</v>
      </c>
      <c r="BE325" s="214">
        <f>IF(N325="základní",J325,0)</f>
        <v>0</v>
      </c>
      <c r="BF325" s="214">
        <f>IF(N325="snížená",J325,0)</f>
        <v>0</v>
      </c>
      <c r="BG325" s="214">
        <f>IF(N325="zákl. přenesená",J325,0)</f>
        <v>0</v>
      </c>
      <c r="BH325" s="214">
        <f>IF(N325="sníž. přenesená",J325,0)</f>
        <v>0</v>
      </c>
      <c r="BI325" s="214">
        <f>IF(N325="nulová",J325,0)</f>
        <v>0</v>
      </c>
      <c r="BJ325" s="14" t="s">
        <v>82</v>
      </c>
      <c r="BK325" s="214">
        <f>ROUND(I325*H325,2)</f>
        <v>0</v>
      </c>
      <c r="BL325" s="14" t="s">
        <v>124</v>
      </c>
      <c r="BM325" s="213" t="s">
        <v>766</v>
      </c>
    </row>
    <row r="326" s="2" customFormat="1" ht="16.5" customHeight="1">
      <c r="A326" s="35"/>
      <c r="B326" s="36"/>
      <c r="C326" s="201" t="s">
        <v>767</v>
      </c>
      <c r="D326" s="201" t="s">
        <v>120</v>
      </c>
      <c r="E326" s="202" t="s">
        <v>768</v>
      </c>
      <c r="F326" s="203" t="s">
        <v>769</v>
      </c>
      <c r="G326" s="204" t="s">
        <v>158</v>
      </c>
      <c r="H326" s="205">
        <v>71</v>
      </c>
      <c r="I326" s="206"/>
      <c r="J326" s="207">
        <f>ROUND(I326*H326,2)</f>
        <v>0</v>
      </c>
      <c r="K326" s="208"/>
      <c r="L326" s="41"/>
      <c r="M326" s="209" t="s">
        <v>1</v>
      </c>
      <c r="N326" s="210" t="s">
        <v>42</v>
      </c>
      <c r="O326" s="88"/>
      <c r="P326" s="211">
        <f>O326*H326</f>
        <v>0</v>
      </c>
      <c r="Q326" s="211">
        <v>0</v>
      </c>
      <c r="R326" s="211">
        <f>Q326*H326</f>
        <v>0</v>
      </c>
      <c r="S326" s="211">
        <v>0</v>
      </c>
      <c r="T326" s="212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13" t="s">
        <v>124</v>
      </c>
      <c r="AT326" s="213" t="s">
        <v>120</v>
      </c>
      <c r="AU326" s="213" t="s">
        <v>82</v>
      </c>
      <c r="AY326" s="14" t="s">
        <v>118</v>
      </c>
      <c r="BE326" s="214">
        <f>IF(N326="základní",J326,0)</f>
        <v>0</v>
      </c>
      <c r="BF326" s="214">
        <f>IF(N326="snížená",J326,0)</f>
        <v>0</v>
      </c>
      <c r="BG326" s="214">
        <f>IF(N326="zákl. přenesená",J326,0)</f>
        <v>0</v>
      </c>
      <c r="BH326" s="214">
        <f>IF(N326="sníž. přenesená",J326,0)</f>
        <v>0</v>
      </c>
      <c r="BI326" s="214">
        <f>IF(N326="nulová",J326,0)</f>
        <v>0</v>
      </c>
      <c r="BJ326" s="14" t="s">
        <v>82</v>
      </c>
      <c r="BK326" s="214">
        <f>ROUND(I326*H326,2)</f>
        <v>0</v>
      </c>
      <c r="BL326" s="14" t="s">
        <v>124</v>
      </c>
      <c r="BM326" s="213" t="s">
        <v>770</v>
      </c>
    </row>
    <row r="327" s="2" customFormat="1" ht="21.75" customHeight="1">
      <c r="A327" s="35"/>
      <c r="B327" s="36"/>
      <c r="C327" s="201" t="s">
        <v>771</v>
      </c>
      <c r="D327" s="201" t="s">
        <v>120</v>
      </c>
      <c r="E327" s="202" t="s">
        <v>772</v>
      </c>
      <c r="F327" s="203" t="s">
        <v>773</v>
      </c>
      <c r="G327" s="204" t="s">
        <v>158</v>
      </c>
      <c r="H327" s="205">
        <v>55</v>
      </c>
      <c r="I327" s="206"/>
      <c r="J327" s="207">
        <f>ROUND(I327*H327,2)</f>
        <v>0</v>
      </c>
      <c r="K327" s="208"/>
      <c r="L327" s="41"/>
      <c r="M327" s="209" t="s">
        <v>1</v>
      </c>
      <c r="N327" s="210" t="s">
        <v>42</v>
      </c>
      <c r="O327" s="88"/>
      <c r="P327" s="211">
        <f>O327*H327</f>
        <v>0</v>
      </c>
      <c r="Q327" s="211">
        <v>0</v>
      </c>
      <c r="R327" s="211">
        <f>Q327*H327</f>
        <v>0</v>
      </c>
      <c r="S327" s="211">
        <v>0</v>
      </c>
      <c r="T327" s="212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13" t="s">
        <v>124</v>
      </c>
      <c r="AT327" s="213" t="s">
        <v>120</v>
      </c>
      <c r="AU327" s="213" t="s">
        <v>82</v>
      </c>
      <c r="AY327" s="14" t="s">
        <v>118</v>
      </c>
      <c r="BE327" s="214">
        <f>IF(N327="základní",J327,0)</f>
        <v>0</v>
      </c>
      <c r="BF327" s="214">
        <f>IF(N327="snížená",J327,0)</f>
        <v>0</v>
      </c>
      <c r="BG327" s="214">
        <f>IF(N327="zákl. přenesená",J327,0)</f>
        <v>0</v>
      </c>
      <c r="BH327" s="214">
        <f>IF(N327="sníž. přenesená",J327,0)</f>
        <v>0</v>
      </c>
      <c r="BI327" s="214">
        <f>IF(N327="nulová",J327,0)</f>
        <v>0</v>
      </c>
      <c r="BJ327" s="14" t="s">
        <v>82</v>
      </c>
      <c r="BK327" s="214">
        <f>ROUND(I327*H327,2)</f>
        <v>0</v>
      </c>
      <c r="BL327" s="14" t="s">
        <v>124</v>
      </c>
      <c r="BM327" s="213" t="s">
        <v>774</v>
      </c>
    </row>
    <row r="328" s="2" customFormat="1" ht="21.75" customHeight="1">
      <c r="A328" s="35"/>
      <c r="B328" s="36"/>
      <c r="C328" s="201" t="s">
        <v>775</v>
      </c>
      <c r="D328" s="201" t="s">
        <v>120</v>
      </c>
      <c r="E328" s="202" t="s">
        <v>776</v>
      </c>
      <c r="F328" s="203" t="s">
        <v>777</v>
      </c>
      <c r="G328" s="204" t="s">
        <v>158</v>
      </c>
      <c r="H328" s="205">
        <v>33</v>
      </c>
      <c r="I328" s="206"/>
      <c r="J328" s="207">
        <f>ROUND(I328*H328,2)</f>
        <v>0</v>
      </c>
      <c r="K328" s="208"/>
      <c r="L328" s="41"/>
      <c r="M328" s="209" t="s">
        <v>1</v>
      </c>
      <c r="N328" s="210" t="s">
        <v>42</v>
      </c>
      <c r="O328" s="88"/>
      <c r="P328" s="211">
        <f>O328*H328</f>
        <v>0</v>
      </c>
      <c r="Q328" s="211">
        <v>0</v>
      </c>
      <c r="R328" s="211">
        <f>Q328*H328</f>
        <v>0</v>
      </c>
      <c r="S328" s="211">
        <v>0</v>
      </c>
      <c r="T328" s="212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13" t="s">
        <v>124</v>
      </c>
      <c r="AT328" s="213" t="s">
        <v>120</v>
      </c>
      <c r="AU328" s="213" t="s">
        <v>82</v>
      </c>
      <c r="AY328" s="14" t="s">
        <v>118</v>
      </c>
      <c r="BE328" s="214">
        <f>IF(N328="základní",J328,0)</f>
        <v>0</v>
      </c>
      <c r="BF328" s="214">
        <f>IF(N328="snížená",J328,0)</f>
        <v>0</v>
      </c>
      <c r="BG328" s="214">
        <f>IF(N328="zákl. přenesená",J328,0)</f>
        <v>0</v>
      </c>
      <c r="BH328" s="214">
        <f>IF(N328="sníž. přenesená",J328,0)</f>
        <v>0</v>
      </c>
      <c r="BI328" s="214">
        <f>IF(N328="nulová",J328,0)</f>
        <v>0</v>
      </c>
      <c r="BJ328" s="14" t="s">
        <v>82</v>
      </c>
      <c r="BK328" s="214">
        <f>ROUND(I328*H328,2)</f>
        <v>0</v>
      </c>
      <c r="BL328" s="14" t="s">
        <v>124</v>
      </c>
      <c r="BM328" s="213" t="s">
        <v>778</v>
      </c>
    </row>
    <row r="329" s="2" customFormat="1" ht="16.5" customHeight="1">
      <c r="A329" s="35"/>
      <c r="B329" s="36"/>
      <c r="C329" s="201" t="s">
        <v>779</v>
      </c>
      <c r="D329" s="201" t="s">
        <v>120</v>
      </c>
      <c r="E329" s="202" t="s">
        <v>780</v>
      </c>
      <c r="F329" s="203" t="s">
        <v>781</v>
      </c>
      <c r="G329" s="204" t="s">
        <v>158</v>
      </c>
      <c r="H329" s="205">
        <v>2</v>
      </c>
      <c r="I329" s="206"/>
      <c r="J329" s="207">
        <f>ROUND(I329*H329,2)</f>
        <v>0</v>
      </c>
      <c r="K329" s="208"/>
      <c r="L329" s="41"/>
      <c r="M329" s="209" t="s">
        <v>1</v>
      </c>
      <c r="N329" s="210" t="s">
        <v>42</v>
      </c>
      <c r="O329" s="88"/>
      <c r="P329" s="211">
        <f>O329*H329</f>
        <v>0</v>
      </c>
      <c r="Q329" s="211">
        <v>0</v>
      </c>
      <c r="R329" s="211">
        <f>Q329*H329</f>
        <v>0</v>
      </c>
      <c r="S329" s="211">
        <v>0</v>
      </c>
      <c r="T329" s="21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13" t="s">
        <v>124</v>
      </c>
      <c r="AT329" s="213" t="s">
        <v>120</v>
      </c>
      <c r="AU329" s="213" t="s">
        <v>82</v>
      </c>
      <c r="AY329" s="14" t="s">
        <v>118</v>
      </c>
      <c r="BE329" s="214">
        <f>IF(N329="základní",J329,0)</f>
        <v>0</v>
      </c>
      <c r="BF329" s="214">
        <f>IF(N329="snížená",J329,0)</f>
        <v>0</v>
      </c>
      <c r="BG329" s="214">
        <f>IF(N329="zákl. přenesená",J329,0)</f>
        <v>0</v>
      </c>
      <c r="BH329" s="214">
        <f>IF(N329="sníž. přenesená",J329,0)</f>
        <v>0</v>
      </c>
      <c r="BI329" s="214">
        <f>IF(N329="nulová",J329,0)</f>
        <v>0</v>
      </c>
      <c r="BJ329" s="14" t="s">
        <v>82</v>
      </c>
      <c r="BK329" s="214">
        <f>ROUND(I329*H329,2)</f>
        <v>0</v>
      </c>
      <c r="BL329" s="14" t="s">
        <v>124</v>
      </c>
      <c r="BM329" s="213" t="s">
        <v>782</v>
      </c>
    </row>
    <row r="330" s="2" customFormat="1" ht="16.5" customHeight="1">
      <c r="A330" s="35"/>
      <c r="B330" s="36"/>
      <c r="C330" s="201" t="s">
        <v>783</v>
      </c>
      <c r="D330" s="201" t="s">
        <v>120</v>
      </c>
      <c r="E330" s="202" t="s">
        <v>784</v>
      </c>
      <c r="F330" s="203" t="s">
        <v>785</v>
      </c>
      <c r="G330" s="204" t="s">
        <v>158</v>
      </c>
      <c r="H330" s="205">
        <v>5</v>
      </c>
      <c r="I330" s="206"/>
      <c r="J330" s="207">
        <f>ROUND(I330*H330,2)</f>
        <v>0</v>
      </c>
      <c r="K330" s="208"/>
      <c r="L330" s="41"/>
      <c r="M330" s="209" t="s">
        <v>1</v>
      </c>
      <c r="N330" s="210" t="s">
        <v>42</v>
      </c>
      <c r="O330" s="88"/>
      <c r="P330" s="211">
        <f>O330*H330</f>
        <v>0</v>
      </c>
      <c r="Q330" s="211">
        <v>0</v>
      </c>
      <c r="R330" s="211">
        <f>Q330*H330</f>
        <v>0</v>
      </c>
      <c r="S330" s="211">
        <v>0</v>
      </c>
      <c r="T330" s="212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13" t="s">
        <v>124</v>
      </c>
      <c r="AT330" s="213" t="s">
        <v>120</v>
      </c>
      <c r="AU330" s="213" t="s">
        <v>82</v>
      </c>
      <c r="AY330" s="14" t="s">
        <v>118</v>
      </c>
      <c r="BE330" s="214">
        <f>IF(N330="základní",J330,0)</f>
        <v>0</v>
      </c>
      <c r="BF330" s="214">
        <f>IF(N330="snížená",J330,0)</f>
        <v>0</v>
      </c>
      <c r="BG330" s="214">
        <f>IF(N330="zákl. přenesená",J330,0)</f>
        <v>0</v>
      </c>
      <c r="BH330" s="214">
        <f>IF(N330="sníž. přenesená",J330,0)</f>
        <v>0</v>
      </c>
      <c r="BI330" s="214">
        <f>IF(N330="nulová",J330,0)</f>
        <v>0</v>
      </c>
      <c r="BJ330" s="14" t="s">
        <v>82</v>
      </c>
      <c r="BK330" s="214">
        <f>ROUND(I330*H330,2)</f>
        <v>0</v>
      </c>
      <c r="BL330" s="14" t="s">
        <v>124</v>
      </c>
      <c r="BM330" s="213" t="s">
        <v>786</v>
      </c>
    </row>
    <row r="331" s="2" customFormat="1" ht="16.5" customHeight="1">
      <c r="A331" s="35"/>
      <c r="B331" s="36"/>
      <c r="C331" s="201" t="s">
        <v>787</v>
      </c>
      <c r="D331" s="201" t="s">
        <v>120</v>
      </c>
      <c r="E331" s="202" t="s">
        <v>788</v>
      </c>
      <c r="F331" s="203" t="s">
        <v>789</v>
      </c>
      <c r="G331" s="204" t="s">
        <v>158</v>
      </c>
      <c r="H331" s="205">
        <v>8</v>
      </c>
      <c r="I331" s="206"/>
      <c r="J331" s="207">
        <f>ROUND(I331*H331,2)</f>
        <v>0</v>
      </c>
      <c r="K331" s="208"/>
      <c r="L331" s="41"/>
      <c r="M331" s="209" t="s">
        <v>1</v>
      </c>
      <c r="N331" s="210" t="s">
        <v>42</v>
      </c>
      <c r="O331" s="88"/>
      <c r="P331" s="211">
        <f>O331*H331</f>
        <v>0</v>
      </c>
      <c r="Q331" s="211">
        <v>0</v>
      </c>
      <c r="R331" s="211">
        <f>Q331*H331</f>
        <v>0</v>
      </c>
      <c r="S331" s="211">
        <v>0</v>
      </c>
      <c r="T331" s="212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13" t="s">
        <v>124</v>
      </c>
      <c r="AT331" s="213" t="s">
        <v>120</v>
      </c>
      <c r="AU331" s="213" t="s">
        <v>82</v>
      </c>
      <c r="AY331" s="14" t="s">
        <v>118</v>
      </c>
      <c r="BE331" s="214">
        <f>IF(N331="základní",J331,0)</f>
        <v>0</v>
      </c>
      <c r="BF331" s="214">
        <f>IF(N331="snížená",J331,0)</f>
        <v>0</v>
      </c>
      <c r="BG331" s="214">
        <f>IF(N331="zákl. přenesená",J331,0)</f>
        <v>0</v>
      </c>
      <c r="BH331" s="214">
        <f>IF(N331="sníž. přenesená",J331,0)</f>
        <v>0</v>
      </c>
      <c r="BI331" s="214">
        <f>IF(N331="nulová",J331,0)</f>
        <v>0</v>
      </c>
      <c r="BJ331" s="14" t="s">
        <v>82</v>
      </c>
      <c r="BK331" s="214">
        <f>ROUND(I331*H331,2)</f>
        <v>0</v>
      </c>
      <c r="BL331" s="14" t="s">
        <v>124</v>
      </c>
      <c r="BM331" s="213" t="s">
        <v>790</v>
      </c>
    </row>
    <row r="332" s="2" customFormat="1" ht="21.75" customHeight="1">
      <c r="A332" s="35"/>
      <c r="B332" s="36"/>
      <c r="C332" s="201" t="s">
        <v>791</v>
      </c>
      <c r="D332" s="201" t="s">
        <v>120</v>
      </c>
      <c r="E332" s="202" t="s">
        <v>792</v>
      </c>
      <c r="F332" s="203" t="s">
        <v>793</v>
      </c>
      <c r="G332" s="204" t="s">
        <v>158</v>
      </c>
      <c r="H332" s="205">
        <v>12</v>
      </c>
      <c r="I332" s="206"/>
      <c r="J332" s="207">
        <f>ROUND(I332*H332,2)</f>
        <v>0</v>
      </c>
      <c r="K332" s="208"/>
      <c r="L332" s="41"/>
      <c r="M332" s="209" t="s">
        <v>1</v>
      </c>
      <c r="N332" s="210" t="s">
        <v>42</v>
      </c>
      <c r="O332" s="88"/>
      <c r="P332" s="211">
        <f>O332*H332</f>
        <v>0</v>
      </c>
      <c r="Q332" s="211">
        <v>0</v>
      </c>
      <c r="R332" s="211">
        <f>Q332*H332</f>
        <v>0</v>
      </c>
      <c r="S332" s="211">
        <v>0</v>
      </c>
      <c r="T332" s="212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13" t="s">
        <v>124</v>
      </c>
      <c r="AT332" s="213" t="s">
        <v>120</v>
      </c>
      <c r="AU332" s="213" t="s">
        <v>82</v>
      </c>
      <c r="AY332" s="14" t="s">
        <v>118</v>
      </c>
      <c r="BE332" s="214">
        <f>IF(N332="základní",J332,0)</f>
        <v>0</v>
      </c>
      <c r="BF332" s="214">
        <f>IF(N332="snížená",J332,0)</f>
        <v>0</v>
      </c>
      <c r="BG332" s="214">
        <f>IF(N332="zákl. přenesená",J332,0)</f>
        <v>0</v>
      </c>
      <c r="BH332" s="214">
        <f>IF(N332="sníž. přenesená",J332,0)</f>
        <v>0</v>
      </c>
      <c r="BI332" s="214">
        <f>IF(N332="nulová",J332,0)</f>
        <v>0</v>
      </c>
      <c r="BJ332" s="14" t="s">
        <v>82</v>
      </c>
      <c r="BK332" s="214">
        <f>ROUND(I332*H332,2)</f>
        <v>0</v>
      </c>
      <c r="BL332" s="14" t="s">
        <v>124</v>
      </c>
      <c r="BM332" s="213" t="s">
        <v>794</v>
      </c>
    </row>
    <row r="333" s="2" customFormat="1" ht="16.5" customHeight="1">
      <c r="A333" s="35"/>
      <c r="B333" s="36"/>
      <c r="C333" s="201" t="s">
        <v>795</v>
      </c>
      <c r="D333" s="201" t="s">
        <v>120</v>
      </c>
      <c r="E333" s="202" t="s">
        <v>796</v>
      </c>
      <c r="F333" s="203" t="s">
        <v>797</v>
      </c>
      <c r="G333" s="204" t="s">
        <v>158</v>
      </c>
      <c r="H333" s="205">
        <v>6</v>
      </c>
      <c r="I333" s="206"/>
      <c r="J333" s="207">
        <f>ROUND(I333*H333,2)</f>
        <v>0</v>
      </c>
      <c r="K333" s="208"/>
      <c r="L333" s="41"/>
      <c r="M333" s="209" t="s">
        <v>1</v>
      </c>
      <c r="N333" s="210" t="s">
        <v>42</v>
      </c>
      <c r="O333" s="88"/>
      <c r="P333" s="211">
        <f>O333*H333</f>
        <v>0</v>
      </c>
      <c r="Q333" s="211">
        <v>0</v>
      </c>
      <c r="R333" s="211">
        <f>Q333*H333</f>
        <v>0</v>
      </c>
      <c r="S333" s="211">
        <v>0</v>
      </c>
      <c r="T333" s="212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13" t="s">
        <v>124</v>
      </c>
      <c r="AT333" s="213" t="s">
        <v>120</v>
      </c>
      <c r="AU333" s="213" t="s">
        <v>82</v>
      </c>
      <c r="AY333" s="14" t="s">
        <v>118</v>
      </c>
      <c r="BE333" s="214">
        <f>IF(N333="základní",J333,0)</f>
        <v>0</v>
      </c>
      <c r="BF333" s="214">
        <f>IF(N333="snížená",J333,0)</f>
        <v>0</v>
      </c>
      <c r="BG333" s="214">
        <f>IF(N333="zákl. přenesená",J333,0)</f>
        <v>0</v>
      </c>
      <c r="BH333" s="214">
        <f>IF(N333="sníž. přenesená",J333,0)</f>
        <v>0</v>
      </c>
      <c r="BI333" s="214">
        <f>IF(N333="nulová",J333,0)</f>
        <v>0</v>
      </c>
      <c r="BJ333" s="14" t="s">
        <v>82</v>
      </c>
      <c r="BK333" s="214">
        <f>ROUND(I333*H333,2)</f>
        <v>0</v>
      </c>
      <c r="BL333" s="14" t="s">
        <v>124</v>
      </c>
      <c r="BM333" s="213" t="s">
        <v>798</v>
      </c>
    </row>
    <row r="334" s="2" customFormat="1" ht="16.5" customHeight="1">
      <c r="A334" s="35"/>
      <c r="B334" s="36"/>
      <c r="C334" s="201" t="s">
        <v>799</v>
      </c>
      <c r="D334" s="201" t="s">
        <v>120</v>
      </c>
      <c r="E334" s="202" t="s">
        <v>800</v>
      </c>
      <c r="F334" s="203" t="s">
        <v>801</v>
      </c>
      <c r="G334" s="204" t="s">
        <v>158</v>
      </c>
      <c r="H334" s="205">
        <v>6</v>
      </c>
      <c r="I334" s="206"/>
      <c r="J334" s="207">
        <f>ROUND(I334*H334,2)</f>
        <v>0</v>
      </c>
      <c r="K334" s="208"/>
      <c r="L334" s="41"/>
      <c r="M334" s="209" t="s">
        <v>1</v>
      </c>
      <c r="N334" s="210" t="s">
        <v>42</v>
      </c>
      <c r="O334" s="88"/>
      <c r="P334" s="211">
        <f>O334*H334</f>
        <v>0</v>
      </c>
      <c r="Q334" s="211">
        <v>0</v>
      </c>
      <c r="R334" s="211">
        <f>Q334*H334</f>
        <v>0</v>
      </c>
      <c r="S334" s="211">
        <v>0</v>
      </c>
      <c r="T334" s="212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13" t="s">
        <v>124</v>
      </c>
      <c r="AT334" s="213" t="s">
        <v>120</v>
      </c>
      <c r="AU334" s="213" t="s">
        <v>82</v>
      </c>
      <c r="AY334" s="14" t="s">
        <v>118</v>
      </c>
      <c r="BE334" s="214">
        <f>IF(N334="základní",J334,0)</f>
        <v>0</v>
      </c>
      <c r="BF334" s="214">
        <f>IF(N334="snížená",J334,0)</f>
        <v>0</v>
      </c>
      <c r="BG334" s="214">
        <f>IF(N334="zákl. přenesená",J334,0)</f>
        <v>0</v>
      </c>
      <c r="BH334" s="214">
        <f>IF(N334="sníž. přenesená",J334,0)</f>
        <v>0</v>
      </c>
      <c r="BI334" s="214">
        <f>IF(N334="nulová",J334,0)</f>
        <v>0</v>
      </c>
      <c r="BJ334" s="14" t="s">
        <v>82</v>
      </c>
      <c r="BK334" s="214">
        <f>ROUND(I334*H334,2)</f>
        <v>0</v>
      </c>
      <c r="BL334" s="14" t="s">
        <v>124</v>
      </c>
      <c r="BM334" s="213" t="s">
        <v>802</v>
      </c>
    </row>
    <row r="335" s="2" customFormat="1" ht="16.5" customHeight="1">
      <c r="A335" s="35"/>
      <c r="B335" s="36"/>
      <c r="C335" s="201" t="s">
        <v>803</v>
      </c>
      <c r="D335" s="201" t="s">
        <v>120</v>
      </c>
      <c r="E335" s="202" t="s">
        <v>804</v>
      </c>
      <c r="F335" s="203" t="s">
        <v>805</v>
      </c>
      <c r="G335" s="204" t="s">
        <v>158</v>
      </c>
      <c r="H335" s="205">
        <v>1</v>
      </c>
      <c r="I335" s="206"/>
      <c r="J335" s="207">
        <f>ROUND(I335*H335,2)</f>
        <v>0</v>
      </c>
      <c r="K335" s="208"/>
      <c r="L335" s="41"/>
      <c r="M335" s="209" t="s">
        <v>1</v>
      </c>
      <c r="N335" s="210" t="s">
        <v>42</v>
      </c>
      <c r="O335" s="88"/>
      <c r="P335" s="211">
        <f>O335*H335</f>
        <v>0</v>
      </c>
      <c r="Q335" s="211">
        <v>0</v>
      </c>
      <c r="R335" s="211">
        <f>Q335*H335</f>
        <v>0</v>
      </c>
      <c r="S335" s="211">
        <v>0</v>
      </c>
      <c r="T335" s="212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13" t="s">
        <v>124</v>
      </c>
      <c r="AT335" s="213" t="s">
        <v>120</v>
      </c>
      <c r="AU335" s="213" t="s">
        <v>82</v>
      </c>
      <c r="AY335" s="14" t="s">
        <v>118</v>
      </c>
      <c r="BE335" s="214">
        <f>IF(N335="základní",J335,0)</f>
        <v>0</v>
      </c>
      <c r="BF335" s="214">
        <f>IF(N335="snížená",J335,0)</f>
        <v>0</v>
      </c>
      <c r="BG335" s="214">
        <f>IF(N335="zákl. přenesená",J335,0)</f>
        <v>0</v>
      </c>
      <c r="BH335" s="214">
        <f>IF(N335="sníž. přenesená",J335,0)</f>
        <v>0</v>
      </c>
      <c r="BI335" s="214">
        <f>IF(N335="nulová",J335,0)</f>
        <v>0</v>
      </c>
      <c r="BJ335" s="14" t="s">
        <v>82</v>
      </c>
      <c r="BK335" s="214">
        <f>ROUND(I335*H335,2)</f>
        <v>0</v>
      </c>
      <c r="BL335" s="14" t="s">
        <v>124</v>
      </c>
      <c r="BM335" s="213" t="s">
        <v>806</v>
      </c>
    </row>
    <row r="336" s="2" customFormat="1" ht="16.5" customHeight="1">
      <c r="A336" s="35"/>
      <c r="B336" s="36"/>
      <c r="C336" s="201" t="s">
        <v>807</v>
      </c>
      <c r="D336" s="201" t="s">
        <v>120</v>
      </c>
      <c r="E336" s="202" t="s">
        <v>808</v>
      </c>
      <c r="F336" s="203" t="s">
        <v>809</v>
      </c>
      <c r="G336" s="204" t="s">
        <v>158</v>
      </c>
      <c r="H336" s="205">
        <v>4</v>
      </c>
      <c r="I336" s="206"/>
      <c r="J336" s="207">
        <f>ROUND(I336*H336,2)</f>
        <v>0</v>
      </c>
      <c r="K336" s="208"/>
      <c r="L336" s="41"/>
      <c r="M336" s="209" t="s">
        <v>1</v>
      </c>
      <c r="N336" s="210" t="s">
        <v>42</v>
      </c>
      <c r="O336" s="88"/>
      <c r="P336" s="211">
        <f>O336*H336</f>
        <v>0</v>
      </c>
      <c r="Q336" s="211">
        <v>0</v>
      </c>
      <c r="R336" s="211">
        <f>Q336*H336</f>
        <v>0</v>
      </c>
      <c r="S336" s="211">
        <v>0</v>
      </c>
      <c r="T336" s="212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13" t="s">
        <v>124</v>
      </c>
      <c r="AT336" s="213" t="s">
        <v>120</v>
      </c>
      <c r="AU336" s="213" t="s">
        <v>82</v>
      </c>
      <c r="AY336" s="14" t="s">
        <v>118</v>
      </c>
      <c r="BE336" s="214">
        <f>IF(N336="základní",J336,0)</f>
        <v>0</v>
      </c>
      <c r="BF336" s="214">
        <f>IF(N336="snížená",J336,0)</f>
        <v>0</v>
      </c>
      <c r="BG336" s="214">
        <f>IF(N336="zákl. přenesená",J336,0)</f>
        <v>0</v>
      </c>
      <c r="BH336" s="214">
        <f>IF(N336="sníž. přenesená",J336,0)</f>
        <v>0</v>
      </c>
      <c r="BI336" s="214">
        <f>IF(N336="nulová",J336,0)</f>
        <v>0</v>
      </c>
      <c r="BJ336" s="14" t="s">
        <v>82</v>
      </c>
      <c r="BK336" s="214">
        <f>ROUND(I336*H336,2)</f>
        <v>0</v>
      </c>
      <c r="BL336" s="14" t="s">
        <v>124</v>
      </c>
      <c r="BM336" s="213" t="s">
        <v>810</v>
      </c>
    </row>
    <row r="337" s="2" customFormat="1" ht="16.5" customHeight="1">
      <c r="A337" s="35"/>
      <c r="B337" s="36"/>
      <c r="C337" s="201" t="s">
        <v>811</v>
      </c>
      <c r="D337" s="201" t="s">
        <v>120</v>
      </c>
      <c r="E337" s="202" t="s">
        <v>812</v>
      </c>
      <c r="F337" s="203" t="s">
        <v>500</v>
      </c>
      <c r="G337" s="204" t="s">
        <v>158</v>
      </c>
      <c r="H337" s="205">
        <v>15</v>
      </c>
      <c r="I337" s="206"/>
      <c r="J337" s="207">
        <f>ROUND(I337*H337,2)</f>
        <v>0</v>
      </c>
      <c r="K337" s="208"/>
      <c r="L337" s="41"/>
      <c r="M337" s="209" t="s">
        <v>1</v>
      </c>
      <c r="N337" s="210" t="s">
        <v>42</v>
      </c>
      <c r="O337" s="88"/>
      <c r="P337" s="211">
        <f>O337*H337</f>
        <v>0</v>
      </c>
      <c r="Q337" s="211">
        <v>0</v>
      </c>
      <c r="R337" s="211">
        <f>Q337*H337</f>
        <v>0</v>
      </c>
      <c r="S337" s="211">
        <v>0</v>
      </c>
      <c r="T337" s="212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13" t="s">
        <v>124</v>
      </c>
      <c r="AT337" s="213" t="s">
        <v>120</v>
      </c>
      <c r="AU337" s="213" t="s">
        <v>82</v>
      </c>
      <c r="AY337" s="14" t="s">
        <v>118</v>
      </c>
      <c r="BE337" s="214">
        <f>IF(N337="základní",J337,0)</f>
        <v>0</v>
      </c>
      <c r="BF337" s="214">
        <f>IF(N337="snížená",J337,0)</f>
        <v>0</v>
      </c>
      <c r="BG337" s="214">
        <f>IF(N337="zákl. přenesená",J337,0)</f>
        <v>0</v>
      </c>
      <c r="BH337" s="214">
        <f>IF(N337="sníž. přenesená",J337,0)</f>
        <v>0</v>
      </c>
      <c r="BI337" s="214">
        <f>IF(N337="nulová",J337,0)</f>
        <v>0</v>
      </c>
      <c r="BJ337" s="14" t="s">
        <v>82</v>
      </c>
      <c r="BK337" s="214">
        <f>ROUND(I337*H337,2)</f>
        <v>0</v>
      </c>
      <c r="BL337" s="14" t="s">
        <v>124</v>
      </c>
      <c r="BM337" s="213" t="s">
        <v>813</v>
      </c>
    </row>
    <row r="338" s="2" customFormat="1" ht="16.5" customHeight="1">
      <c r="A338" s="35"/>
      <c r="B338" s="36"/>
      <c r="C338" s="201" t="s">
        <v>814</v>
      </c>
      <c r="D338" s="201" t="s">
        <v>120</v>
      </c>
      <c r="E338" s="202" t="s">
        <v>815</v>
      </c>
      <c r="F338" s="203" t="s">
        <v>816</v>
      </c>
      <c r="G338" s="204" t="s">
        <v>158</v>
      </c>
      <c r="H338" s="205">
        <v>2</v>
      </c>
      <c r="I338" s="206"/>
      <c r="J338" s="207">
        <f>ROUND(I338*H338,2)</f>
        <v>0</v>
      </c>
      <c r="K338" s="208"/>
      <c r="L338" s="41"/>
      <c r="M338" s="209" t="s">
        <v>1</v>
      </c>
      <c r="N338" s="210" t="s">
        <v>42</v>
      </c>
      <c r="O338" s="88"/>
      <c r="P338" s="211">
        <f>O338*H338</f>
        <v>0</v>
      </c>
      <c r="Q338" s="211">
        <v>0</v>
      </c>
      <c r="R338" s="211">
        <f>Q338*H338</f>
        <v>0</v>
      </c>
      <c r="S338" s="211">
        <v>0</v>
      </c>
      <c r="T338" s="212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13" t="s">
        <v>124</v>
      </c>
      <c r="AT338" s="213" t="s">
        <v>120</v>
      </c>
      <c r="AU338" s="213" t="s">
        <v>82</v>
      </c>
      <c r="AY338" s="14" t="s">
        <v>118</v>
      </c>
      <c r="BE338" s="214">
        <f>IF(N338="základní",J338,0)</f>
        <v>0</v>
      </c>
      <c r="BF338" s="214">
        <f>IF(N338="snížená",J338,0)</f>
        <v>0</v>
      </c>
      <c r="BG338" s="214">
        <f>IF(N338="zákl. přenesená",J338,0)</f>
        <v>0</v>
      </c>
      <c r="BH338" s="214">
        <f>IF(N338="sníž. přenesená",J338,0)</f>
        <v>0</v>
      </c>
      <c r="BI338" s="214">
        <f>IF(N338="nulová",J338,0)</f>
        <v>0</v>
      </c>
      <c r="BJ338" s="14" t="s">
        <v>82</v>
      </c>
      <c r="BK338" s="214">
        <f>ROUND(I338*H338,2)</f>
        <v>0</v>
      </c>
      <c r="BL338" s="14" t="s">
        <v>124</v>
      </c>
      <c r="BM338" s="213" t="s">
        <v>817</v>
      </c>
    </row>
    <row r="339" s="2" customFormat="1" ht="16.5" customHeight="1">
      <c r="A339" s="35"/>
      <c r="B339" s="36"/>
      <c r="C339" s="201" t="s">
        <v>818</v>
      </c>
      <c r="D339" s="201" t="s">
        <v>120</v>
      </c>
      <c r="E339" s="202" t="s">
        <v>819</v>
      </c>
      <c r="F339" s="203" t="s">
        <v>820</v>
      </c>
      <c r="G339" s="204" t="s">
        <v>319</v>
      </c>
      <c r="H339" s="205">
        <v>3</v>
      </c>
      <c r="I339" s="206"/>
      <c r="J339" s="207">
        <f>ROUND(I339*H339,2)</f>
        <v>0</v>
      </c>
      <c r="K339" s="208"/>
      <c r="L339" s="41"/>
      <c r="M339" s="209" t="s">
        <v>1</v>
      </c>
      <c r="N339" s="210" t="s">
        <v>42</v>
      </c>
      <c r="O339" s="88"/>
      <c r="P339" s="211">
        <f>O339*H339</f>
        <v>0</v>
      </c>
      <c r="Q339" s="211">
        <v>0</v>
      </c>
      <c r="R339" s="211">
        <f>Q339*H339</f>
        <v>0</v>
      </c>
      <c r="S339" s="211">
        <v>0</v>
      </c>
      <c r="T339" s="212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13" t="s">
        <v>124</v>
      </c>
      <c r="AT339" s="213" t="s">
        <v>120</v>
      </c>
      <c r="AU339" s="213" t="s">
        <v>82</v>
      </c>
      <c r="AY339" s="14" t="s">
        <v>118</v>
      </c>
      <c r="BE339" s="214">
        <f>IF(N339="základní",J339,0)</f>
        <v>0</v>
      </c>
      <c r="BF339" s="214">
        <f>IF(N339="snížená",J339,0)</f>
        <v>0</v>
      </c>
      <c r="BG339" s="214">
        <f>IF(N339="zákl. přenesená",J339,0)</f>
        <v>0</v>
      </c>
      <c r="BH339" s="214">
        <f>IF(N339="sníž. přenesená",J339,0)</f>
        <v>0</v>
      </c>
      <c r="BI339" s="214">
        <f>IF(N339="nulová",J339,0)</f>
        <v>0</v>
      </c>
      <c r="BJ339" s="14" t="s">
        <v>82</v>
      </c>
      <c r="BK339" s="214">
        <f>ROUND(I339*H339,2)</f>
        <v>0</v>
      </c>
      <c r="BL339" s="14" t="s">
        <v>124</v>
      </c>
      <c r="BM339" s="213" t="s">
        <v>821</v>
      </c>
    </row>
    <row r="340" s="2" customFormat="1" ht="16.5" customHeight="1">
      <c r="A340" s="35"/>
      <c r="B340" s="36"/>
      <c r="C340" s="201" t="s">
        <v>822</v>
      </c>
      <c r="D340" s="201" t="s">
        <v>120</v>
      </c>
      <c r="E340" s="202" t="s">
        <v>823</v>
      </c>
      <c r="F340" s="203" t="s">
        <v>824</v>
      </c>
      <c r="G340" s="204" t="s">
        <v>158</v>
      </c>
      <c r="H340" s="205">
        <v>10</v>
      </c>
      <c r="I340" s="206"/>
      <c r="J340" s="207">
        <f>ROUND(I340*H340,2)</f>
        <v>0</v>
      </c>
      <c r="K340" s="208"/>
      <c r="L340" s="41"/>
      <c r="M340" s="209" t="s">
        <v>1</v>
      </c>
      <c r="N340" s="210" t="s">
        <v>42</v>
      </c>
      <c r="O340" s="88"/>
      <c r="P340" s="211">
        <f>O340*H340</f>
        <v>0</v>
      </c>
      <c r="Q340" s="211">
        <v>0</v>
      </c>
      <c r="R340" s="211">
        <f>Q340*H340</f>
        <v>0</v>
      </c>
      <c r="S340" s="211">
        <v>0</v>
      </c>
      <c r="T340" s="212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13" t="s">
        <v>124</v>
      </c>
      <c r="AT340" s="213" t="s">
        <v>120</v>
      </c>
      <c r="AU340" s="213" t="s">
        <v>82</v>
      </c>
      <c r="AY340" s="14" t="s">
        <v>118</v>
      </c>
      <c r="BE340" s="214">
        <f>IF(N340="základní",J340,0)</f>
        <v>0</v>
      </c>
      <c r="BF340" s="214">
        <f>IF(N340="snížená",J340,0)</f>
        <v>0</v>
      </c>
      <c r="BG340" s="214">
        <f>IF(N340="zákl. přenesená",J340,0)</f>
        <v>0</v>
      </c>
      <c r="BH340" s="214">
        <f>IF(N340="sníž. přenesená",J340,0)</f>
        <v>0</v>
      </c>
      <c r="BI340" s="214">
        <f>IF(N340="nulová",J340,0)</f>
        <v>0</v>
      </c>
      <c r="BJ340" s="14" t="s">
        <v>82</v>
      </c>
      <c r="BK340" s="214">
        <f>ROUND(I340*H340,2)</f>
        <v>0</v>
      </c>
      <c r="BL340" s="14" t="s">
        <v>124</v>
      </c>
      <c r="BM340" s="213" t="s">
        <v>825</v>
      </c>
    </row>
    <row r="341" s="2" customFormat="1" ht="16.5" customHeight="1">
      <c r="A341" s="35"/>
      <c r="B341" s="36"/>
      <c r="C341" s="201" t="s">
        <v>826</v>
      </c>
      <c r="D341" s="201" t="s">
        <v>120</v>
      </c>
      <c r="E341" s="202" t="s">
        <v>827</v>
      </c>
      <c r="F341" s="203" t="s">
        <v>550</v>
      </c>
      <c r="G341" s="204" t="s">
        <v>158</v>
      </c>
      <c r="H341" s="205">
        <v>3</v>
      </c>
      <c r="I341" s="206"/>
      <c r="J341" s="207">
        <f>ROUND(I341*H341,2)</f>
        <v>0</v>
      </c>
      <c r="K341" s="208"/>
      <c r="L341" s="41"/>
      <c r="M341" s="209" t="s">
        <v>1</v>
      </c>
      <c r="N341" s="210" t="s">
        <v>42</v>
      </c>
      <c r="O341" s="88"/>
      <c r="P341" s="211">
        <f>O341*H341</f>
        <v>0</v>
      </c>
      <c r="Q341" s="211">
        <v>0</v>
      </c>
      <c r="R341" s="211">
        <f>Q341*H341</f>
        <v>0</v>
      </c>
      <c r="S341" s="211">
        <v>0</v>
      </c>
      <c r="T341" s="212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13" t="s">
        <v>124</v>
      </c>
      <c r="AT341" s="213" t="s">
        <v>120</v>
      </c>
      <c r="AU341" s="213" t="s">
        <v>82</v>
      </c>
      <c r="AY341" s="14" t="s">
        <v>118</v>
      </c>
      <c r="BE341" s="214">
        <f>IF(N341="základní",J341,0)</f>
        <v>0</v>
      </c>
      <c r="BF341" s="214">
        <f>IF(N341="snížená",J341,0)</f>
        <v>0</v>
      </c>
      <c r="BG341" s="214">
        <f>IF(N341="zákl. přenesená",J341,0)</f>
        <v>0</v>
      </c>
      <c r="BH341" s="214">
        <f>IF(N341="sníž. přenesená",J341,0)</f>
        <v>0</v>
      </c>
      <c r="BI341" s="214">
        <f>IF(N341="nulová",J341,0)</f>
        <v>0</v>
      </c>
      <c r="BJ341" s="14" t="s">
        <v>82</v>
      </c>
      <c r="BK341" s="214">
        <f>ROUND(I341*H341,2)</f>
        <v>0</v>
      </c>
      <c r="BL341" s="14" t="s">
        <v>124</v>
      </c>
      <c r="BM341" s="213" t="s">
        <v>828</v>
      </c>
    </row>
    <row r="342" s="2" customFormat="1" ht="24.15" customHeight="1">
      <c r="A342" s="35"/>
      <c r="B342" s="36"/>
      <c r="C342" s="201" t="s">
        <v>829</v>
      </c>
      <c r="D342" s="201" t="s">
        <v>120</v>
      </c>
      <c r="E342" s="202" t="s">
        <v>830</v>
      </c>
      <c r="F342" s="203" t="s">
        <v>831</v>
      </c>
      <c r="G342" s="204" t="s">
        <v>832</v>
      </c>
      <c r="H342" s="205">
        <v>20</v>
      </c>
      <c r="I342" s="206"/>
      <c r="J342" s="207">
        <f>ROUND(I342*H342,2)</f>
        <v>0</v>
      </c>
      <c r="K342" s="208"/>
      <c r="L342" s="41"/>
      <c r="M342" s="209" t="s">
        <v>1</v>
      </c>
      <c r="N342" s="210" t="s">
        <v>42</v>
      </c>
      <c r="O342" s="88"/>
      <c r="P342" s="211">
        <f>O342*H342</f>
        <v>0</v>
      </c>
      <c r="Q342" s="211">
        <v>0</v>
      </c>
      <c r="R342" s="211">
        <f>Q342*H342</f>
        <v>0</v>
      </c>
      <c r="S342" s="211">
        <v>0</v>
      </c>
      <c r="T342" s="212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13" t="s">
        <v>124</v>
      </c>
      <c r="AT342" s="213" t="s">
        <v>120</v>
      </c>
      <c r="AU342" s="213" t="s">
        <v>82</v>
      </c>
      <c r="AY342" s="14" t="s">
        <v>118</v>
      </c>
      <c r="BE342" s="214">
        <f>IF(N342="základní",J342,0)</f>
        <v>0</v>
      </c>
      <c r="BF342" s="214">
        <f>IF(N342="snížená",J342,0)</f>
        <v>0</v>
      </c>
      <c r="BG342" s="214">
        <f>IF(N342="zákl. přenesená",J342,0)</f>
        <v>0</v>
      </c>
      <c r="BH342" s="214">
        <f>IF(N342="sníž. přenesená",J342,0)</f>
        <v>0</v>
      </c>
      <c r="BI342" s="214">
        <f>IF(N342="nulová",J342,0)</f>
        <v>0</v>
      </c>
      <c r="BJ342" s="14" t="s">
        <v>82</v>
      </c>
      <c r="BK342" s="214">
        <f>ROUND(I342*H342,2)</f>
        <v>0</v>
      </c>
      <c r="BL342" s="14" t="s">
        <v>124</v>
      </c>
      <c r="BM342" s="213" t="s">
        <v>833</v>
      </c>
    </row>
    <row r="343" s="2" customFormat="1" ht="16.5" customHeight="1">
      <c r="A343" s="35"/>
      <c r="B343" s="36"/>
      <c r="C343" s="201" t="s">
        <v>834</v>
      </c>
      <c r="D343" s="201" t="s">
        <v>120</v>
      </c>
      <c r="E343" s="202" t="s">
        <v>835</v>
      </c>
      <c r="F343" s="203" t="s">
        <v>836</v>
      </c>
      <c r="G343" s="204" t="s">
        <v>319</v>
      </c>
      <c r="H343" s="205">
        <v>1</v>
      </c>
      <c r="I343" s="206"/>
      <c r="J343" s="207">
        <f>ROUND(I343*H343,2)</f>
        <v>0</v>
      </c>
      <c r="K343" s="208"/>
      <c r="L343" s="41"/>
      <c r="M343" s="209" t="s">
        <v>1</v>
      </c>
      <c r="N343" s="210" t="s">
        <v>42</v>
      </c>
      <c r="O343" s="88"/>
      <c r="P343" s="211">
        <f>O343*H343</f>
        <v>0</v>
      </c>
      <c r="Q343" s="211">
        <v>0</v>
      </c>
      <c r="R343" s="211">
        <f>Q343*H343</f>
        <v>0</v>
      </c>
      <c r="S343" s="211">
        <v>0</v>
      </c>
      <c r="T343" s="212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13" t="s">
        <v>124</v>
      </c>
      <c r="AT343" s="213" t="s">
        <v>120</v>
      </c>
      <c r="AU343" s="213" t="s">
        <v>82</v>
      </c>
      <c r="AY343" s="14" t="s">
        <v>118</v>
      </c>
      <c r="BE343" s="214">
        <f>IF(N343="základní",J343,0)</f>
        <v>0</v>
      </c>
      <c r="BF343" s="214">
        <f>IF(N343="snížená",J343,0)</f>
        <v>0</v>
      </c>
      <c r="BG343" s="214">
        <f>IF(N343="zákl. přenesená",J343,0)</f>
        <v>0</v>
      </c>
      <c r="BH343" s="214">
        <f>IF(N343="sníž. přenesená",J343,0)</f>
        <v>0</v>
      </c>
      <c r="BI343" s="214">
        <f>IF(N343="nulová",J343,0)</f>
        <v>0</v>
      </c>
      <c r="BJ343" s="14" t="s">
        <v>82</v>
      </c>
      <c r="BK343" s="214">
        <f>ROUND(I343*H343,2)</f>
        <v>0</v>
      </c>
      <c r="BL343" s="14" t="s">
        <v>124</v>
      </c>
      <c r="BM343" s="213" t="s">
        <v>837</v>
      </c>
    </row>
    <row r="344" s="11" customFormat="1" ht="25.92" customHeight="1">
      <c r="A344" s="11"/>
      <c r="B344" s="187"/>
      <c r="C344" s="188"/>
      <c r="D344" s="189" t="s">
        <v>76</v>
      </c>
      <c r="E344" s="190" t="s">
        <v>838</v>
      </c>
      <c r="F344" s="190" t="s">
        <v>839</v>
      </c>
      <c r="G344" s="188"/>
      <c r="H344" s="188"/>
      <c r="I344" s="191"/>
      <c r="J344" s="192">
        <f>BK344</f>
        <v>0</v>
      </c>
      <c r="K344" s="188"/>
      <c r="L344" s="193"/>
      <c r="M344" s="194"/>
      <c r="N344" s="195"/>
      <c r="O344" s="195"/>
      <c r="P344" s="196">
        <f>SUM(P345:P347)</f>
        <v>0</v>
      </c>
      <c r="Q344" s="195"/>
      <c r="R344" s="196">
        <f>SUM(R345:R347)</f>
        <v>0</v>
      </c>
      <c r="S344" s="195"/>
      <c r="T344" s="197">
        <f>SUM(T345:T347)</f>
        <v>0</v>
      </c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R344" s="198" t="s">
        <v>82</v>
      </c>
      <c r="AT344" s="199" t="s">
        <v>76</v>
      </c>
      <c r="AU344" s="199" t="s">
        <v>77</v>
      </c>
      <c r="AY344" s="198" t="s">
        <v>118</v>
      </c>
      <c r="BK344" s="200">
        <f>SUM(BK345:BK347)</f>
        <v>0</v>
      </c>
    </row>
    <row r="345" s="2" customFormat="1" ht="21.75" customHeight="1">
      <c r="A345" s="35"/>
      <c r="B345" s="36"/>
      <c r="C345" s="201" t="s">
        <v>840</v>
      </c>
      <c r="D345" s="201" t="s">
        <v>120</v>
      </c>
      <c r="E345" s="202" t="s">
        <v>841</v>
      </c>
      <c r="F345" s="203" t="s">
        <v>842</v>
      </c>
      <c r="G345" s="204" t="s">
        <v>123</v>
      </c>
      <c r="H345" s="205">
        <v>20</v>
      </c>
      <c r="I345" s="206"/>
      <c r="J345" s="207">
        <f>ROUND(I345*H345,2)</f>
        <v>0</v>
      </c>
      <c r="K345" s="208"/>
      <c r="L345" s="41"/>
      <c r="M345" s="209" t="s">
        <v>1</v>
      </c>
      <c r="N345" s="210" t="s">
        <v>42</v>
      </c>
      <c r="O345" s="88"/>
      <c r="P345" s="211">
        <f>O345*H345</f>
        <v>0</v>
      </c>
      <c r="Q345" s="211">
        <v>0</v>
      </c>
      <c r="R345" s="211">
        <f>Q345*H345</f>
        <v>0</v>
      </c>
      <c r="S345" s="211">
        <v>0</v>
      </c>
      <c r="T345" s="212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13" t="s">
        <v>124</v>
      </c>
      <c r="AT345" s="213" t="s">
        <v>120</v>
      </c>
      <c r="AU345" s="213" t="s">
        <v>82</v>
      </c>
      <c r="AY345" s="14" t="s">
        <v>118</v>
      </c>
      <c r="BE345" s="214">
        <f>IF(N345="základní",J345,0)</f>
        <v>0</v>
      </c>
      <c r="BF345" s="214">
        <f>IF(N345="snížená",J345,0)</f>
        <v>0</v>
      </c>
      <c r="BG345" s="214">
        <f>IF(N345="zákl. přenesená",J345,0)</f>
        <v>0</v>
      </c>
      <c r="BH345" s="214">
        <f>IF(N345="sníž. přenesená",J345,0)</f>
        <v>0</v>
      </c>
      <c r="BI345" s="214">
        <f>IF(N345="nulová",J345,0)</f>
        <v>0</v>
      </c>
      <c r="BJ345" s="14" t="s">
        <v>82</v>
      </c>
      <c r="BK345" s="214">
        <f>ROUND(I345*H345,2)</f>
        <v>0</v>
      </c>
      <c r="BL345" s="14" t="s">
        <v>124</v>
      </c>
      <c r="BM345" s="213" t="s">
        <v>843</v>
      </c>
    </row>
    <row r="346" s="2" customFormat="1" ht="24.15" customHeight="1">
      <c r="A346" s="35"/>
      <c r="B346" s="36"/>
      <c r="C346" s="201" t="s">
        <v>844</v>
      </c>
      <c r="D346" s="201" t="s">
        <v>120</v>
      </c>
      <c r="E346" s="202" t="s">
        <v>845</v>
      </c>
      <c r="F346" s="203" t="s">
        <v>846</v>
      </c>
      <c r="G346" s="204" t="s">
        <v>123</v>
      </c>
      <c r="H346" s="205">
        <v>20</v>
      </c>
      <c r="I346" s="206"/>
      <c r="J346" s="207">
        <f>ROUND(I346*H346,2)</f>
        <v>0</v>
      </c>
      <c r="K346" s="208"/>
      <c r="L346" s="41"/>
      <c r="M346" s="209" t="s">
        <v>1</v>
      </c>
      <c r="N346" s="210" t="s">
        <v>42</v>
      </c>
      <c r="O346" s="88"/>
      <c r="P346" s="211">
        <f>O346*H346</f>
        <v>0</v>
      </c>
      <c r="Q346" s="211">
        <v>0</v>
      </c>
      <c r="R346" s="211">
        <f>Q346*H346</f>
        <v>0</v>
      </c>
      <c r="S346" s="211">
        <v>0</v>
      </c>
      <c r="T346" s="212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13" t="s">
        <v>124</v>
      </c>
      <c r="AT346" s="213" t="s">
        <v>120</v>
      </c>
      <c r="AU346" s="213" t="s">
        <v>82</v>
      </c>
      <c r="AY346" s="14" t="s">
        <v>118</v>
      </c>
      <c r="BE346" s="214">
        <f>IF(N346="základní",J346,0)</f>
        <v>0</v>
      </c>
      <c r="BF346" s="214">
        <f>IF(N346="snížená",J346,0)</f>
        <v>0</v>
      </c>
      <c r="BG346" s="214">
        <f>IF(N346="zákl. přenesená",J346,0)</f>
        <v>0</v>
      </c>
      <c r="BH346" s="214">
        <f>IF(N346="sníž. přenesená",J346,0)</f>
        <v>0</v>
      </c>
      <c r="BI346" s="214">
        <f>IF(N346="nulová",J346,0)</f>
        <v>0</v>
      </c>
      <c r="BJ346" s="14" t="s">
        <v>82</v>
      </c>
      <c r="BK346" s="214">
        <f>ROUND(I346*H346,2)</f>
        <v>0</v>
      </c>
      <c r="BL346" s="14" t="s">
        <v>124</v>
      </c>
      <c r="BM346" s="213" t="s">
        <v>847</v>
      </c>
    </row>
    <row r="347" s="2" customFormat="1" ht="21.75" customHeight="1">
      <c r="A347" s="35"/>
      <c r="B347" s="36"/>
      <c r="C347" s="201" t="s">
        <v>848</v>
      </c>
      <c r="D347" s="201" t="s">
        <v>120</v>
      </c>
      <c r="E347" s="202" t="s">
        <v>849</v>
      </c>
      <c r="F347" s="203" t="s">
        <v>850</v>
      </c>
      <c r="G347" s="204" t="s">
        <v>123</v>
      </c>
      <c r="H347" s="205">
        <v>20</v>
      </c>
      <c r="I347" s="206"/>
      <c r="J347" s="207">
        <f>ROUND(I347*H347,2)</f>
        <v>0</v>
      </c>
      <c r="K347" s="208"/>
      <c r="L347" s="41"/>
      <c r="M347" s="209" t="s">
        <v>1</v>
      </c>
      <c r="N347" s="210" t="s">
        <v>42</v>
      </c>
      <c r="O347" s="88"/>
      <c r="P347" s="211">
        <f>O347*H347</f>
        <v>0</v>
      </c>
      <c r="Q347" s="211">
        <v>0</v>
      </c>
      <c r="R347" s="211">
        <f>Q347*H347</f>
        <v>0</v>
      </c>
      <c r="S347" s="211">
        <v>0</v>
      </c>
      <c r="T347" s="212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13" t="s">
        <v>124</v>
      </c>
      <c r="AT347" s="213" t="s">
        <v>120</v>
      </c>
      <c r="AU347" s="213" t="s">
        <v>82</v>
      </c>
      <c r="AY347" s="14" t="s">
        <v>118</v>
      </c>
      <c r="BE347" s="214">
        <f>IF(N347="základní",J347,0)</f>
        <v>0</v>
      </c>
      <c r="BF347" s="214">
        <f>IF(N347="snížená",J347,0)</f>
        <v>0</v>
      </c>
      <c r="BG347" s="214">
        <f>IF(N347="zákl. přenesená",J347,0)</f>
        <v>0</v>
      </c>
      <c r="BH347" s="214">
        <f>IF(N347="sníž. přenesená",J347,0)</f>
        <v>0</v>
      </c>
      <c r="BI347" s="214">
        <f>IF(N347="nulová",J347,0)</f>
        <v>0</v>
      </c>
      <c r="BJ347" s="14" t="s">
        <v>82</v>
      </c>
      <c r="BK347" s="214">
        <f>ROUND(I347*H347,2)</f>
        <v>0</v>
      </c>
      <c r="BL347" s="14" t="s">
        <v>124</v>
      </c>
      <c r="BM347" s="213" t="s">
        <v>851</v>
      </c>
    </row>
    <row r="348" s="11" customFormat="1" ht="25.92" customHeight="1">
      <c r="A348" s="11"/>
      <c r="B348" s="187"/>
      <c r="C348" s="188"/>
      <c r="D348" s="189" t="s">
        <v>76</v>
      </c>
      <c r="E348" s="190" t="s">
        <v>852</v>
      </c>
      <c r="F348" s="190" t="s">
        <v>853</v>
      </c>
      <c r="G348" s="188"/>
      <c r="H348" s="188"/>
      <c r="I348" s="191"/>
      <c r="J348" s="192">
        <f>BK348</f>
        <v>0</v>
      </c>
      <c r="K348" s="188"/>
      <c r="L348" s="193"/>
      <c r="M348" s="194"/>
      <c r="N348" s="195"/>
      <c r="O348" s="195"/>
      <c r="P348" s="196">
        <f>SUM(P349:P359)</f>
        <v>0</v>
      </c>
      <c r="Q348" s="195"/>
      <c r="R348" s="196">
        <f>SUM(R349:R359)</f>
        <v>0</v>
      </c>
      <c r="S348" s="195"/>
      <c r="T348" s="197">
        <f>SUM(T349:T359)</f>
        <v>0</v>
      </c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R348" s="198" t="s">
        <v>82</v>
      </c>
      <c r="AT348" s="199" t="s">
        <v>76</v>
      </c>
      <c r="AU348" s="199" t="s">
        <v>77</v>
      </c>
      <c r="AY348" s="198" t="s">
        <v>118</v>
      </c>
      <c r="BK348" s="200">
        <f>SUM(BK349:BK359)</f>
        <v>0</v>
      </c>
    </row>
    <row r="349" s="2" customFormat="1" ht="16.5" customHeight="1">
      <c r="A349" s="35"/>
      <c r="B349" s="36"/>
      <c r="C349" s="201" t="s">
        <v>854</v>
      </c>
      <c r="D349" s="201" t="s">
        <v>120</v>
      </c>
      <c r="E349" s="202" t="s">
        <v>855</v>
      </c>
      <c r="F349" s="203" t="s">
        <v>856</v>
      </c>
      <c r="G349" s="204" t="s">
        <v>857</v>
      </c>
      <c r="H349" s="205">
        <v>1</v>
      </c>
      <c r="I349" s="206"/>
      <c r="J349" s="207">
        <f>ROUND(I349*H349,2)</f>
        <v>0</v>
      </c>
      <c r="K349" s="208"/>
      <c r="L349" s="41"/>
      <c r="M349" s="209" t="s">
        <v>1</v>
      </c>
      <c r="N349" s="210" t="s">
        <v>42</v>
      </c>
      <c r="O349" s="88"/>
      <c r="P349" s="211">
        <f>O349*H349</f>
        <v>0</v>
      </c>
      <c r="Q349" s="211">
        <v>0</v>
      </c>
      <c r="R349" s="211">
        <f>Q349*H349</f>
        <v>0</v>
      </c>
      <c r="S349" s="211">
        <v>0</v>
      </c>
      <c r="T349" s="212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13" t="s">
        <v>124</v>
      </c>
      <c r="AT349" s="213" t="s">
        <v>120</v>
      </c>
      <c r="AU349" s="213" t="s">
        <v>82</v>
      </c>
      <c r="AY349" s="14" t="s">
        <v>118</v>
      </c>
      <c r="BE349" s="214">
        <f>IF(N349="základní",J349,0)</f>
        <v>0</v>
      </c>
      <c r="BF349" s="214">
        <f>IF(N349="snížená",J349,0)</f>
        <v>0</v>
      </c>
      <c r="BG349" s="214">
        <f>IF(N349="zákl. přenesená",J349,0)</f>
        <v>0</v>
      </c>
      <c r="BH349" s="214">
        <f>IF(N349="sníž. přenesená",J349,0)</f>
        <v>0</v>
      </c>
      <c r="BI349" s="214">
        <f>IF(N349="nulová",J349,0)</f>
        <v>0</v>
      </c>
      <c r="BJ349" s="14" t="s">
        <v>82</v>
      </c>
      <c r="BK349" s="214">
        <f>ROUND(I349*H349,2)</f>
        <v>0</v>
      </c>
      <c r="BL349" s="14" t="s">
        <v>124</v>
      </c>
      <c r="BM349" s="213" t="s">
        <v>858</v>
      </c>
    </row>
    <row r="350" s="2" customFormat="1" ht="16.5" customHeight="1">
      <c r="A350" s="35"/>
      <c r="B350" s="36"/>
      <c r="C350" s="201" t="s">
        <v>859</v>
      </c>
      <c r="D350" s="201" t="s">
        <v>120</v>
      </c>
      <c r="E350" s="202" t="s">
        <v>860</v>
      </c>
      <c r="F350" s="203" t="s">
        <v>861</v>
      </c>
      <c r="G350" s="204" t="s">
        <v>857</v>
      </c>
      <c r="H350" s="205">
        <v>1</v>
      </c>
      <c r="I350" s="206"/>
      <c r="J350" s="207">
        <f>ROUND(I350*H350,2)</f>
        <v>0</v>
      </c>
      <c r="K350" s="208"/>
      <c r="L350" s="41"/>
      <c r="M350" s="209" t="s">
        <v>1</v>
      </c>
      <c r="N350" s="210" t="s">
        <v>42</v>
      </c>
      <c r="O350" s="88"/>
      <c r="P350" s="211">
        <f>O350*H350</f>
        <v>0</v>
      </c>
      <c r="Q350" s="211">
        <v>0</v>
      </c>
      <c r="R350" s="211">
        <f>Q350*H350</f>
        <v>0</v>
      </c>
      <c r="S350" s="211">
        <v>0</v>
      </c>
      <c r="T350" s="212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13" t="s">
        <v>124</v>
      </c>
      <c r="AT350" s="213" t="s">
        <v>120</v>
      </c>
      <c r="AU350" s="213" t="s">
        <v>82</v>
      </c>
      <c r="AY350" s="14" t="s">
        <v>118</v>
      </c>
      <c r="BE350" s="214">
        <f>IF(N350="základní",J350,0)</f>
        <v>0</v>
      </c>
      <c r="BF350" s="214">
        <f>IF(N350="snížená",J350,0)</f>
        <v>0</v>
      </c>
      <c r="BG350" s="214">
        <f>IF(N350="zákl. přenesená",J350,0)</f>
        <v>0</v>
      </c>
      <c r="BH350" s="214">
        <f>IF(N350="sníž. přenesená",J350,0)</f>
        <v>0</v>
      </c>
      <c r="BI350" s="214">
        <f>IF(N350="nulová",J350,0)</f>
        <v>0</v>
      </c>
      <c r="BJ350" s="14" t="s">
        <v>82</v>
      </c>
      <c r="BK350" s="214">
        <f>ROUND(I350*H350,2)</f>
        <v>0</v>
      </c>
      <c r="BL350" s="14" t="s">
        <v>124</v>
      </c>
      <c r="BM350" s="213" t="s">
        <v>862</v>
      </c>
    </row>
    <row r="351" s="2" customFormat="1" ht="16.5" customHeight="1">
      <c r="A351" s="35"/>
      <c r="B351" s="36"/>
      <c r="C351" s="201" t="s">
        <v>863</v>
      </c>
      <c r="D351" s="201" t="s">
        <v>120</v>
      </c>
      <c r="E351" s="202" t="s">
        <v>864</v>
      </c>
      <c r="F351" s="203" t="s">
        <v>865</v>
      </c>
      <c r="G351" s="204" t="s">
        <v>319</v>
      </c>
      <c r="H351" s="205">
        <v>1</v>
      </c>
      <c r="I351" s="206"/>
      <c r="J351" s="207">
        <f>ROUND(I351*H351,2)</f>
        <v>0</v>
      </c>
      <c r="K351" s="208"/>
      <c r="L351" s="41"/>
      <c r="M351" s="209" t="s">
        <v>1</v>
      </c>
      <c r="N351" s="210" t="s">
        <v>42</v>
      </c>
      <c r="O351" s="88"/>
      <c r="P351" s="211">
        <f>O351*H351</f>
        <v>0</v>
      </c>
      <c r="Q351" s="211">
        <v>0</v>
      </c>
      <c r="R351" s="211">
        <f>Q351*H351</f>
        <v>0</v>
      </c>
      <c r="S351" s="211">
        <v>0</v>
      </c>
      <c r="T351" s="212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13" t="s">
        <v>124</v>
      </c>
      <c r="AT351" s="213" t="s">
        <v>120</v>
      </c>
      <c r="AU351" s="213" t="s">
        <v>82</v>
      </c>
      <c r="AY351" s="14" t="s">
        <v>118</v>
      </c>
      <c r="BE351" s="214">
        <f>IF(N351="základní",J351,0)</f>
        <v>0</v>
      </c>
      <c r="BF351" s="214">
        <f>IF(N351="snížená",J351,0)</f>
        <v>0</v>
      </c>
      <c r="BG351" s="214">
        <f>IF(N351="zákl. přenesená",J351,0)</f>
        <v>0</v>
      </c>
      <c r="BH351" s="214">
        <f>IF(N351="sníž. přenesená",J351,0)</f>
        <v>0</v>
      </c>
      <c r="BI351" s="214">
        <f>IF(N351="nulová",J351,0)</f>
        <v>0</v>
      </c>
      <c r="BJ351" s="14" t="s">
        <v>82</v>
      </c>
      <c r="BK351" s="214">
        <f>ROUND(I351*H351,2)</f>
        <v>0</v>
      </c>
      <c r="BL351" s="14" t="s">
        <v>124</v>
      </c>
      <c r="BM351" s="213" t="s">
        <v>866</v>
      </c>
    </row>
    <row r="352" s="2" customFormat="1" ht="21.75" customHeight="1">
      <c r="A352" s="35"/>
      <c r="B352" s="36"/>
      <c r="C352" s="201" t="s">
        <v>867</v>
      </c>
      <c r="D352" s="201" t="s">
        <v>120</v>
      </c>
      <c r="E352" s="202" t="s">
        <v>868</v>
      </c>
      <c r="F352" s="203" t="s">
        <v>869</v>
      </c>
      <c r="G352" s="204" t="s">
        <v>832</v>
      </c>
      <c r="H352" s="205">
        <v>25</v>
      </c>
      <c r="I352" s="206"/>
      <c r="J352" s="207">
        <f>ROUND(I352*H352,2)</f>
        <v>0</v>
      </c>
      <c r="K352" s="208"/>
      <c r="L352" s="41"/>
      <c r="M352" s="209" t="s">
        <v>1</v>
      </c>
      <c r="N352" s="210" t="s">
        <v>42</v>
      </c>
      <c r="O352" s="88"/>
      <c r="P352" s="211">
        <f>O352*H352</f>
        <v>0</v>
      </c>
      <c r="Q352" s="211">
        <v>0</v>
      </c>
      <c r="R352" s="211">
        <f>Q352*H352</f>
        <v>0</v>
      </c>
      <c r="S352" s="211">
        <v>0</v>
      </c>
      <c r="T352" s="212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13" t="s">
        <v>124</v>
      </c>
      <c r="AT352" s="213" t="s">
        <v>120</v>
      </c>
      <c r="AU352" s="213" t="s">
        <v>82</v>
      </c>
      <c r="AY352" s="14" t="s">
        <v>118</v>
      </c>
      <c r="BE352" s="214">
        <f>IF(N352="základní",J352,0)</f>
        <v>0</v>
      </c>
      <c r="BF352" s="214">
        <f>IF(N352="snížená",J352,0)</f>
        <v>0</v>
      </c>
      <c r="BG352" s="214">
        <f>IF(N352="zákl. přenesená",J352,0)</f>
        <v>0</v>
      </c>
      <c r="BH352" s="214">
        <f>IF(N352="sníž. přenesená",J352,0)</f>
        <v>0</v>
      </c>
      <c r="BI352" s="214">
        <f>IF(N352="nulová",J352,0)</f>
        <v>0</v>
      </c>
      <c r="BJ352" s="14" t="s">
        <v>82</v>
      </c>
      <c r="BK352" s="214">
        <f>ROUND(I352*H352,2)</f>
        <v>0</v>
      </c>
      <c r="BL352" s="14" t="s">
        <v>124</v>
      </c>
      <c r="BM352" s="213" t="s">
        <v>870</v>
      </c>
    </row>
    <row r="353" s="2" customFormat="1" ht="21.75" customHeight="1">
      <c r="A353" s="35"/>
      <c r="B353" s="36"/>
      <c r="C353" s="201" t="s">
        <v>871</v>
      </c>
      <c r="D353" s="201" t="s">
        <v>120</v>
      </c>
      <c r="E353" s="202" t="s">
        <v>872</v>
      </c>
      <c r="F353" s="203" t="s">
        <v>873</v>
      </c>
      <c r="G353" s="204" t="s">
        <v>832</v>
      </c>
      <c r="H353" s="205">
        <v>1</v>
      </c>
      <c r="I353" s="206"/>
      <c r="J353" s="207">
        <f>ROUND(I353*H353,2)</f>
        <v>0</v>
      </c>
      <c r="K353" s="208"/>
      <c r="L353" s="41"/>
      <c r="M353" s="209" t="s">
        <v>1</v>
      </c>
      <c r="N353" s="210" t="s">
        <v>42</v>
      </c>
      <c r="O353" s="88"/>
      <c r="P353" s="211">
        <f>O353*H353</f>
        <v>0</v>
      </c>
      <c r="Q353" s="211">
        <v>0</v>
      </c>
      <c r="R353" s="211">
        <f>Q353*H353</f>
        <v>0</v>
      </c>
      <c r="S353" s="211">
        <v>0</v>
      </c>
      <c r="T353" s="212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13" t="s">
        <v>124</v>
      </c>
      <c r="AT353" s="213" t="s">
        <v>120</v>
      </c>
      <c r="AU353" s="213" t="s">
        <v>82</v>
      </c>
      <c r="AY353" s="14" t="s">
        <v>118</v>
      </c>
      <c r="BE353" s="214">
        <f>IF(N353="základní",J353,0)</f>
        <v>0</v>
      </c>
      <c r="BF353" s="214">
        <f>IF(N353="snížená",J353,0)</f>
        <v>0</v>
      </c>
      <c r="BG353" s="214">
        <f>IF(N353="zákl. přenesená",J353,0)</f>
        <v>0</v>
      </c>
      <c r="BH353" s="214">
        <f>IF(N353="sníž. přenesená",J353,0)</f>
        <v>0</v>
      </c>
      <c r="BI353" s="214">
        <f>IF(N353="nulová",J353,0)</f>
        <v>0</v>
      </c>
      <c r="BJ353" s="14" t="s">
        <v>82</v>
      </c>
      <c r="BK353" s="214">
        <f>ROUND(I353*H353,2)</f>
        <v>0</v>
      </c>
      <c r="BL353" s="14" t="s">
        <v>124</v>
      </c>
      <c r="BM353" s="213" t="s">
        <v>874</v>
      </c>
    </row>
    <row r="354" s="2" customFormat="1" ht="21.75" customHeight="1">
      <c r="A354" s="35"/>
      <c r="B354" s="36"/>
      <c r="C354" s="201" t="s">
        <v>875</v>
      </c>
      <c r="D354" s="201" t="s">
        <v>120</v>
      </c>
      <c r="E354" s="202" t="s">
        <v>876</v>
      </c>
      <c r="F354" s="203" t="s">
        <v>877</v>
      </c>
      <c r="G354" s="204" t="s">
        <v>832</v>
      </c>
      <c r="H354" s="205">
        <v>30</v>
      </c>
      <c r="I354" s="206"/>
      <c r="J354" s="207">
        <f>ROUND(I354*H354,2)</f>
        <v>0</v>
      </c>
      <c r="K354" s="208"/>
      <c r="L354" s="41"/>
      <c r="M354" s="209" t="s">
        <v>1</v>
      </c>
      <c r="N354" s="210" t="s">
        <v>42</v>
      </c>
      <c r="O354" s="88"/>
      <c r="P354" s="211">
        <f>O354*H354</f>
        <v>0</v>
      </c>
      <c r="Q354" s="211">
        <v>0</v>
      </c>
      <c r="R354" s="211">
        <f>Q354*H354</f>
        <v>0</v>
      </c>
      <c r="S354" s="211">
        <v>0</v>
      </c>
      <c r="T354" s="212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13" t="s">
        <v>124</v>
      </c>
      <c r="AT354" s="213" t="s">
        <v>120</v>
      </c>
      <c r="AU354" s="213" t="s">
        <v>82</v>
      </c>
      <c r="AY354" s="14" t="s">
        <v>118</v>
      </c>
      <c r="BE354" s="214">
        <f>IF(N354="základní",J354,0)</f>
        <v>0</v>
      </c>
      <c r="BF354" s="214">
        <f>IF(N354="snížená",J354,0)</f>
        <v>0</v>
      </c>
      <c r="BG354" s="214">
        <f>IF(N354="zákl. přenesená",J354,0)</f>
        <v>0</v>
      </c>
      <c r="BH354" s="214">
        <f>IF(N354="sníž. přenesená",J354,0)</f>
        <v>0</v>
      </c>
      <c r="BI354" s="214">
        <f>IF(N354="nulová",J354,0)</f>
        <v>0</v>
      </c>
      <c r="BJ354" s="14" t="s">
        <v>82</v>
      </c>
      <c r="BK354" s="214">
        <f>ROUND(I354*H354,2)</f>
        <v>0</v>
      </c>
      <c r="BL354" s="14" t="s">
        <v>124</v>
      </c>
      <c r="BM354" s="213" t="s">
        <v>878</v>
      </c>
    </row>
    <row r="355" s="2" customFormat="1" ht="24.15" customHeight="1">
      <c r="A355" s="35"/>
      <c r="B355" s="36"/>
      <c r="C355" s="201" t="s">
        <v>879</v>
      </c>
      <c r="D355" s="201" t="s">
        <v>120</v>
      </c>
      <c r="E355" s="202" t="s">
        <v>880</v>
      </c>
      <c r="F355" s="203" t="s">
        <v>881</v>
      </c>
      <c r="G355" s="204" t="s">
        <v>832</v>
      </c>
      <c r="H355" s="205">
        <v>25</v>
      </c>
      <c r="I355" s="206"/>
      <c r="J355" s="207">
        <f>ROUND(I355*H355,2)</f>
        <v>0</v>
      </c>
      <c r="K355" s="208"/>
      <c r="L355" s="41"/>
      <c r="M355" s="209" t="s">
        <v>1</v>
      </c>
      <c r="N355" s="210" t="s">
        <v>42</v>
      </c>
      <c r="O355" s="88"/>
      <c r="P355" s="211">
        <f>O355*H355</f>
        <v>0</v>
      </c>
      <c r="Q355" s="211">
        <v>0</v>
      </c>
      <c r="R355" s="211">
        <f>Q355*H355</f>
        <v>0</v>
      </c>
      <c r="S355" s="211">
        <v>0</v>
      </c>
      <c r="T355" s="212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13" t="s">
        <v>124</v>
      </c>
      <c r="AT355" s="213" t="s">
        <v>120</v>
      </c>
      <c r="AU355" s="213" t="s">
        <v>82</v>
      </c>
      <c r="AY355" s="14" t="s">
        <v>118</v>
      </c>
      <c r="BE355" s="214">
        <f>IF(N355="základní",J355,0)</f>
        <v>0</v>
      </c>
      <c r="BF355" s="214">
        <f>IF(N355="snížená",J355,0)</f>
        <v>0</v>
      </c>
      <c r="BG355" s="214">
        <f>IF(N355="zákl. přenesená",J355,0)</f>
        <v>0</v>
      </c>
      <c r="BH355" s="214">
        <f>IF(N355="sníž. přenesená",J355,0)</f>
        <v>0</v>
      </c>
      <c r="BI355" s="214">
        <f>IF(N355="nulová",J355,0)</f>
        <v>0</v>
      </c>
      <c r="BJ355" s="14" t="s">
        <v>82</v>
      </c>
      <c r="BK355" s="214">
        <f>ROUND(I355*H355,2)</f>
        <v>0</v>
      </c>
      <c r="BL355" s="14" t="s">
        <v>124</v>
      </c>
      <c r="BM355" s="213" t="s">
        <v>882</v>
      </c>
    </row>
    <row r="356" s="2" customFormat="1" ht="16.5" customHeight="1">
      <c r="A356" s="35"/>
      <c r="B356" s="36"/>
      <c r="C356" s="201" t="s">
        <v>883</v>
      </c>
      <c r="D356" s="201" t="s">
        <v>120</v>
      </c>
      <c r="E356" s="202" t="s">
        <v>884</v>
      </c>
      <c r="F356" s="203" t="s">
        <v>885</v>
      </c>
      <c r="G356" s="204" t="s">
        <v>832</v>
      </c>
      <c r="H356" s="205">
        <v>15</v>
      </c>
      <c r="I356" s="206"/>
      <c r="J356" s="207">
        <f>ROUND(I356*H356,2)</f>
        <v>0</v>
      </c>
      <c r="K356" s="208"/>
      <c r="L356" s="41"/>
      <c r="M356" s="209" t="s">
        <v>1</v>
      </c>
      <c r="N356" s="210" t="s">
        <v>42</v>
      </c>
      <c r="O356" s="88"/>
      <c r="P356" s="211">
        <f>O356*H356</f>
        <v>0</v>
      </c>
      <c r="Q356" s="211">
        <v>0</v>
      </c>
      <c r="R356" s="211">
        <f>Q356*H356</f>
        <v>0</v>
      </c>
      <c r="S356" s="211">
        <v>0</v>
      </c>
      <c r="T356" s="212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13" t="s">
        <v>124</v>
      </c>
      <c r="AT356" s="213" t="s">
        <v>120</v>
      </c>
      <c r="AU356" s="213" t="s">
        <v>82</v>
      </c>
      <c r="AY356" s="14" t="s">
        <v>118</v>
      </c>
      <c r="BE356" s="214">
        <f>IF(N356="základní",J356,0)</f>
        <v>0</v>
      </c>
      <c r="BF356" s="214">
        <f>IF(N356="snížená",J356,0)</f>
        <v>0</v>
      </c>
      <c r="BG356" s="214">
        <f>IF(N356="zákl. přenesená",J356,0)</f>
        <v>0</v>
      </c>
      <c r="BH356" s="214">
        <f>IF(N356="sníž. přenesená",J356,0)</f>
        <v>0</v>
      </c>
      <c r="BI356" s="214">
        <f>IF(N356="nulová",J356,0)</f>
        <v>0</v>
      </c>
      <c r="BJ356" s="14" t="s">
        <v>82</v>
      </c>
      <c r="BK356" s="214">
        <f>ROUND(I356*H356,2)</f>
        <v>0</v>
      </c>
      <c r="BL356" s="14" t="s">
        <v>124</v>
      </c>
      <c r="BM356" s="213" t="s">
        <v>886</v>
      </c>
    </row>
    <row r="357" s="2" customFormat="1" ht="24.15" customHeight="1">
      <c r="A357" s="35"/>
      <c r="B357" s="36"/>
      <c r="C357" s="201" t="s">
        <v>887</v>
      </c>
      <c r="D357" s="201" t="s">
        <v>120</v>
      </c>
      <c r="E357" s="202" t="s">
        <v>888</v>
      </c>
      <c r="F357" s="203" t="s">
        <v>889</v>
      </c>
      <c r="G357" s="204" t="s">
        <v>832</v>
      </c>
      <c r="H357" s="205">
        <v>30</v>
      </c>
      <c r="I357" s="206"/>
      <c r="J357" s="207">
        <f>ROUND(I357*H357,2)</f>
        <v>0</v>
      </c>
      <c r="K357" s="208"/>
      <c r="L357" s="41"/>
      <c r="M357" s="209" t="s">
        <v>1</v>
      </c>
      <c r="N357" s="210" t="s">
        <v>42</v>
      </c>
      <c r="O357" s="88"/>
      <c r="P357" s="211">
        <f>O357*H357</f>
        <v>0</v>
      </c>
      <c r="Q357" s="211">
        <v>0</v>
      </c>
      <c r="R357" s="211">
        <f>Q357*H357</f>
        <v>0</v>
      </c>
      <c r="S357" s="211">
        <v>0</v>
      </c>
      <c r="T357" s="212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13" t="s">
        <v>124</v>
      </c>
      <c r="AT357" s="213" t="s">
        <v>120</v>
      </c>
      <c r="AU357" s="213" t="s">
        <v>82</v>
      </c>
      <c r="AY357" s="14" t="s">
        <v>118</v>
      </c>
      <c r="BE357" s="214">
        <f>IF(N357="základní",J357,0)</f>
        <v>0</v>
      </c>
      <c r="BF357" s="214">
        <f>IF(N357="snížená",J357,0)</f>
        <v>0</v>
      </c>
      <c r="BG357" s="214">
        <f>IF(N357="zákl. přenesená",J357,0)</f>
        <v>0</v>
      </c>
      <c r="BH357" s="214">
        <f>IF(N357="sníž. přenesená",J357,0)</f>
        <v>0</v>
      </c>
      <c r="BI357" s="214">
        <f>IF(N357="nulová",J357,0)</f>
        <v>0</v>
      </c>
      <c r="BJ357" s="14" t="s">
        <v>82</v>
      </c>
      <c r="BK357" s="214">
        <f>ROUND(I357*H357,2)</f>
        <v>0</v>
      </c>
      <c r="BL357" s="14" t="s">
        <v>124</v>
      </c>
      <c r="BM357" s="213" t="s">
        <v>890</v>
      </c>
    </row>
    <row r="358" s="2" customFormat="1" ht="16.5" customHeight="1">
      <c r="A358" s="35"/>
      <c r="B358" s="36"/>
      <c r="C358" s="201" t="s">
        <v>891</v>
      </c>
      <c r="D358" s="201" t="s">
        <v>120</v>
      </c>
      <c r="E358" s="202" t="s">
        <v>892</v>
      </c>
      <c r="F358" s="203" t="s">
        <v>893</v>
      </c>
      <c r="G358" s="204" t="s">
        <v>832</v>
      </c>
      <c r="H358" s="205">
        <v>2</v>
      </c>
      <c r="I358" s="206"/>
      <c r="J358" s="207">
        <f>ROUND(I358*H358,2)</f>
        <v>0</v>
      </c>
      <c r="K358" s="208"/>
      <c r="L358" s="41"/>
      <c r="M358" s="209" t="s">
        <v>1</v>
      </c>
      <c r="N358" s="210" t="s">
        <v>42</v>
      </c>
      <c r="O358" s="88"/>
      <c r="P358" s="211">
        <f>O358*H358</f>
        <v>0</v>
      </c>
      <c r="Q358" s="211">
        <v>0</v>
      </c>
      <c r="R358" s="211">
        <f>Q358*H358</f>
        <v>0</v>
      </c>
      <c r="S358" s="211">
        <v>0</v>
      </c>
      <c r="T358" s="212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13" t="s">
        <v>124</v>
      </c>
      <c r="AT358" s="213" t="s">
        <v>120</v>
      </c>
      <c r="AU358" s="213" t="s">
        <v>82</v>
      </c>
      <c r="AY358" s="14" t="s">
        <v>118</v>
      </c>
      <c r="BE358" s="214">
        <f>IF(N358="základní",J358,0)</f>
        <v>0</v>
      </c>
      <c r="BF358" s="214">
        <f>IF(N358="snížená",J358,0)</f>
        <v>0</v>
      </c>
      <c r="BG358" s="214">
        <f>IF(N358="zákl. přenesená",J358,0)</f>
        <v>0</v>
      </c>
      <c r="BH358" s="214">
        <f>IF(N358="sníž. přenesená",J358,0)</f>
        <v>0</v>
      </c>
      <c r="BI358" s="214">
        <f>IF(N358="nulová",J358,0)</f>
        <v>0</v>
      </c>
      <c r="BJ358" s="14" t="s">
        <v>82</v>
      </c>
      <c r="BK358" s="214">
        <f>ROUND(I358*H358,2)</f>
        <v>0</v>
      </c>
      <c r="BL358" s="14" t="s">
        <v>124</v>
      </c>
      <c r="BM358" s="213" t="s">
        <v>894</v>
      </c>
    </row>
    <row r="359" s="2" customFormat="1" ht="16.5" customHeight="1">
      <c r="A359" s="35"/>
      <c r="B359" s="36"/>
      <c r="C359" s="201" t="s">
        <v>895</v>
      </c>
      <c r="D359" s="201" t="s">
        <v>120</v>
      </c>
      <c r="E359" s="202" t="s">
        <v>896</v>
      </c>
      <c r="F359" s="203" t="s">
        <v>897</v>
      </c>
      <c r="G359" s="204" t="s">
        <v>832</v>
      </c>
      <c r="H359" s="205">
        <v>3</v>
      </c>
      <c r="I359" s="206"/>
      <c r="J359" s="207">
        <f>ROUND(I359*H359,2)</f>
        <v>0</v>
      </c>
      <c r="K359" s="208"/>
      <c r="L359" s="41"/>
      <c r="M359" s="227" t="s">
        <v>1</v>
      </c>
      <c r="N359" s="228" t="s">
        <v>42</v>
      </c>
      <c r="O359" s="229"/>
      <c r="P359" s="230">
        <f>O359*H359</f>
        <v>0</v>
      </c>
      <c r="Q359" s="230">
        <v>0</v>
      </c>
      <c r="R359" s="230">
        <f>Q359*H359</f>
        <v>0</v>
      </c>
      <c r="S359" s="230">
        <v>0</v>
      </c>
      <c r="T359" s="231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13" t="s">
        <v>124</v>
      </c>
      <c r="AT359" s="213" t="s">
        <v>120</v>
      </c>
      <c r="AU359" s="213" t="s">
        <v>82</v>
      </c>
      <c r="AY359" s="14" t="s">
        <v>118</v>
      </c>
      <c r="BE359" s="214">
        <f>IF(N359="základní",J359,0)</f>
        <v>0</v>
      </c>
      <c r="BF359" s="214">
        <f>IF(N359="snížená",J359,0)</f>
        <v>0</v>
      </c>
      <c r="BG359" s="214">
        <f>IF(N359="zákl. přenesená",J359,0)</f>
        <v>0</v>
      </c>
      <c r="BH359" s="214">
        <f>IF(N359="sníž. přenesená",J359,0)</f>
        <v>0</v>
      </c>
      <c r="BI359" s="214">
        <f>IF(N359="nulová",J359,0)</f>
        <v>0</v>
      </c>
      <c r="BJ359" s="14" t="s">
        <v>82</v>
      </c>
      <c r="BK359" s="214">
        <f>ROUND(I359*H359,2)</f>
        <v>0</v>
      </c>
      <c r="BL359" s="14" t="s">
        <v>124</v>
      </c>
      <c r="BM359" s="213" t="s">
        <v>898</v>
      </c>
    </row>
    <row r="360" s="2" customFormat="1" ht="6.96" customHeight="1">
      <c r="A360" s="35"/>
      <c r="B360" s="63"/>
      <c r="C360" s="64"/>
      <c r="D360" s="64"/>
      <c r="E360" s="64"/>
      <c r="F360" s="64"/>
      <c r="G360" s="64"/>
      <c r="H360" s="64"/>
      <c r="I360" s="64"/>
      <c r="J360" s="64"/>
      <c r="K360" s="64"/>
      <c r="L360" s="41"/>
      <c r="M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</row>
  </sheetData>
  <sheetProtection sheet="1" autoFilter="0" formatColumns="0" formatRows="0" objects="1" scenarios="1" spinCount="100000" saltValue="vCfOD/b1QKoVVwEyVtMN9Hwn0rLxUt8vS+ovBUyG9vW6FlNWmFMHKtOgW64p9zVnacIwZ9/0s+ixqiM0Yx4PUg==" hashValue="fqj8KnRVydZPsIUqBNKrYZrtiLqgpx1b4LNRwFq+KYXk7ZsoW271K+hH2i1Dwo2CniQT/cKVZp6gVNXf7yOD8A==" algorithmName="SHA-512" password="CC35"/>
  <autoFilter ref="C123:K359"/>
  <mergeCells count="6">
    <mergeCell ref="E7:H7"/>
    <mergeCell ref="E16:H16"/>
    <mergeCell ref="E25:H25"/>
    <mergeCell ref="E85:H85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Matoušek</dc:creator>
  <cp:lastModifiedBy>Pavel Matoušek</cp:lastModifiedBy>
  <dcterms:created xsi:type="dcterms:W3CDTF">2025-10-29T15:03:01Z</dcterms:created>
  <dcterms:modified xsi:type="dcterms:W3CDTF">2025-10-29T15:03:02Z</dcterms:modified>
</cp:coreProperties>
</file>