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630" yWindow="555" windowWidth="17895" windowHeight="11190" activeTab="0"/>
  </bookViews>
  <sheets>
    <sheet name="Rekapitulace stavby" sheetId="1" r:id="rId1"/>
    <sheet name="Souhrnný výkaz" sheetId="2" r:id="rId2"/>
    <sheet name="ZTI" sheetId="4" r:id="rId3"/>
    <sheet name="UT" sheetId="5" r:id="rId4"/>
    <sheet name="Elektro rekap" sheetId="6" r:id="rId5"/>
    <sheet name="Elektro položky" sheetId="7" r:id="rId6"/>
    <sheet name="VZT" sheetId="8" r:id="rId7"/>
    <sheet name="Pokyny pro vyplnění" sheetId="3" r:id="rId8"/>
  </sheets>
  <definedNames>
    <definedName name="_xlnm._FilterDatabase" localSheetId="1" hidden="1">'Souhrnný výkaz'!$C$101:$K$701</definedName>
    <definedName name="_xlnm.Print_Area" localSheetId="7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stavby'!$C$39:$AQ$53</definedName>
    <definedName name="_xlnm.Print_Area" localSheetId="1">'Souhrnný výkaz'!$C$4:$J$34,'Souhrnný výkaz'!$C$40:$J$85,'Souhrnný výkaz'!$C$91:$K$701</definedName>
    <definedName name="_xlnm.Print_Titles" localSheetId="0">'Rekapitulace stavby'!$49:$49</definedName>
    <definedName name="_xlnm.Print_Titles" localSheetId="1">'Souhrnný výkaz'!$101:$101</definedName>
  </definedNames>
  <calcPr calcId="145621"/>
</workbook>
</file>

<file path=xl/sharedStrings.xml><?xml version="1.0" encoding="utf-8"?>
<sst xmlns="http://schemas.openxmlformats.org/spreadsheetml/2006/main" count="9155" uniqueCount="2401">
  <si>
    <t>Export VZ</t>
  </si>
  <si>
    <t>List obsahuje:</t>
  </si>
  <si>
    <t>1) Rekapitulace stavby</t>
  </si>
  <si>
    <t>2) Rekapitulace objektů stavby a soupisů prací</t>
  </si>
  <si>
    <t>3.0</t>
  </si>
  <si>
    <t/>
  </si>
  <si>
    <t>False</t>
  </si>
  <si>
    <t>{f4a04722-3682-4b21-aa76-dbb09a6762fb}</t>
  </si>
  <si>
    <t>&gt;&gt;  skryté sloupce  &lt;&lt;</t>
  </si>
  <si>
    <t>0,01</t>
  </si>
  <si>
    <t>21</t>
  </si>
  <si>
    <t>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</si>
  <si>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</si>
  <si>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</si>
  <si>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</si>
  <si>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</si>
  <si>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</si>
  <si>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</si>
  <si>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2017-062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</si>
  <si>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</si>
  <si>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</si>
  <si>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Adaptace části č.p. 77, Horažďovice, Prácheňská ulice</t>
  </si>
  <si>
    <t>0,1</t>
  </si>
  <si>
    <t>KSO:</t>
  </si>
  <si>
    <t>CC-CZ:</t>
  </si>
  <si>
    <t>Místo:</t>
  </si>
  <si>
    <t>Horažďovice</t>
  </si>
  <si>
    <t>Datum:</t>
  </si>
  <si>
    <t>28. 8. 2017</t>
  </si>
  <si>
    <t>10</t>
  </si>
  <si>
    <t>100</t>
  </si>
  <si>
    <t>Zadavatel:</t>
  </si>
  <si>
    <t>IČ:</t>
  </si>
  <si>
    <t>Město Horažďovice</t>
  </si>
  <si>
    <t>DIČ:</t>
  </si>
  <si>
    <t>Uchazeč:</t>
  </si>
  <si>
    <t>Vyplň údaj</t>
  </si>
  <si>
    <t>Projektant:</t>
  </si>
  <si>
    <t>Ing. Jan Prášek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</si>
  <si>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</si>
  <si>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</si>
  <si>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</si>
  <si>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</si>
  <si>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</si>
  <si>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</si>
  <si>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</si>
  <si>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</si>
  <si>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</si>
  <si>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</si>
  <si>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</si>
  <si>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</si>
  <si>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</si>
  <si>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</si>
  <si>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</si>
  <si>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</si>
  <si>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</si>
  <si>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</si>
  <si>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</si>
  <si>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</si>
  <si>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</si>
  <si>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</si>
  <si>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</si>
  <si>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</si>
  <si>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</si>
  <si>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</si>
  <si>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</si>
  <si>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</si>
  <si>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</si>
  <si>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</si>
  <si>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</si>
  <si>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</si>
  <si>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</si>
  <si>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</si>
  <si>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</si>
  <si>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</si>
  <si>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</si>
  <si>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</si>
  <si>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</si>
  <si>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</si>
  <si>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</si>
  <si>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###NOINSERT###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</si>
  <si>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</si>
  <si>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</si>
  <si>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</si>
  <si>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</si>
  <si>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</si>
  <si>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</si>
  <si>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</si>
  <si>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</si>
  <si>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</si>
  <si>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</si>
  <si>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</si>
  <si>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</si>
  <si>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</si>
  <si>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</si>
  <si>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</si>
  <si>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</si>
  <si>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</si>
  <si>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</si>
  <si>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</si>
  <si>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</si>
  <si>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</si>
  <si>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</si>
  <si>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</si>
  <si>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</si>
  <si>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</si>
  <si>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</si>
  <si>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720 - Zdravotně technické instalace</t>
  </si>
  <si>
    <t xml:space="preserve">    730 - Ústřední vytápění </t>
  </si>
  <si>
    <t xml:space="preserve">    740 - Elektromontáže</t>
  </si>
  <si>
    <t xml:space="preserve">    751 - Vzduchotechnika</t>
  </si>
  <si>
    <t xml:space="preserve">    763 - Konstrukce suché výstavby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</si>
  <si>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</si>
  <si>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</si>
  <si>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</si>
  <si>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</si>
  <si>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</si>
  <si>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</si>
  <si>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</si>
  <si>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</si>
  <si>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VRN - Vedlejší rozpočtové náklady</t>
  </si>
  <si>
    <t xml:space="preserve">    VRN3 - Zařízení staveniště</t>
  </si>
  <si>
    <t xml:space="preserve">    VRN7 - Provozní vlivy</t>
  </si>
  <si>
    <t xml:space="preserve">    VRN9 - Ostatní náklady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</si>
  <si>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</si>
  <si>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</si>
  <si>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</si>
  <si>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</si>
  <si>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</si>
  <si>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</si>
  <si>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</si>
  <si>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</si>
  <si>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</si>
  <si>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</si>
  <si>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</si>
  <si>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</si>
  <si>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</si>
  <si>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</si>
  <si>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</si>
  <si>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</si>
  <si>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</si>
  <si>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</si>
  <si>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</si>
  <si>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113106061</t>
  </si>
  <si>
    <t>Rozebrání dlažeb při překopech vozovek z drobných kostek s ložem z kameniva plochy do 15 m2</t>
  </si>
  <si>
    <t>m2</t>
  </si>
  <si>
    <t>CS ÚRS 2017 02</t>
  </si>
  <si>
    <t>4</t>
  </si>
  <si>
    <t>2</t>
  </si>
  <si>
    <t>-2059560272</t>
  </si>
  <si>
    <t>VV</t>
  </si>
  <si>
    <t>"Přípojka vodovodu" 6*1,2</t>
  </si>
  <si>
    <t>113107022</t>
  </si>
  <si>
    <t>Odstranění podkladu plochy do 15 m2 z kameniva drceného tl 200 mm při překopech inž sítí</t>
  </si>
  <si>
    <t>-994553222</t>
  </si>
  <si>
    <t>3</t>
  </si>
  <si>
    <t>119001421</t>
  </si>
  <si>
    <t>Dočasné zajištění kabelů a kabelových tratí ze 3 volně ložených kabelů</t>
  </si>
  <si>
    <t>m</t>
  </si>
  <si>
    <t>852131479</t>
  </si>
  <si>
    <t>"Přípojka vodovodu" 0,9*2</t>
  </si>
  <si>
    <t>130001101</t>
  </si>
  <si>
    <t>Příplatek za ztížení vykopávky v blízkosti podzemního vedení</t>
  </si>
  <si>
    <t>m3</t>
  </si>
  <si>
    <t>1126306455</t>
  </si>
  <si>
    <t>"Přípojka vodovodu" 5,6*0,9*1,7*0,2</t>
  </si>
  <si>
    <t>5</t>
  </si>
  <si>
    <t>132201201</t>
  </si>
  <si>
    <t>Hloubení rýh š do 2000 mm v hornině tř. 3 objemu do 100 m3</t>
  </si>
  <si>
    <t>227439120</t>
  </si>
  <si>
    <t>"Přípojka vodovodu" 5,6*0,9*1,7</t>
  </si>
  <si>
    <t>6</t>
  </si>
  <si>
    <t>139711101</t>
  </si>
  <si>
    <t>Vykopávky v uzavřených prostorách v hornině tř. 1 až 4</t>
  </si>
  <si>
    <t>896463114</t>
  </si>
  <si>
    <t>"Kanalizace"  (2,7+0,7+1,9+1,1+1,1)*0,6*0,6</t>
  </si>
  <si>
    <t>7</t>
  </si>
  <si>
    <t>151101101</t>
  </si>
  <si>
    <t>Zřízení příložného pažení a rozepření stěn rýh hl do 2 m</t>
  </si>
  <si>
    <t>1711539413</t>
  </si>
  <si>
    <t>"Přípojka vodovodu" 5,6*2*2</t>
  </si>
  <si>
    <t>8</t>
  </si>
  <si>
    <t>151101111</t>
  </si>
  <si>
    <t>Odstranění příložného pažení a rozepření stěn rýh hl do 2 m</t>
  </si>
  <si>
    <t>926354105</t>
  </si>
  <si>
    <t>9</t>
  </si>
  <si>
    <t>162601101</t>
  </si>
  <si>
    <t>Vodorovné přemístění do 4000 m výkopku/sypaniny z horniny tř. 1 až 4</t>
  </si>
  <si>
    <t>-1700933538</t>
  </si>
  <si>
    <t>2,7+0,504</t>
  </si>
  <si>
    <t>171201201</t>
  </si>
  <si>
    <t>Uložení sypaniny na skládky</t>
  </si>
  <si>
    <t>-638817650</t>
  </si>
  <si>
    <t>11</t>
  </si>
  <si>
    <t>171201211</t>
  </si>
  <si>
    <t>Poplatek za uložení odpadu ze sypaniny na skládce (skládkovné)</t>
  </si>
  <si>
    <t>t</t>
  </si>
  <si>
    <t>996290210</t>
  </si>
  <si>
    <t>3,204*1,7</t>
  </si>
  <si>
    <t>12</t>
  </si>
  <si>
    <t>174101101</t>
  </si>
  <si>
    <t>Zásyp jam, šachet rýh nebo kolem objektů sypaninou se zhutněním</t>
  </si>
  <si>
    <t>1717718738</t>
  </si>
  <si>
    <t>"Přípojka vodovodu" 5,6*0,9*1,25</t>
  </si>
  <si>
    <t>13</t>
  </si>
  <si>
    <t>175111101</t>
  </si>
  <si>
    <t>Obsypání potrubí ručně sypaninou bez prohození, uloženou do 3 m</t>
  </si>
  <si>
    <t>500491517</t>
  </si>
  <si>
    <t>14</t>
  </si>
  <si>
    <t>175111109</t>
  </si>
  <si>
    <t>Příplatek k obsypání potrubí za ruční prohození sypaniny, uložené do 3 m</t>
  </si>
  <si>
    <t>-892928598</t>
  </si>
  <si>
    <t>175151101</t>
  </si>
  <si>
    <t>Obsypání potrubí strojně sypaninou bez prohození, uloženou do 3 m</t>
  </si>
  <si>
    <t>451981309</t>
  </si>
  <si>
    <t>"Přípojka vodovodu" 5,6*0,9*0,35</t>
  </si>
  <si>
    <t>"Jímka" 5*3*1,4+5,6*3,6*0,9-5*0,4*1</t>
  </si>
  <si>
    <t>16</t>
  </si>
  <si>
    <t>M</t>
  </si>
  <si>
    <t>583312000</t>
  </si>
  <si>
    <t>štěrkopísek netříděný zásypový materiál</t>
  </si>
  <si>
    <t>-573746540</t>
  </si>
  <si>
    <t>38,908*1,8</t>
  </si>
  <si>
    <t>Zakládání</t>
  </si>
  <si>
    <t>17</t>
  </si>
  <si>
    <t>279113145</t>
  </si>
  <si>
    <t>Základová zeď tl do 400 mm z tvárnic ztraceného bednění včetně výplně z betonu tř. C 20/25</t>
  </si>
  <si>
    <t>1156291319</t>
  </si>
  <si>
    <t>"Jímka" 5*1</t>
  </si>
  <si>
    <t>Svislé a kompletní konstrukce</t>
  </si>
  <si>
    <t>18</t>
  </si>
  <si>
    <t>310235241</t>
  </si>
  <si>
    <t>Zazdívka otvorů pl do 0,0225 m2 ve zdivu nadzákladovém cihlami pálenými tl do 300 mm</t>
  </si>
  <si>
    <t>kus</t>
  </si>
  <si>
    <t>1436376503</t>
  </si>
  <si>
    <t>"Schodiště - po rozvaděči" 1</t>
  </si>
  <si>
    <t>19</t>
  </si>
  <si>
    <t>310238211</t>
  </si>
  <si>
    <t>Zazdívka otvorů pl do 1 m2 ve zdivu nadzákladovém cihlami pálenými na MVC</t>
  </si>
  <si>
    <t>410066603</t>
  </si>
  <si>
    <t>0,6*0,6*0,45*2+0,3*2,07*0,48+0,9*0,85*0,3</t>
  </si>
  <si>
    <t>20</t>
  </si>
  <si>
    <t>310239211</t>
  </si>
  <si>
    <t>Zazdívka otvorů pl do 4 m2 ve zdivu nadzákladovém cihlami pálenými na MVC</t>
  </si>
  <si>
    <t>-1553978720</t>
  </si>
  <si>
    <t>1,1*2,6*0,3+1,05*2,07*0,48*2+1*2,05*0,2</t>
  </si>
  <si>
    <t>311238112</t>
  </si>
  <si>
    <t>Zdivo nosné vnitřní POROTHERM tl 175 mm pevnosti P 10 na MVC</t>
  </si>
  <si>
    <t>-705209637</t>
  </si>
  <si>
    <t>2,2*2,75</t>
  </si>
  <si>
    <t>22</t>
  </si>
  <si>
    <t>311238130</t>
  </si>
  <si>
    <t>Zdivo nosné vnitřní zvukově izolační POROTHERM tl 190 mm pevnosti P 15 na MVC</t>
  </si>
  <si>
    <t>-1965151618</t>
  </si>
  <si>
    <t>(3,26+1,63*2+7,59+1,53+1,25)*2,75-0,65*0,65-0,9*1,97*2</t>
  </si>
  <si>
    <t>23</t>
  </si>
  <si>
    <t>311238135</t>
  </si>
  <si>
    <t>Zdivo nosné vnitřní zvukově izolační POROTHERM tl 300 mm pevnosti P 15 na MVC</t>
  </si>
  <si>
    <t>293409594</t>
  </si>
  <si>
    <t>"M.č.1.17/1,21" 1,25*2,75</t>
  </si>
  <si>
    <t>24</t>
  </si>
  <si>
    <t>317168122</t>
  </si>
  <si>
    <t>Překlad keramický plochý š 14,5 cm dl 125 cm</t>
  </si>
  <si>
    <t>87651540</t>
  </si>
  <si>
    <t>25</t>
  </si>
  <si>
    <t>317234410</t>
  </si>
  <si>
    <t>Vyzdívka mezi nosníky z cihel pálených na MC</t>
  </si>
  <si>
    <t>210743921</t>
  </si>
  <si>
    <t>"Ič.100" (1,2*0,3+1,15*0,45)*0,1</t>
  </si>
  <si>
    <t>"Ič.120" 1,35*0,45*0,12*2</t>
  </si>
  <si>
    <t>"Ič.140" (1,85+2,05)*0,45*0,14</t>
  </si>
  <si>
    <t>26</t>
  </si>
  <si>
    <t>317944321</t>
  </si>
  <si>
    <t>Válcované nosníky do č.12 dodatečně osazované do připravených otvorů</t>
  </si>
  <si>
    <t>-118002357</t>
  </si>
  <si>
    <t>"L60/60/6" 0,95*2*5,42/1000</t>
  </si>
  <si>
    <t>"Ič.100" (2*1,2+3*1,15)*8,34/1000</t>
  </si>
  <si>
    <t>"Ič.120" (3*1,35+3*1,35+3*1,35*2+1,45*2)*11,1/1000</t>
  </si>
  <si>
    <t>27</t>
  </si>
  <si>
    <t>317944323</t>
  </si>
  <si>
    <t>Válcované nosníky č.14 až 22 dodatečně osazované do připravených otvorů</t>
  </si>
  <si>
    <t>-190418670</t>
  </si>
  <si>
    <t>"Ič.140" (1,85*3+2,05*3)*14,3/1000</t>
  </si>
  <si>
    <t>28</t>
  </si>
  <si>
    <t>319202321</t>
  </si>
  <si>
    <t>Vyrovnání nerovného povrchu zdiva tl do 80 mm přizděním</t>
  </si>
  <si>
    <t>1062246333</t>
  </si>
  <si>
    <t>0,45*0,6*2</t>
  </si>
  <si>
    <t>29</t>
  </si>
  <si>
    <t>340239220</t>
  </si>
  <si>
    <t>Zazdívka otvorů pl do 4 m2 v příčkách nebo stěnách z cihel POROTHERM P+D tl 80 mm</t>
  </si>
  <si>
    <t>79777439</t>
  </si>
  <si>
    <t>1*2,05+0,5*2,05+1,45*2,07+1,45*2,55-0,8*1,97*2</t>
  </si>
  <si>
    <t>30</t>
  </si>
  <si>
    <t>340239226</t>
  </si>
  <si>
    <t>Zazdívka otvorů pl do 4 m2 v příčkách nebo stěnách z cihel POROTHERM P+D tl 140 mm</t>
  </si>
  <si>
    <t>-737507022</t>
  </si>
  <si>
    <t>0,55*2,75</t>
  </si>
  <si>
    <t>31</t>
  </si>
  <si>
    <t>341272612</t>
  </si>
  <si>
    <t>Stěny nosné tl 200 mm z pórobetonových přesných hladkých tvárnic Ytong hmotnosti 500 kg/m3</t>
  </si>
  <si>
    <t>-857323645</t>
  </si>
  <si>
    <t>Předstěny :</t>
  </si>
  <si>
    <t>"M.č.1.23" 1*2,5</t>
  </si>
  <si>
    <t>"M.č.1.34" 1,35*2,5</t>
  </si>
  <si>
    <t>32</t>
  </si>
  <si>
    <t>342241112</t>
  </si>
  <si>
    <t>Příčky tl 140 mm z cihel plných lícových Klinker dl 290 mm pevnosti P 60 na MVC včetně spárování</t>
  </si>
  <si>
    <t>1563136886</t>
  </si>
  <si>
    <t>"Schodiště ze dvora" (1,1+2,4)/2*1,2*2</t>
  </si>
  <si>
    <t>33</t>
  </si>
  <si>
    <t>342248110</t>
  </si>
  <si>
    <t>Příčky POROTHERM tl 80 mm pevnosti P 10 na MVC</t>
  </si>
  <si>
    <t>-652416126</t>
  </si>
  <si>
    <t>(4,27+2,085+1,45+1,85+1,53)*2,75-0,8*1,97*2-0,7*1,97*2+1,04*2,75</t>
  </si>
  <si>
    <t>34</t>
  </si>
  <si>
    <t>342248112</t>
  </si>
  <si>
    <t>Příčky POROTHERM tl 115 mm pevnosti P 10 na MVC</t>
  </si>
  <si>
    <t>953801710</t>
  </si>
  <si>
    <t>(3,26+1,055+1,15+1,55)*2,75-0,8*1,97+1,8*2,57</t>
  </si>
  <si>
    <t>35</t>
  </si>
  <si>
    <t>342272323</t>
  </si>
  <si>
    <t>Příčky tl 100 mm z pórobetonových přesných hladkých příčkovek objemové hmotnosti 500 kg/m3</t>
  </si>
  <si>
    <t>-481996647</t>
  </si>
  <si>
    <t>"M.č.1.21" 1,63*2,75</t>
  </si>
  <si>
    <t>36</t>
  </si>
  <si>
    <t>342272523</t>
  </si>
  <si>
    <t>Příčky tl 150 mm z pórobetonových přesných hladkých příčkovek objemové hmotnosti 500 kg/m3</t>
  </si>
  <si>
    <t>-1369385319</t>
  </si>
  <si>
    <t>"M.č.1.16" 0,9*1,25</t>
  </si>
  <si>
    <t>"M.č.1.25" 1,055*1,25</t>
  </si>
  <si>
    <t>"M.č.1.35" 1,1*1,25</t>
  </si>
  <si>
    <t>37</t>
  </si>
  <si>
    <t>342291111</t>
  </si>
  <si>
    <t>Ukotvení příček montážní polyuretanovou pěnou tl příčky do 100 mm</t>
  </si>
  <si>
    <t>-549796520</t>
  </si>
  <si>
    <t>4,27+2,085+1,45+1,85+1,53+1,04</t>
  </si>
  <si>
    <t>38</t>
  </si>
  <si>
    <t>342291112</t>
  </si>
  <si>
    <t>Ukotvení příček montážní polyuretanovou pěnou tl příčky přes 100 mm</t>
  </si>
  <si>
    <t>-1304666579</t>
  </si>
  <si>
    <t>"Tl. 150mm" 3,26+1,055+1,15+1,55+1,8</t>
  </si>
  <si>
    <t>"Tl.200mm" 3,26+1,63*2+7,59+1,53+1,25</t>
  </si>
  <si>
    <t>39</t>
  </si>
  <si>
    <t>342291121</t>
  </si>
  <si>
    <t>Ukotvení příček k cihelným konstrukcím plochými kotvami</t>
  </si>
  <si>
    <t>-1165529628</t>
  </si>
  <si>
    <t>2,75*22+2,57*2</t>
  </si>
  <si>
    <t>40</t>
  </si>
  <si>
    <t>346244381</t>
  </si>
  <si>
    <t>Plentování jednostranné v do 200 mm válcovaných nosníků cihlami</t>
  </si>
  <si>
    <t>-812753972</t>
  </si>
  <si>
    <t>((1,2+1,15)*0,1+(1,45+1,35*4)*0,12+(1,85+2,05)*0,14)*2</t>
  </si>
  <si>
    <t>Vodorovné konstrukce</t>
  </si>
  <si>
    <t>41</t>
  </si>
  <si>
    <t>411321313</t>
  </si>
  <si>
    <t>Stropy deskové ze ŽB tř. C 16/20</t>
  </si>
  <si>
    <t>1352184944</t>
  </si>
  <si>
    <t>"Zaklopení schodiště" 2,9*1,7*(0,05+0,07/2)</t>
  </si>
  <si>
    <t>42</t>
  </si>
  <si>
    <t>411354254</t>
  </si>
  <si>
    <t>Bednění stropů ztracené z hraněných trapézových vln v 70 mm plech pozinkovaný tl 0,88 mm</t>
  </si>
  <si>
    <t>-1162050415</t>
  </si>
  <si>
    <t>"Zaklopení schodiště" 2,9*1,7</t>
  </si>
  <si>
    <t>43</t>
  </si>
  <si>
    <t>411361821</t>
  </si>
  <si>
    <t>Výztuž stropů betonářskou ocelí 10 505</t>
  </si>
  <si>
    <t>1507084891</t>
  </si>
  <si>
    <t>"Zaklopení schodiště - R12" 2,9*1,7/0,1*0,89/1000</t>
  </si>
  <si>
    <t>44</t>
  </si>
  <si>
    <t>411362021</t>
  </si>
  <si>
    <t>Výztuž stropů svařovanými sítěmi Kari</t>
  </si>
  <si>
    <t>-1635858532</t>
  </si>
  <si>
    <t>"Zaklopení schodiště KARI 100/100/6mm" 2,9*1,7*1,1*4,44/1000</t>
  </si>
  <si>
    <t>45</t>
  </si>
  <si>
    <t>451572111</t>
  </si>
  <si>
    <t>Lože pod potrubí otevřený výkop z kameniva drobného těženého</t>
  </si>
  <si>
    <t>-732952405</t>
  </si>
  <si>
    <t>"Přípojka vodovodu" 5,6*0,9*0,1</t>
  </si>
  <si>
    <t>Komunikace pozemní</t>
  </si>
  <si>
    <t>46</t>
  </si>
  <si>
    <t>566901133</t>
  </si>
  <si>
    <t>Vyspravení podkladu po překopech ing sítí plochy do 15 m2 štěrkodrtí tl. 200 mm</t>
  </si>
  <si>
    <t>-1385003956</t>
  </si>
  <si>
    <t>47</t>
  </si>
  <si>
    <t>572370112</t>
  </si>
  <si>
    <t>Vyspravení krytu komunikací po překopech plochy do 15 m2 dlažbou drobnou do lože z kameniva</t>
  </si>
  <si>
    <t>153853072</t>
  </si>
  <si>
    <t>Úpravy povrchů, podlahy a osazování výplní</t>
  </si>
  <si>
    <t>48</t>
  </si>
  <si>
    <t>611131111</t>
  </si>
  <si>
    <t>Polymercementový spojovací můstek vnitřních stropů nanášený ručně</t>
  </si>
  <si>
    <t>-906980454</t>
  </si>
  <si>
    <t>"Pod štuk" 2,38*1,53+10,25+5,02+19+9,45+35,67+3,18+19,15+10,54+15,87+2,79+11,34+4,86+12,4+21,36+20,87</t>
  </si>
  <si>
    <t>49</t>
  </si>
  <si>
    <t>611311131</t>
  </si>
  <si>
    <t>Potažení vnitřních rovných stropů vápenným štukem tloušťky do 3 mm</t>
  </si>
  <si>
    <t>1161196424</t>
  </si>
  <si>
    <t>50</t>
  </si>
  <si>
    <t>611325411</t>
  </si>
  <si>
    <t>Oprava vnitřní vápenocementové hladké omítky stropů v rozsahu plochy do 10%</t>
  </si>
  <si>
    <t>-1577668374</t>
  </si>
  <si>
    <t>"Byty" 10,25+5,02+19+9,45+35,67+3,18+19,15+10,54+15,87+2,79+11,34+4,86+12,4+21,36+20,87</t>
  </si>
  <si>
    <t>"Schodiště" 3,2*1,5*6+2,4*1,95*4+2,4*1,8+1,95*2,4+4,5*1,55+2,4*3,7</t>
  </si>
  <si>
    <t>51</t>
  </si>
  <si>
    <t>612131111</t>
  </si>
  <si>
    <t>Polymercementový spojovací můstek vnitřních stěn nanášený ručně</t>
  </si>
  <si>
    <t>608274461</t>
  </si>
  <si>
    <t>Stávající stěny - pod štuk :</t>
  </si>
  <si>
    <t>"M.č.1.11" (2,45+1,685+1,45+1,35+0,5)*2,78-0,9*2,1-0,7*1,97-(0,95+0,88)*2,58+0,45*(0,92+2,58*2)</t>
  </si>
  <si>
    <t>"M.č.1.13" (1,54*2+2,65+3,26)*2,78-0,83*2,1-0,8*1,97*2</t>
  </si>
  <si>
    <t>"M.č.1.14" (4,12+4,85+4,27+4,3)*2,78-1,45*2,07-2,4*1,5+(2,4+1,5*2)*0,25</t>
  </si>
  <si>
    <t>"M.č.1.15" (2,57*2+3,26)*2,78-1,45*2,07-0,8*1,97*2-1,45*2,55</t>
  </si>
  <si>
    <t>"M.č.1.16" (2,2+0,25)*2,78-1,05*2,07</t>
  </si>
  <si>
    <t>"M.č.1.17" (8,45*2+4,27+0,75*2-1,25)*2,78-1,45*2,55-2,2*2,53-2,3*1,5*2+(2,4+1,5*2)*0,25*2</t>
  </si>
  <si>
    <t>"M.č.1.21" 0,85*2,78</t>
  </si>
  <si>
    <t>"M.č.1.22" (4,39+4,27)*2*2,78-1,5*2-1,05*2,07*2-2,4*1,5+(2,4+1,5*2)*0,25</t>
  </si>
  <si>
    <t>"M.č.1.23" (2,88+1,54+0,4+1,3)*2,78-0,7*1,97</t>
  </si>
  <si>
    <t>"M.č.1.24" (2,58*2+4,085+1,45)*2,78-1,5*2-1,55*1,5-0,6*0,6*2</t>
  </si>
  <si>
    <t>"M.č.1.25" (1,055+1,1)*2,78-0,6*1,97</t>
  </si>
  <si>
    <t>"M.č.1.26" (4,27+3,605)*2*2,78-1*2,07*2-0,8*1,97-0,9*1,5-0,75*2,25+(0,9+0,75+1,5*2+2,25*2)</t>
  </si>
  <si>
    <t>"M.č.1.31" (6,91+4,74+1,48+0,65)*2,4-0,8*1,97*2-0,7*1,97-0,6*1,97</t>
  </si>
  <si>
    <t>"M.č.1.32" (1,45+3,35*2)*2,78-1*2,15</t>
  </si>
  <si>
    <t>"M.č.1.33" (2,855+4,27)*2*2,87-0,8*1,97-1,2*1,5+(1,2+1,5*2)*0,25</t>
  </si>
  <si>
    <t>"M.č.1.34, 1.35" (3,26*2+2,085+0,35+0,22)*2,78-0,6*1,97-0,7*1,97</t>
  </si>
  <si>
    <t>"M.č.1.37" (4,27+5)*2*2,78-2,4*1,5-0,8*1,97+(2,4+1,5*2)*0,25</t>
  </si>
  <si>
    <t>"M.č.1.38" (4,8+4,27)*2*2,78-2,4*1,5-0,8*1,97+(2,4+1,5*2)*0,25</t>
  </si>
  <si>
    <t>"Odpočet nové omítky po otlučených obkladech" -100,759</t>
  </si>
  <si>
    <t>"Odpočet omítky pod obklady" -92,768+52,354</t>
  </si>
  <si>
    <t>52</t>
  </si>
  <si>
    <t>612311131</t>
  </si>
  <si>
    <t>Potažení vnitřních stěn vápenným štukem tloušťky do 3 mm</t>
  </si>
  <si>
    <t>-825862677</t>
  </si>
  <si>
    <t>53</t>
  </si>
  <si>
    <t>612321311</t>
  </si>
  <si>
    <t>Vápenocementová omítka hrubá jednovrstvá zatřená vnitřních stěn nanášená strojně</t>
  </si>
  <si>
    <t>-236069223</t>
  </si>
  <si>
    <t xml:space="preserve">Pod keramické obklady na nových zdech : </t>
  </si>
  <si>
    <t>"M.č.1.16" (2,2+3,54+3,3)*2-0,8*2+1,05*2</t>
  </si>
  <si>
    <t>"M.č.1.17" (2,2+1,25)*0,8</t>
  </si>
  <si>
    <t>"M.č.1.23" (1,1+2,1)*2</t>
  </si>
  <si>
    <t>"M.č.1.24" (2,1+1,055+0,2)*0,8</t>
  </si>
  <si>
    <t>"M.č.1.25" (1,1+1,055+0,4)*2</t>
  </si>
  <si>
    <t>"M.č.1.34" (0,95*2+0,1+2,085)*2</t>
  </si>
  <si>
    <t>"M.č.1.35" (2,085+1,6)*2</t>
  </si>
  <si>
    <t>"M.č.1.37" 1,6*0,8</t>
  </si>
  <si>
    <t>54</t>
  </si>
  <si>
    <t>612321341</t>
  </si>
  <si>
    <t>Vápenocementová omítka štuková dvouvrstvá vnitřních stěn nanášená strojně</t>
  </si>
  <si>
    <t>352721239</t>
  </si>
  <si>
    <t>Na zazdívkách :</t>
  </si>
  <si>
    <t>0,6*0,6*2+0,3*2,07*2+0,9*0,85</t>
  </si>
  <si>
    <t>1,1*2,6*2+1,05*2,07*2*2+1*2,05*2</t>
  </si>
  <si>
    <t>(1*2,05+0,5*2,05+1,45*2,07+1,45*2,55-0,8*1,97*2)*2</t>
  </si>
  <si>
    <t>0,55*2,75*2</t>
  </si>
  <si>
    <t>Na zdivu :</t>
  </si>
  <si>
    <t>2,2*2,75*2</t>
  </si>
  <si>
    <t>((3,26+1,63*2+7,59+1,53+1,25)*2,75-0,65*0,65-0,9*1,97*2)*2</t>
  </si>
  <si>
    <t>(1*2+2,1*4)*0,1</t>
  </si>
  <si>
    <t>Na příčkách :</t>
  </si>
  <si>
    <t>((4,27+2,085+1,45+1,85+1,53)*2,75-0,8*1,97*2-0,7*1,97*2+1,04*2,75)*2</t>
  </si>
  <si>
    <t>((3,26+1,055+1,15+1,55)*2,75-0,8*1,97+1,8*2,57)*2</t>
  </si>
  <si>
    <t>"Po otlučených obkladech - viz. bourání" 100,759</t>
  </si>
  <si>
    <t>"Odpočet omítky pod obklady" -52,354</t>
  </si>
  <si>
    <t>55</t>
  </si>
  <si>
    <t>612321391</t>
  </si>
  <si>
    <t>Příplatek k vápenocementové omítce vnitřních stěn za každých dalších 5 mm tloušťky strojně</t>
  </si>
  <si>
    <t>-1027122246</t>
  </si>
  <si>
    <t>(0,6*0,6*2+0,3*2,07*2+0,9*0,85)*2</t>
  </si>
  <si>
    <t>(1,1*2,6*2+1,05*2,07*2*2+1*2,05*2)*2</t>
  </si>
  <si>
    <t>(1*2,05+0,5*2,05+1,45*2,07+1,45*2,55-0,8*1,97*2)*2*2</t>
  </si>
  <si>
    <t>0,55*2,75*2*2</t>
  </si>
  <si>
    <t>"Po otlučených obkladech - viz. bourání" 100,759*2</t>
  </si>
  <si>
    <t>56</t>
  </si>
  <si>
    <t>612325412</t>
  </si>
  <si>
    <t>Oprava vnitřní vápenocementové hladké omítky stěn v rozsahu plochy do 30%</t>
  </si>
  <si>
    <t>829209698</t>
  </si>
  <si>
    <t>Stávající stěny :</t>
  </si>
  <si>
    <t>57</t>
  </si>
  <si>
    <t>612325302</t>
  </si>
  <si>
    <t>Vápenocementová štuková omítka ostění nebo nadpraží</t>
  </si>
  <si>
    <t>-993808583</t>
  </si>
  <si>
    <t>U měněných otvorů :</t>
  </si>
  <si>
    <t>"Dveře" 0,3*(0,83+1,25*2+0,9*2+2,07*4+1,6+2,57*2)+0,35*(1,45*2+1*2+0,9*3+0,8+2,07*13+2,55*2)</t>
  </si>
  <si>
    <t>"Okna" 0,3*(1,55+1,5*2+0,86*3+0,88*6)</t>
  </si>
  <si>
    <t>58</t>
  </si>
  <si>
    <t>612325421</t>
  </si>
  <si>
    <t>Oprava vnitřní vápenocementové štukové omítky stěn v rozsahu plochy do 10%</t>
  </si>
  <si>
    <t>-1706435111</t>
  </si>
  <si>
    <t xml:space="preserve">Podesty schodiště : </t>
  </si>
  <si>
    <t>"1.PP" (2,4+1,8*2)*2,4-0,8*1,97</t>
  </si>
  <si>
    <t>"1.NP" (1,95*2+2,38)*2,78-0,8*1,97*2</t>
  </si>
  <si>
    <t>"2.NP" (4,5+2,2+1,55*2)*2,78-0,8*1,97*4</t>
  </si>
  <si>
    <t>"3.NP" (2,4+3,7*2)*2,78-0,8*1,97</t>
  </si>
  <si>
    <t>"Schodiště" (2,4+4,5*2)*(2,4+2,78*2+2,78/2)</t>
  </si>
  <si>
    <t>59</t>
  </si>
  <si>
    <t>615142012</t>
  </si>
  <si>
    <t>Potažení vnitřních nosníků rabicovým pletivem</t>
  </si>
  <si>
    <t>2057236542</t>
  </si>
  <si>
    <t>(1,45+1,2+1,15+1,35*4+1,85+2,05)*1</t>
  </si>
  <si>
    <t>60</t>
  </si>
  <si>
    <t>619991011</t>
  </si>
  <si>
    <t>Obalení konstrukcí a prvků fólií přilepenou lepící páskou</t>
  </si>
  <si>
    <t>-1351570829</t>
  </si>
  <si>
    <t>"Okna"2,4*1,5*6+1,55*1,5+0,9*1,5+1,2*1,5+0,83*1,25</t>
  </si>
  <si>
    <t>"Dveře" 0,75*2,25+0,9*2,1+0,7*1,97</t>
  </si>
  <si>
    <t>61</t>
  </si>
  <si>
    <t>621321141</t>
  </si>
  <si>
    <t>Vápenocementová omítka štuková dvouvrstvá vnějších podhledů nanášená ručně</t>
  </si>
  <si>
    <t>1823349182</t>
  </si>
  <si>
    <t>"Podhled balkonu" 3,24*1,22</t>
  </si>
  <si>
    <t>62</t>
  </si>
  <si>
    <t>622321141</t>
  </si>
  <si>
    <t>Vápenocementová omítka štuková dvouvrstvá vnějších stěn nanášená ručně</t>
  </si>
  <si>
    <t>-557414920</t>
  </si>
  <si>
    <t>"Světlík 1.12" 0,83*0,83+(0,15+0,2)*(0,83+1,25*2)+(0,8+2,07*2)*(0,15+0,2)</t>
  </si>
  <si>
    <t>63</t>
  </si>
  <si>
    <t>622332121</t>
  </si>
  <si>
    <t>Škrábaná omítka (břízolitová) vnějších stěn nanášená ručně na neomítnutý podklad</t>
  </si>
  <si>
    <t>-1749902443</t>
  </si>
  <si>
    <t>"Zazděné otvory" 0,6*0,6*2+1,1*3,75-1*1</t>
  </si>
  <si>
    <t>"Ostění" 0,15*(1,55+1,5*2+1*3+1+2,29*2)</t>
  </si>
  <si>
    <t>"Okolo okna" (2+1,5)*2*0,2</t>
  </si>
  <si>
    <t>64</t>
  </si>
  <si>
    <t>629991011</t>
  </si>
  <si>
    <t>Zakrytí výplní otvorů a svislých ploch fólií přilepenou lepící páskou</t>
  </si>
  <si>
    <t>1796110279</t>
  </si>
  <si>
    <t>1,5*1,5+1*1+0,9*2,1+0,7*1,97+0,83*1,25</t>
  </si>
  <si>
    <t>65</t>
  </si>
  <si>
    <t>629999030</t>
  </si>
  <si>
    <t>Příplatek k omítce vnějších povrchů za provádění omítané plochy do 10 m2</t>
  </si>
  <si>
    <t>-552374450</t>
  </si>
  <si>
    <t>3,953+3,583+7,215</t>
  </si>
  <si>
    <t>66</t>
  </si>
  <si>
    <t>631311114</t>
  </si>
  <si>
    <t>Mazanina tl do 80 mm z betonu prostého bez zvýšených nároků na prostředí tř. C 16/20</t>
  </si>
  <si>
    <t>1671071306</t>
  </si>
  <si>
    <t>"Zaklopení schodiště" 2,9*1,7*0,06</t>
  </si>
  <si>
    <t>67</t>
  </si>
  <si>
    <t>631312141</t>
  </si>
  <si>
    <t>Doplnění rýh v dosavadních mazaninách betonem prostým</t>
  </si>
  <si>
    <t>-672623466</t>
  </si>
  <si>
    <t>Pro kanalizaci :</t>
  </si>
  <si>
    <t>"Vrchní beton" (2,7+0,7+1,9+1,1+1,1)*0,6*0,07</t>
  </si>
  <si>
    <t>"Podkladní beton" (2,7+0,7+1,9+1,1+1,1)*0,6*0,1</t>
  </si>
  <si>
    <t>68</t>
  </si>
  <si>
    <t>631319011</t>
  </si>
  <si>
    <t>Příplatek k mazanině tl do 80 mm za přehlazení povrchu</t>
  </si>
  <si>
    <t>207296791</t>
  </si>
  <si>
    <t>69</t>
  </si>
  <si>
    <t>632450131</t>
  </si>
  <si>
    <t>Vyrovnávací cementový potěr tl do 20 mm ze suchých směsí provedený v ploše</t>
  </si>
  <si>
    <t>908067899</t>
  </si>
  <si>
    <t>2,38*1,7+10,25+5,02+19+9,45+7,79+35,67+3,18+19,15+4,1+10,54+1,78+15,87+2,79+11,34+16,35+4,86+12,4+4,89+2,2+21,36+20,87+8,5</t>
  </si>
  <si>
    <t>70</t>
  </si>
  <si>
    <t>632450132</t>
  </si>
  <si>
    <t>Vyrovnávací cementový potěr tl do 30 mm ze suchých směsí provedený v ploše např.BAUMIT Flexbeton</t>
  </si>
  <si>
    <t>1006591052</t>
  </si>
  <si>
    <t>"Balkon" 1,22*3,24</t>
  </si>
  <si>
    <t>71</t>
  </si>
  <si>
    <t>632451491</t>
  </si>
  <si>
    <t>Příplatek k potěrům za přehlazení povrchu</t>
  </si>
  <si>
    <t>1014323318</t>
  </si>
  <si>
    <t>72</t>
  </si>
  <si>
    <t>636311111</t>
  </si>
  <si>
    <t>Kladení dlažby z betonových dlaždic 40x40cm na sucho na terče z umělé hmoty o výšce do 25 mm</t>
  </si>
  <si>
    <t>2062862034</t>
  </si>
  <si>
    <t>73</t>
  </si>
  <si>
    <t>592474880</t>
  </si>
  <si>
    <t xml:space="preserve">dlaždice terasová 40x40x3,5 cm </t>
  </si>
  <si>
    <t>1771580060</t>
  </si>
  <si>
    <t>3,953*1,1</t>
  </si>
  <si>
    <t>74</t>
  </si>
  <si>
    <t>642942111</t>
  </si>
  <si>
    <t>Osazování zárubní nebo rámů dveřních kovových do 2,5 m2 na MC</t>
  </si>
  <si>
    <t>-166454864</t>
  </si>
  <si>
    <t>"Ozn.O.3" 1</t>
  </si>
  <si>
    <t>75</t>
  </si>
  <si>
    <t>M-642-010</t>
  </si>
  <si>
    <t>plechová dvířka zateplená včetně rámu 1000/1000mm ozn.O.3</t>
  </si>
  <si>
    <t>ks</t>
  </si>
  <si>
    <t>1846042915</t>
  </si>
  <si>
    <t>76</t>
  </si>
  <si>
    <t>642944121</t>
  </si>
  <si>
    <t>Osazování ocelových zárubní dodatečné pl do 2,5 m2</t>
  </si>
  <si>
    <t>-1651388636</t>
  </si>
  <si>
    <t>5+3+2+6+2</t>
  </si>
  <si>
    <t>77</t>
  </si>
  <si>
    <t>553311130</t>
  </si>
  <si>
    <t>zárubeň ocelová pro běžné zdění H 110 600 L/P</t>
  </si>
  <si>
    <t>-1449865705</t>
  </si>
  <si>
    <t>78</t>
  </si>
  <si>
    <t>553311150</t>
  </si>
  <si>
    <t>zárubeň ocelová pro běžné zdění H 110 700 L/P</t>
  </si>
  <si>
    <t>-333376311</t>
  </si>
  <si>
    <t>3+2</t>
  </si>
  <si>
    <t>79</t>
  </si>
  <si>
    <t>553311170</t>
  </si>
  <si>
    <t>zárubeň ocelová pro běžné zdění H 110 800 L/P</t>
  </si>
  <si>
    <t>-547698591</t>
  </si>
  <si>
    <t>5+6</t>
  </si>
  <si>
    <t>80</t>
  </si>
  <si>
    <t>642945111</t>
  </si>
  <si>
    <t>Osazování protipožárních nebo protiplynových zárubní dveří jednokřídlových do 2,5 m2</t>
  </si>
  <si>
    <t>-2109008046</t>
  </si>
  <si>
    <t>"D5" 2</t>
  </si>
  <si>
    <t>81</t>
  </si>
  <si>
    <t>553312010</t>
  </si>
  <si>
    <t>zárubeň ocelová s drážkou pro těsnění H 110 DV 800 L/P</t>
  </si>
  <si>
    <t>-1786648107</t>
  </si>
  <si>
    <t>Trubní vedení</t>
  </si>
  <si>
    <t>82</t>
  </si>
  <si>
    <t>871355221</t>
  </si>
  <si>
    <t>Kanalizační potrubí z tvrdého PVC jednovrstvé tuhost třídy SN8 DN 200</t>
  </si>
  <si>
    <t>-452047471</t>
  </si>
  <si>
    <t>"Jímka" 5</t>
  </si>
  <si>
    <t>83</t>
  </si>
  <si>
    <t>872101000</t>
  </si>
  <si>
    <t>Vyčerpání obsahu septiku a vyvezení na městskou ČOV dle FA ČEVAK</t>
  </si>
  <si>
    <t>kpl</t>
  </si>
  <si>
    <t>216150369</t>
  </si>
  <si>
    <t>84</t>
  </si>
  <si>
    <t>872101001</t>
  </si>
  <si>
    <t>Desinfekce vnitřího prostoru chlorovým vápnem</t>
  </si>
  <si>
    <t>1888734163</t>
  </si>
  <si>
    <t>85</t>
  </si>
  <si>
    <t>872101002</t>
  </si>
  <si>
    <t>Zpropustnění  dna septiku pro umožnění vsakování - 30 děr DN 32</t>
  </si>
  <si>
    <t>-2094965283</t>
  </si>
  <si>
    <t>Ostatní konstrukce a práce, bourání</t>
  </si>
  <si>
    <t>86</t>
  </si>
  <si>
    <t>949101111</t>
  </si>
  <si>
    <t>Lešení pomocné pro objekty pozemních staveb s lešeňovou podlahou v do 1,9 m zatížení do 150 kg/m2</t>
  </si>
  <si>
    <t>1757902570</t>
  </si>
  <si>
    <t>"Interiér"14,8+10,25+2,5+5,02+19+9,45+7,79+35,67+3,18+19,15+4,1+10,54+1,78+15,87+2,79+11,34+16,35+4,86+12,4+4,89+2,2+21,36+20,87</t>
  </si>
  <si>
    <t>"Opravy fasády" (4,5+2)*1,2</t>
  </si>
  <si>
    <t>87</t>
  </si>
  <si>
    <t>952901111</t>
  </si>
  <si>
    <t>Vyčištění budov bytové a občanské výstavby při výšce podlaží do 4 m</t>
  </si>
  <si>
    <t>385688678</t>
  </si>
  <si>
    <t>14,8+10,25+2,5+5,02+19+9,45+7,79+35,67+3,18+19,15+4,1+10,54+1,78+15,87+2,79+11,34+16,35+4,86+12,4+4,89+2,2+21,36+20,87</t>
  </si>
  <si>
    <t>88</t>
  </si>
  <si>
    <t>962031132</t>
  </si>
  <si>
    <t>Bourání příček z cihel pálených na MVC tl do 100 mm</t>
  </si>
  <si>
    <t>-1083669312</t>
  </si>
  <si>
    <t>(1,4+1,85+5,55+1,55+3,3+2,05+1,3)*2,8-0,6*1,97*2-0,8*1,97*4</t>
  </si>
  <si>
    <t>89</t>
  </si>
  <si>
    <t>962031133</t>
  </si>
  <si>
    <t>Bourání příček z cihel pálených na MVC tl do 150 mm</t>
  </si>
  <si>
    <t>1403317359</t>
  </si>
  <si>
    <t>(1,5*2+4,27-0,55)*2,8</t>
  </si>
  <si>
    <t>90</t>
  </si>
  <si>
    <t>962042321</t>
  </si>
  <si>
    <t>Bourání zdiva nadzákladového z betonu prostého přes 1 m3</t>
  </si>
  <si>
    <t>-1979022824</t>
  </si>
  <si>
    <t>"Jímka" (3+5,6)*2*0,6*0,3</t>
  </si>
  <si>
    <t>91</t>
  </si>
  <si>
    <t>962081131</t>
  </si>
  <si>
    <t>Bourání příček ze skleněných tvárnic tl do 100 mm</t>
  </si>
  <si>
    <t>1247691391</t>
  </si>
  <si>
    <t>1,8*1</t>
  </si>
  <si>
    <t>92</t>
  </si>
  <si>
    <t>963051113</t>
  </si>
  <si>
    <t>Bourání ŽB stropů deskových tl přes 80 mm</t>
  </si>
  <si>
    <t>-469978764</t>
  </si>
  <si>
    <t>"Jímka" 3,6*5,6*0,15</t>
  </si>
  <si>
    <t>93</t>
  </si>
  <si>
    <t>964051111</t>
  </si>
  <si>
    <t>Bourání ŽB trámů, průvlaků nebo pásů průřezu do 0,10 m2</t>
  </si>
  <si>
    <t>-552872633</t>
  </si>
  <si>
    <t>0,25*0,4*1,1</t>
  </si>
  <si>
    <t>94</t>
  </si>
  <si>
    <t>965042131</t>
  </si>
  <si>
    <t>Bourání podkladů pod dlažby nebo mazanin betonových nebo z litého asfaltu tl do 100 mm pl do 4 m2</t>
  </si>
  <si>
    <t>1853270839</t>
  </si>
  <si>
    <t>95</t>
  </si>
  <si>
    <t>965081213</t>
  </si>
  <si>
    <t>Bourání podlah z dlaždic keramických nebo xylolitových tl do 10 mm plochy přes 1 m2</t>
  </si>
  <si>
    <t>-937714226</t>
  </si>
  <si>
    <t>19,15+1,9*2,75+0,9*1,4*2+2,05*4,27+1*0,35-0,5*(1+0,3)+15,87+1,45*1,9</t>
  </si>
  <si>
    <t>1,5*(1,75+1,4)+0,5*1,55+1,45*3,3+15,3*3,25-8,25*1,45+0,35*1*2+0,25*1+2,38*1,85+21,36+2,05*3,25-1,3*0,1</t>
  </si>
  <si>
    <t>(10,25+11)/2*4,27-0,5*0,75+(0,95+1,45)*0,35+5,5*1,4+3,5*0,5</t>
  </si>
  <si>
    <t>"Rampa" 8,5</t>
  </si>
  <si>
    <t>96</t>
  </si>
  <si>
    <t>965081611</t>
  </si>
  <si>
    <t>Odsekání soklíků rovných</t>
  </si>
  <si>
    <t>194388953</t>
  </si>
  <si>
    <t>190,885*0,8</t>
  </si>
  <si>
    <t>97</t>
  </si>
  <si>
    <t>967031132</t>
  </si>
  <si>
    <t>Přisekání rovných ostění v cihelném zdivu na MV nebo MVC</t>
  </si>
  <si>
    <t>-1570047604</t>
  </si>
  <si>
    <t>0,15*2*2+0,45*2,07*7+0,3*2,07*2+0,45*1,5*2+0,45*(1,5-0,6)*2</t>
  </si>
  <si>
    <t>98</t>
  </si>
  <si>
    <t>967031732</t>
  </si>
  <si>
    <t>Přisekání plošné zdiva z cihel pálených na MV nebo MVC tl do 100 mm</t>
  </si>
  <si>
    <t>-905722482</t>
  </si>
  <si>
    <t>0,45*2,07</t>
  </si>
  <si>
    <t>99</t>
  </si>
  <si>
    <t>968062747</t>
  </si>
  <si>
    <t>Vybourání stěn dřevěných plných, zasklených nebo výkladních pl přes 4 m2</t>
  </si>
  <si>
    <t>1117957928</t>
  </si>
  <si>
    <t>"Expedice" (0,9+1+1,05)*2,6</t>
  </si>
  <si>
    <t>"Chodba" 2,38*2,78</t>
  </si>
  <si>
    <t>968072455</t>
  </si>
  <si>
    <t>Vybourání kovových dveřních zárubní pl do 2 m2</t>
  </si>
  <si>
    <t>2050255498</t>
  </si>
  <si>
    <t>0,6*1,97*2+0,8*1,97*14</t>
  </si>
  <si>
    <t>101</t>
  </si>
  <si>
    <t>968082015</t>
  </si>
  <si>
    <t>Vybourání plastových rámů oken včetně křídel plochy do 1 m2</t>
  </si>
  <si>
    <t>1095647997</t>
  </si>
  <si>
    <t>0,86*0,88*3+0,6*0,6*4+0,57*0,57</t>
  </si>
  <si>
    <t>102</t>
  </si>
  <si>
    <t>968082016</t>
  </si>
  <si>
    <t>Vybourání plastových rámů oken včetně křídel plochy přes 1 do 2 m2</t>
  </si>
  <si>
    <t>-1613294051</t>
  </si>
  <si>
    <t>1,1*1,25</t>
  </si>
  <si>
    <t>103</t>
  </si>
  <si>
    <t>968082021</t>
  </si>
  <si>
    <t>Vybourání plastových zárubní dveří plochy do 2 m2</t>
  </si>
  <si>
    <t>1646504411</t>
  </si>
  <si>
    <t>"Venkovní dveře" 0,9*2,05+0,9*2,2+0,66*1,8</t>
  </si>
  <si>
    <t>104</t>
  </si>
  <si>
    <t>971024451</t>
  </si>
  <si>
    <t>Vybourání otvorů ve zdivu kamenném pl do 0,25 m2 na MV nebo MVC tl do 450 mm</t>
  </si>
  <si>
    <t>1211817205</t>
  </si>
  <si>
    <t>"Pro kanalizaci" 1</t>
  </si>
  <si>
    <t>105</t>
  </si>
  <si>
    <t>971033521</t>
  </si>
  <si>
    <t>Vybourání otvorů ve zdivu cihelném pl do 1 m2 na MVC nebo MV tl do 100 mm</t>
  </si>
  <si>
    <t>-392169724</t>
  </si>
  <si>
    <t>0,4*2,1+0,95*0,2</t>
  </si>
  <si>
    <t>106</t>
  </si>
  <si>
    <t>971033561</t>
  </si>
  <si>
    <t>Vybourání otvorů ve zdivu cihelném pl do 1 m2 na MVC nebo MV tl do 600 mm</t>
  </si>
  <si>
    <t>1083209877</t>
  </si>
  <si>
    <t>0,35*2,07*0,45</t>
  </si>
  <si>
    <t>107</t>
  </si>
  <si>
    <t>971033621</t>
  </si>
  <si>
    <t>Vybourání otvorů ve zdivu cihelném pl do 4 m2 na MVC nebo MV tl do 100 mm</t>
  </si>
  <si>
    <t>-688091964</t>
  </si>
  <si>
    <t>1,8*2,1+1,45*2,55+0,8*1,97</t>
  </si>
  <si>
    <t>108</t>
  </si>
  <si>
    <t>971033631</t>
  </si>
  <si>
    <t>Vybourání otvorů ve zdivu cihelném pl do 4 m2 na MVC nebo MV tl do 150 mm</t>
  </si>
  <si>
    <t>-775703874</t>
  </si>
  <si>
    <t>1,5*2,02</t>
  </si>
  <si>
    <t>109</t>
  </si>
  <si>
    <t>971033641</t>
  </si>
  <si>
    <t>Vybourání otvorů ve zdivu cihelném pl do 4 m2 na MVC nebo MV tl do 300 mm</t>
  </si>
  <si>
    <t>1013037921</t>
  </si>
  <si>
    <t>(1,45*2,75-0,8*1,97)*0,18+(0,9*2,07-0,57*0,35)*0,3</t>
  </si>
  <si>
    <t>110</t>
  </si>
  <si>
    <t>971033651</t>
  </si>
  <si>
    <t>Vybourání otvorů ve zdivu cihelném pl do 4 m2 na MVC nebo MV tl do 600 mm</t>
  </si>
  <si>
    <t>369146781</t>
  </si>
  <si>
    <t>(1*2,07*2+0,8*2,07+1,5*1,5-0,6*0,6*2+1,8*1,5)*0,45</t>
  </si>
  <si>
    <t>111</t>
  </si>
  <si>
    <t>973031151</t>
  </si>
  <si>
    <t>Vysekání výklenků ve zdivu cihelném na MV nebo MVC pl přes 0,25 m2</t>
  </si>
  <si>
    <t>452550773</t>
  </si>
  <si>
    <t>"Pro rozvaděče" 0,6*0,8*0,15*2</t>
  </si>
  <si>
    <t>112</t>
  </si>
  <si>
    <t>974031664</t>
  </si>
  <si>
    <t>Vysekání rýh ve zdivu cihelném pro vtahování nosníků hl do 150 mm v do 150 mm</t>
  </si>
  <si>
    <t>-476102061</t>
  </si>
  <si>
    <t>1,2*2+1,15*3+1,35*3*2+1,85*3+2,05*3</t>
  </si>
  <si>
    <t>113</t>
  </si>
  <si>
    <t>976085311</t>
  </si>
  <si>
    <t>Vybourání kanalizačních rámů včetně poklopů nebo mříží pl do 0,6 m2</t>
  </si>
  <si>
    <t>-1692411955</t>
  </si>
  <si>
    <t>"Jímka" 2</t>
  </si>
  <si>
    <t>114</t>
  </si>
  <si>
    <t>977312113</t>
  </si>
  <si>
    <t>Řezání stávajících betonových mazanin vyztužených hl do 150 mm</t>
  </si>
  <si>
    <t>-1578482740</t>
  </si>
  <si>
    <t>"Pro kanalizaci" (2,7+0,7+1,9+1,1+1,1)*2+0,6*3</t>
  </si>
  <si>
    <t>115</t>
  </si>
  <si>
    <t>978059541</t>
  </si>
  <si>
    <t>Odsekání a odebrání obkladů stěn z vnitřních obkládaček plochy přes 1 m2</t>
  </si>
  <si>
    <t>145483460</t>
  </si>
  <si>
    <t>"Úklid" (0,6+1,55+0,75)*1,8</t>
  </si>
  <si>
    <t>"Kancelář" 1,2*1,5</t>
  </si>
  <si>
    <t>"Přípravna" (4,39+4,27)*2*2,2-1*2,07*2-1,5*2-2,4*1,35+0,25*(2,4+1,35*2)</t>
  </si>
  <si>
    <t>"WC" (0,9*2+4,27-1,5+1,2+0,45*2+0,8+0,35*2)*1,5</t>
  </si>
  <si>
    <t>"Šatna" 1,2*1,5</t>
  </si>
  <si>
    <t>"Umývárna" (5+4,27)*2*2,2-1*2,07+0,35*2,07*2-2,4*1,35+0,25*(2,4+1,35*2)</t>
  </si>
  <si>
    <t>"Sprcha" (2,2+0,9+2,085+0,9+0,6+0,25)*1,8</t>
  </si>
  <si>
    <t>116</t>
  </si>
  <si>
    <t>979071121</t>
  </si>
  <si>
    <t>Očištění dlažebních kostek drobných s původním spárováním kamenivem těženým</t>
  </si>
  <si>
    <t>-1605887066</t>
  </si>
  <si>
    <t>117</t>
  </si>
  <si>
    <t>9799-010</t>
  </si>
  <si>
    <t>Demontáž stávající venkovní rohožky</t>
  </si>
  <si>
    <t>510726671</t>
  </si>
  <si>
    <t>118</t>
  </si>
  <si>
    <t>9799-020</t>
  </si>
  <si>
    <t>Demontáž stávající vnitřní rohožky</t>
  </si>
  <si>
    <t>-439302124</t>
  </si>
  <si>
    <t>119</t>
  </si>
  <si>
    <t>9799-030</t>
  </si>
  <si>
    <t>Sonda pro zjištění tlouštky zdi m.č.1.14/1.22</t>
  </si>
  <si>
    <t>1961714107</t>
  </si>
  <si>
    <t>997</t>
  </si>
  <si>
    <t>Přesun sutě</t>
  </si>
  <si>
    <t>120</t>
  </si>
  <si>
    <t>997013212</t>
  </si>
  <si>
    <t>Vnitrostaveništní doprava suti a vybouraných hmot pro budovy v do 9 m ručně</t>
  </si>
  <si>
    <t>1852381024</t>
  </si>
  <si>
    <t>121</t>
  </si>
  <si>
    <t>997013501</t>
  </si>
  <si>
    <t>Odvoz suti a vybouraných hmot na skládku nebo meziskládku do 1 km se složením</t>
  </si>
  <si>
    <t>-333970743</t>
  </si>
  <si>
    <t>122</t>
  </si>
  <si>
    <t>997013509</t>
  </si>
  <si>
    <t>Příplatek k odvozu suti a vybouraných hmot na skládku ZKD 1 km přes 1 km</t>
  </si>
  <si>
    <t>590703072</t>
  </si>
  <si>
    <t>65,163*18 'Přepočtené koeficientem množství</t>
  </si>
  <si>
    <t>123</t>
  </si>
  <si>
    <t>997013831</t>
  </si>
  <si>
    <t>Poplatek za uložení stavebního směsného odpadu na skládce (skládkovné)</t>
  </si>
  <si>
    <t>467060876</t>
  </si>
  <si>
    <t>998</t>
  </si>
  <si>
    <t>Přesun hmot</t>
  </si>
  <si>
    <t>124</t>
  </si>
  <si>
    <t>998018002</t>
  </si>
  <si>
    <t>Přesun hmot ruční pro budovy v do 12 m</t>
  </si>
  <si>
    <t>-239938537</t>
  </si>
  <si>
    <t>PSV</t>
  </si>
  <si>
    <t>Práce a dodávky PSV</t>
  </si>
  <si>
    <t>711</t>
  </si>
  <si>
    <t>Izolace proti vodě, vlhkosti a plynům</t>
  </si>
  <si>
    <t>125</t>
  </si>
  <si>
    <t>711111001</t>
  </si>
  <si>
    <t>Provedení izolace proti zemní vlhkosti vodorovné za studena nátěrem penetračním</t>
  </si>
  <si>
    <t>1051692686</t>
  </si>
  <si>
    <t>"Kanalizace"  (2,7+0,7+1,9+1,1+1,1)*0,6</t>
  </si>
  <si>
    <t>126</t>
  </si>
  <si>
    <t>111631510</t>
  </si>
  <si>
    <t>lak asfaltový ALP/9 (MJ kg) bal 9 kg</t>
  </si>
  <si>
    <t>kg</t>
  </si>
  <si>
    <t>1840246447</t>
  </si>
  <si>
    <t>4,5*0,3</t>
  </si>
  <si>
    <t>127</t>
  </si>
  <si>
    <t>711113111</t>
  </si>
  <si>
    <t xml:space="preserve">Izolace proti zemní vlhkosti na vodorovné ploše za studena emulzí </t>
  </si>
  <si>
    <t>-1633068556</t>
  </si>
  <si>
    <t>"Koupelny a WC" 7,79+4,1+1,78+4,89+2,2</t>
  </si>
  <si>
    <t>128</t>
  </si>
  <si>
    <t>711113121</t>
  </si>
  <si>
    <t xml:space="preserve">Izolace proti zemní vlhkosti na svislé ploše za studena emulzí </t>
  </si>
  <si>
    <t>1058358801</t>
  </si>
  <si>
    <t>Vytažení na stěny :</t>
  </si>
  <si>
    <t>"M.č.1.16" ((2,2+3,54)*2-0,9)*0,2</t>
  </si>
  <si>
    <t>"M.č.1.23" ((2,88+1,54+0,35)*2-0,8)*0,2</t>
  </si>
  <si>
    <t>"M.č.1.25" ((1,54+1,055+0,35)*2-0,7)*0,2</t>
  </si>
  <si>
    <t>"M.č.1.34" ((2,085+2,36+0,9)*2-0,8)*0,2</t>
  </si>
  <si>
    <t>"M.č.1.35" ((2,085+1,12)*2-0,7)*0,2</t>
  </si>
  <si>
    <t>"Za sprchami" (1,1*2+0,95*3*2)*1,8</t>
  </si>
  <si>
    <t>129</t>
  </si>
  <si>
    <t>711131811</t>
  </si>
  <si>
    <t>Odstranění izolace proti zemní vlhkosti vodorovné</t>
  </si>
  <si>
    <t>395478179</t>
  </si>
  <si>
    <t>130</t>
  </si>
  <si>
    <t>711141559</t>
  </si>
  <si>
    <t>Provedení izolace proti zemní vlhkosti pásy přitavením vodorovné NAIP</t>
  </si>
  <si>
    <t>-475480615</t>
  </si>
  <si>
    <t>131</t>
  </si>
  <si>
    <t>628331590</t>
  </si>
  <si>
    <t>pás těžký asfaltovaný SKLOBIT 40 MINERAL G 200 S40</t>
  </si>
  <si>
    <t>-1782086940</t>
  </si>
  <si>
    <t>4,5*1,2</t>
  </si>
  <si>
    <t>132</t>
  </si>
  <si>
    <t>711199095</t>
  </si>
  <si>
    <t>Příplatek k izolacím proti zemní vlhkosti za plochu do 10 m2 natěradly za studena nebo za horka</t>
  </si>
  <si>
    <t>803078242</t>
  </si>
  <si>
    <t>133</t>
  </si>
  <si>
    <t>711199097</t>
  </si>
  <si>
    <t>Příplatek k izolacím proti zemní vlhkosti za plochu do 10 m2 pásy přitavením NAIP nebo termoplasty</t>
  </si>
  <si>
    <t>792161643</t>
  </si>
  <si>
    <t>134</t>
  </si>
  <si>
    <t>998711101</t>
  </si>
  <si>
    <t>Přesun hmot tonážní pro izolace proti vodě, vlhkosti a plynům v objektech výšky do 6 m</t>
  </si>
  <si>
    <t>1929665160</t>
  </si>
  <si>
    <t>712</t>
  </si>
  <si>
    <t>Povlakové krytiny</t>
  </si>
  <si>
    <t>135</t>
  </si>
  <si>
    <t>712363001</t>
  </si>
  <si>
    <t>Provedení povlakové krytiny střech do 10° termoplastickou fólií PVC rozvinutím a natažením v ploše</t>
  </si>
  <si>
    <t>-1633347837</t>
  </si>
  <si>
    <t>"Balkon" 1,22*3,24+3,24*0,2</t>
  </si>
  <si>
    <t>136</t>
  </si>
  <si>
    <t>1015102140</t>
  </si>
  <si>
    <t>Hydroizolační fólie z PVC-P DEKPLAN 77 k přitížení 1,5 mm</t>
  </si>
  <si>
    <t>-969719848</t>
  </si>
  <si>
    <t>4,601*1,2</t>
  </si>
  <si>
    <t>137</t>
  </si>
  <si>
    <t>712363312</t>
  </si>
  <si>
    <t>Povlakové krytiny střech do 10° fóliové plechy VIPLANYL délky 2 m koutová lišta vnitřní rš 100 mm</t>
  </si>
  <si>
    <t>-1243504048</t>
  </si>
  <si>
    <t>3,24/2</t>
  </si>
  <si>
    <t>138</t>
  </si>
  <si>
    <t>712363316</t>
  </si>
  <si>
    <t>Povlakové krytiny střech do 10° fóliové plechy VIPLANYL délky 2 m okapnice široká rš 200 mm</t>
  </si>
  <si>
    <t>-1988500647</t>
  </si>
  <si>
    <t>139</t>
  </si>
  <si>
    <t>712363318</t>
  </si>
  <si>
    <t>Povlakové krytiny střech do 10° fóliové plechy VIPLANYL délky 2 m závětrná lišta rš 250 mm</t>
  </si>
  <si>
    <t>-390188084</t>
  </si>
  <si>
    <t>1,22*2/2</t>
  </si>
  <si>
    <t>140</t>
  </si>
  <si>
    <t>712363321</t>
  </si>
  <si>
    <t>Povlakové krytiny střech do 10° fóliové plechy VIPLANYL délky 2 m tmelící lišta rš 70 mm</t>
  </si>
  <si>
    <t>-187634767</t>
  </si>
  <si>
    <t>141</t>
  </si>
  <si>
    <t>712391171</t>
  </si>
  <si>
    <t>Provedení povlakové krytiny střech do 10° podkladní textilní vrstvy</t>
  </si>
  <si>
    <t>1164058898</t>
  </si>
  <si>
    <t>142</t>
  </si>
  <si>
    <t>693111460</t>
  </si>
  <si>
    <t>textilie GEOFILTEX 63 63/30 300 g/m2 do š 8,8 m</t>
  </si>
  <si>
    <t>-2115392837</t>
  </si>
  <si>
    <t>143</t>
  </si>
  <si>
    <t>712399097</t>
  </si>
  <si>
    <t>Příplatek k povlakové krytině střech do 10° za plochu do 10 m2 NAIP, folie nebo termoplasty</t>
  </si>
  <si>
    <t>211144764</t>
  </si>
  <si>
    <t>144</t>
  </si>
  <si>
    <t>998712101</t>
  </si>
  <si>
    <t>Přesun hmot tonážní tonážní pro krytiny povlakové v objektech v do 6 m</t>
  </si>
  <si>
    <t>1956691168</t>
  </si>
  <si>
    <t>713</t>
  </si>
  <si>
    <t>Izolace tepelné</t>
  </si>
  <si>
    <t>145</t>
  </si>
  <si>
    <t>713121111</t>
  </si>
  <si>
    <t>Montáž izolace tepelné podlah volně kladenými rohožemi, pásy, dílci, deskami 1 vrstva</t>
  </si>
  <si>
    <t>-735455665</t>
  </si>
  <si>
    <t>146</t>
  </si>
  <si>
    <t>283759100</t>
  </si>
  <si>
    <t>deska z pěnového polystyrenu EPS 150 S 1000 x 500 x 60 mm</t>
  </si>
  <si>
    <t>-2008551793</t>
  </si>
  <si>
    <t>9,43*1,05</t>
  </si>
  <si>
    <t>147</t>
  </si>
  <si>
    <t>998713101</t>
  </si>
  <si>
    <t>Přesun hmot tonážní pro izolace tepelné v objektech v do 6 m</t>
  </si>
  <si>
    <t>685628651</t>
  </si>
  <si>
    <t>720</t>
  </si>
  <si>
    <t>Zdravotně technické instalace</t>
  </si>
  <si>
    <t>148</t>
  </si>
  <si>
    <t>7209-010</t>
  </si>
  <si>
    <t>Z T I  - viz. samostatný rozpočet</t>
  </si>
  <si>
    <t>-917724627</t>
  </si>
  <si>
    <t>730</t>
  </si>
  <si>
    <t xml:space="preserve">Ústřední vytápění </t>
  </si>
  <si>
    <t>149</t>
  </si>
  <si>
    <t>7309-010</t>
  </si>
  <si>
    <t>Ústřední vytápění - viz. samostatný rozpočet</t>
  </si>
  <si>
    <t>1573171503</t>
  </si>
  <si>
    <t>740</t>
  </si>
  <si>
    <t>Elektromontáže</t>
  </si>
  <si>
    <t>150</t>
  </si>
  <si>
    <t>7409-010</t>
  </si>
  <si>
    <t>Elektroinstalace - viz. samostatný rozpočet</t>
  </si>
  <si>
    <t>1373459022</t>
  </si>
  <si>
    <t>751</t>
  </si>
  <si>
    <t>Vzduchotechnika</t>
  </si>
  <si>
    <t>151</t>
  </si>
  <si>
    <t>7509-010</t>
  </si>
  <si>
    <t>VZT - viz. samostatný rozpočet</t>
  </si>
  <si>
    <t>-1614195403</t>
  </si>
  <si>
    <t>763</t>
  </si>
  <si>
    <t>Konstrukce suché výstavby</t>
  </si>
  <si>
    <t>152</t>
  </si>
  <si>
    <t>763121411</t>
  </si>
  <si>
    <t>SDK stěna předsazená tl 62,5 mm profil CW+UW 50 deska 1xA 12,5 bez TI EI 15</t>
  </si>
  <si>
    <t>-798949807</t>
  </si>
  <si>
    <t>"Předstěna m.č.1.13" 1,5*2,78-0,53*1,25+0,15*(2,78+0,83)</t>
  </si>
  <si>
    <t>"Předstěna m.č.1.14/1.22" 4,27*2,78</t>
  </si>
  <si>
    <t>153</t>
  </si>
  <si>
    <t>763131411</t>
  </si>
  <si>
    <t>SDK podhled desky 1xA 12,5 bez TI dvouvrstvá spodní kce profil CD+UD</t>
  </si>
  <si>
    <t>-1211802144</t>
  </si>
  <si>
    <t>"M.č.1.28" 16,35</t>
  </si>
  <si>
    <t>"M.č.1.37" 4,55*(0,65+0,3)</t>
  </si>
  <si>
    <t>154</t>
  </si>
  <si>
    <t>763131431</t>
  </si>
  <si>
    <t>SDK podhled deska 1xDF 12,5 bez TI dvouvrstvá spodní kce profil CD+UD</t>
  </si>
  <si>
    <t>1235460298</t>
  </si>
  <si>
    <t>7,79+4,1+1,78+4,89+2,2</t>
  </si>
  <si>
    <t>155</t>
  </si>
  <si>
    <t>763135812</t>
  </si>
  <si>
    <t>Demontáž podhledu sádrokartonového kazetového na roštu polozapuštěném</t>
  </si>
  <si>
    <t>1042833101</t>
  </si>
  <si>
    <t>"Expedice" (10,25+11)/2*4,27-0,5*0,75+(0,95+1,45)*0,35</t>
  </si>
  <si>
    <t>156</t>
  </si>
  <si>
    <t>763171213</t>
  </si>
  <si>
    <t>Montáž revizních klapek SDK kcí vel. do 0,5 m2 pro podhledy</t>
  </si>
  <si>
    <t>336719198</t>
  </si>
  <si>
    <t>"OST.3" 3</t>
  </si>
  <si>
    <t>157</t>
  </si>
  <si>
    <t>590307140</t>
  </si>
  <si>
    <t>dvířka revizní s automatickým zámkem 600 x 600 mm</t>
  </si>
  <si>
    <t>-115651935</t>
  </si>
  <si>
    <t>158</t>
  </si>
  <si>
    <t>998763301</t>
  </si>
  <si>
    <t>Přesun hmot tonážní pro sádrokartonové konstrukce v objektech v do 6 m</t>
  </si>
  <si>
    <t>419556325</t>
  </si>
  <si>
    <t>764</t>
  </si>
  <si>
    <t>Konstrukce klempířské</t>
  </si>
  <si>
    <t>159</t>
  </si>
  <si>
    <t>764002851</t>
  </si>
  <si>
    <t>Demontáž oplechování parapetů do suti</t>
  </si>
  <si>
    <t>-1368199398</t>
  </si>
  <si>
    <t>0,65*4+0,62</t>
  </si>
  <si>
    <t>160</t>
  </si>
  <si>
    <t>764216443</t>
  </si>
  <si>
    <t>Oplechování rovných parapetů celoplošně lepené z Pz plechu rš 250 mm</t>
  </si>
  <si>
    <t>-276633310</t>
  </si>
  <si>
    <t>0,88+1,6</t>
  </si>
  <si>
    <t>161</t>
  </si>
  <si>
    <t>998764101</t>
  </si>
  <si>
    <t>Přesun hmot tonážní pro konstrukce klempířské v objektech v do 6 m</t>
  </si>
  <si>
    <t>595328077</t>
  </si>
  <si>
    <t>766</t>
  </si>
  <si>
    <t>Konstrukce truhlářské</t>
  </si>
  <si>
    <t>162</t>
  </si>
  <si>
    <t>766660001</t>
  </si>
  <si>
    <t>Montáž dveřních křídel otvíravých 1křídlových š do 0,8 m do ocelové zárubně</t>
  </si>
  <si>
    <t>-713380243</t>
  </si>
  <si>
    <t>163</t>
  </si>
  <si>
    <t>611628000</t>
  </si>
  <si>
    <t>dveře vnitřní hladké foliované CPL plné 1křídlové 60x197 cm</t>
  </si>
  <si>
    <t>-725391959</t>
  </si>
  <si>
    <t>164</t>
  </si>
  <si>
    <t>611628010</t>
  </si>
  <si>
    <t>dveře vnitřní hladké foliované CPL plné 1křídlové 70x197 cm</t>
  </si>
  <si>
    <t>-1542210863</t>
  </si>
  <si>
    <t>165</t>
  </si>
  <si>
    <t>611628020</t>
  </si>
  <si>
    <t>dveře vnitřní hladké foliované CPL plné 1křídlové 80x197 cm</t>
  </si>
  <si>
    <t>327231915</t>
  </si>
  <si>
    <t>166</t>
  </si>
  <si>
    <t>611628120</t>
  </si>
  <si>
    <t>dveře vnitřní hladké foliované CPL sklo 2/3 1křídlové 80x197 cm</t>
  </si>
  <si>
    <t>-1241819432</t>
  </si>
  <si>
    <t>"D2" 2</t>
  </si>
  <si>
    <t>"D7" 5</t>
  </si>
  <si>
    <t>167</t>
  </si>
  <si>
    <t>549146100</t>
  </si>
  <si>
    <t xml:space="preserve">klika včetně rozet a montážního materiálu  nerez </t>
  </si>
  <si>
    <t>220795607</t>
  </si>
  <si>
    <t>168</t>
  </si>
  <si>
    <t>549146105</t>
  </si>
  <si>
    <t>klika včetně rozet a montážního materiálu nerez WC zámek</t>
  </si>
  <si>
    <t>1067953855</t>
  </si>
  <si>
    <t>169</t>
  </si>
  <si>
    <t>766660021</t>
  </si>
  <si>
    <t>Montáž dveřních křídel otvíravých 1křídlových š do 0,8 m požárních do ocelové zárubně</t>
  </si>
  <si>
    <t>-2039335821</t>
  </si>
  <si>
    <t>"D5 a D6" 2+6</t>
  </si>
  <si>
    <t>170</t>
  </si>
  <si>
    <t>611656160</t>
  </si>
  <si>
    <t>dveře vnitřní požárně bezpečnostní třída 2, CPL fólie, odolnost EI (EW) 30 D3, 1křídlové 80 x 197 cm</t>
  </si>
  <si>
    <t>1914956584</t>
  </si>
  <si>
    <t>171</t>
  </si>
  <si>
    <t>549141020</t>
  </si>
  <si>
    <t>kování bezpečnostní Rostex, knoflík-klika R 802 /O Cr</t>
  </si>
  <si>
    <t>548019198</t>
  </si>
  <si>
    <t>172</t>
  </si>
  <si>
    <t>611656100</t>
  </si>
  <si>
    <t>dveře vnitřní požárně odolné, CPL fólie,odolnost EI (EW) 30 D3, 1křídlové 80 x 197 cm</t>
  </si>
  <si>
    <t>1441877651</t>
  </si>
  <si>
    <t>173</t>
  </si>
  <si>
    <t>549641100</t>
  </si>
  <si>
    <t>vložka zámková cylindrická oboustranná FAB 2015</t>
  </si>
  <si>
    <t>288744595</t>
  </si>
  <si>
    <t>174</t>
  </si>
  <si>
    <t>766660717</t>
  </si>
  <si>
    <t>Montáž dveřních křídel samozavírače na ocelovou zárubeň</t>
  </si>
  <si>
    <t>40492194</t>
  </si>
  <si>
    <t>175</t>
  </si>
  <si>
    <t>549172500</t>
  </si>
  <si>
    <t xml:space="preserve">samozavírač dveří hydraulický </t>
  </si>
  <si>
    <t>-1554471377</t>
  </si>
  <si>
    <t>176</t>
  </si>
  <si>
    <t>766660720</t>
  </si>
  <si>
    <t>Osazení větrací mřížky s vyříznutím otvoru</t>
  </si>
  <si>
    <t>-1060235741</t>
  </si>
  <si>
    <t>177</t>
  </si>
  <si>
    <t>M-766-010</t>
  </si>
  <si>
    <t>mřížka do dveří plastová</t>
  </si>
  <si>
    <t>-505724156</t>
  </si>
  <si>
    <t>178</t>
  </si>
  <si>
    <t>766691914</t>
  </si>
  <si>
    <t>Vyvěšení nebo zavěšení dřevěných křídel dveří pl do 2 m2</t>
  </si>
  <si>
    <t>-1352759381</t>
  </si>
  <si>
    <t>179</t>
  </si>
  <si>
    <t>766695212</t>
  </si>
  <si>
    <t>Montáž truhlářských prahů dveří 1křídlových šířky do 10 cm</t>
  </si>
  <si>
    <t>105090499</t>
  </si>
  <si>
    <t>180</t>
  </si>
  <si>
    <t>611871560</t>
  </si>
  <si>
    <t>prah dveřní dřevěný dubový tl 2 cm dl.82 cm š 10 cm</t>
  </si>
  <si>
    <t>1876268053</t>
  </si>
  <si>
    <t>181</t>
  </si>
  <si>
    <t>7669-010</t>
  </si>
  <si>
    <t>Dodávka a montáž AL podlahové lišty ve dveřích</t>
  </si>
  <si>
    <t>1532144416</t>
  </si>
  <si>
    <t>0,6*2+0,7*5+0,8*11+1,5</t>
  </si>
  <si>
    <t>182</t>
  </si>
  <si>
    <t>7669-020</t>
  </si>
  <si>
    <t>Dodávka a montáž interiérové shrnovací stěny 1500/1970mm ozn. D.8</t>
  </si>
  <si>
    <t>-289330381</t>
  </si>
  <si>
    <t>183</t>
  </si>
  <si>
    <t>7669-030</t>
  </si>
  <si>
    <t>Dodávka a montáž plastového okna OS1 830/1250 mm  ozn. O.1</t>
  </si>
  <si>
    <t>1529638639</t>
  </si>
  <si>
    <t>184</t>
  </si>
  <si>
    <t>7669-040</t>
  </si>
  <si>
    <t>Dodávka a montáž plastového okna OS2 1550/1500 mm  ozn. O.2</t>
  </si>
  <si>
    <t>-133310473</t>
  </si>
  <si>
    <t>185</t>
  </si>
  <si>
    <t>7669-050</t>
  </si>
  <si>
    <t>Dodávka a montáž okna pevného 860/880 mm EI 15 DP1 ozn. O.4</t>
  </si>
  <si>
    <t>-18481076</t>
  </si>
  <si>
    <t>186</t>
  </si>
  <si>
    <t>7669-060</t>
  </si>
  <si>
    <t>Dodávka a montáž plastového vnitřního parapetu</t>
  </si>
  <si>
    <t>1901400284</t>
  </si>
  <si>
    <t>0,83+1,55+0,86*3</t>
  </si>
  <si>
    <t>187</t>
  </si>
  <si>
    <t>7669-070</t>
  </si>
  <si>
    <t>Dodávka a montáž kuchyňské linky vč. elektrospotřebičů ozn. OST.2</t>
  </si>
  <si>
    <t>-1272791409</t>
  </si>
  <si>
    <t>188</t>
  </si>
  <si>
    <t>998766201</t>
  </si>
  <si>
    <t>Přesun hmot procentní pro konstrukce truhlářské v objektech v do 6 m</t>
  </si>
  <si>
    <t>%</t>
  </si>
  <si>
    <t>-687090922</t>
  </si>
  <si>
    <t>767</t>
  </si>
  <si>
    <t>Konstrukce zámečnické</t>
  </si>
  <si>
    <t>189</t>
  </si>
  <si>
    <t>767161211</t>
  </si>
  <si>
    <t>Montáž zábradlí rovného z profilové oceli do zdi do hmotnosti 20 kg</t>
  </si>
  <si>
    <t>784733355</t>
  </si>
  <si>
    <t>190</t>
  </si>
  <si>
    <t>M-767-020</t>
  </si>
  <si>
    <t>balkonové zábradlí z ocelových profilů pozinkované viz. ozn. Z.3</t>
  </si>
  <si>
    <t>-502282847</t>
  </si>
  <si>
    <t>191</t>
  </si>
  <si>
    <t>767161813</t>
  </si>
  <si>
    <t>Demontáž zábradlí rovného nerozebíratelného hmotnosti 1m zábradlí do 20 kg</t>
  </si>
  <si>
    <t>-1942783791</t>
  </si>
  <si>
    <t>192</t>
  </si>
  <si>
    <t>767531111</t>
  </si>
  <si>
    <t>Montáž vstupních kovových nebo plastových rohoží čistících zón</t>
  </si>
  <si>
    <t>1969652037</t>
  </si>
  <si>
    <t>"Z.4" 1*0,6</t>
  </si>
  <si>
    <t>193</t>
  </si>
  <si>
    <t>697520350</t>
  </si>
  <si>
    <t>rohož samonosná kovová - ŠKRABÁK</t>
  </si>
  <si>
    <t>813249439</t>
  </si>
  <si>
    <t>194</t>
  </si>
  <si>
    <t>767531121</t>
  </si>
  <si>
    <t>Osazení zapuštěného rámu z L profilů k čistícím rohožím</t>
  </si>
  <si>
    <t>-1377928963</t>
  </si>
  <si>
    <t>"Z.4" (1+0,6)*2</t>
  </si>
  <si>
    <t>195</t>
  </si>
  <si>
    <t>697521600</t>
  </si>
  <si>
    <t>rám pro zapuštění, profil L - 30/30, 25/25, 20/30, 15/30 - Al</t>
  </si>
  <si>
    <t>1884572058</t>
  </si>
  <si>
    <t>196</t>
  </si>
  <si>
    <t>767640111</t>
  </si>
  <si>
    <t>Montáž dveří ocelových vchodových jednokřídlových bez nadsvětlíku</t>
  </si>
  <si>
    <t>-506510687</t>
  </si>
  <si>
    <t>197</t>
  </si>
  <si>
    <t>M-767-010</t>
  </si>
  <si>
    <t>vstupní hliníkové dveře 900/2100 mm viz. ozn. D.1</t>
  </si>
  <si>
    <t>-268332828</t>
  </si>
  <si>
    <t>198</t>
  </si>
  <si>
    <t>7679-010</t>
  </si>
  <si>
    <t>Doplnění madla u stávajícího zábradlí rampy podle vyhlášky č.398/2009 Sb, viz. ozn.Z.1</t>
  </si>
  <si>
    <t>-473502133</t>
  </si>
  <si>
    <t>199</t>
  </si>
  <si>
    <t>7679-030</t>
  </si>
  <si>
    <t>Dodávka a montáž závěsné sestavy pro uchycení bojleru do příčky, viz. ozn. Z.5</t>
  </si>
  <si>
    <t>-1990286855</t>
  </si>
  <si>
    <t>200</t>
  </si>
  <si>
    <t>7679-040</t>
  </si>
  <si>
    <t>Dodávka a montáž vodící tyče a PE závěsu u sprchy BB, viz. ozn. OST.1</t>
  </si>
  <si>
    <t>-1501084394</t>
  </si>
  <si>
    <t>201</t>
  </si>
  <si>
    <t>998767202</t>
  </si>
  <si>
    <t>Přesun hmot procentní pro zámečnické konstrukce v objektech v do 12 m</t>
  </si>
  <si>
    <t>-1136868970</t>
  </si>
  <si>
    <t>771</t>
  </si>
  <si>
    <t>Podlahy z dlaždic</t>
  </si>
  <si>
    <t>202</t>
  </si>
  <si>
    <t>771474112</t>
  </si>
  <si>
    <t>Montáž soklíků z dlaždic keramických rovných flexibilní lepidlo v do 90 mm</t>
  </si>
  <si>
    <t>1777934209</t>
  </si>
  <si>
    <t>"M.č.1.01" 2,38+1,8*2-0,9*2</t>
  </si>
  <si>
    <t>"M.č.1.11" 1,685+2,45+4,27+4,35+1,2+0,5*2+1,3-1-0,9-0,8-0,7</t>
  </si>
  <si>
    <t>"M.č.1.15" (3,26+2,56+0,35*2)*2-0,8*4</t>
  </si>
  <si>
    <t>"M.č.1.28" (7,415+1,53)*2-0,6-0,7*3-0,8*3</t>
  </si>
  <si>
    <t>"M.č.1.31" (6,91+4,74)*2-0,6-0,7-0,8*5+0,1*2</t>
  </si>
  <si>
    <t>203</t>
  </si>
  <si>
    <t>597613120</t>
  </si>
  <si>
    <t>sokl např.RAKO BRICK (barevné) 30 x 8 x 0,8 cm I. j. (cen.skup. 24)</t>
  </si>
  <si>
    <t>-1956679901</t>
  </si>
  <si>
    <t>57,865/0,3*1,05</t>
  </si>
  <si>
    <t>204</t>
  </si>
  <si>
    <t>771574113</t>
  </si>
  <si>
    <t>Montáž podlah keramických režných hladkých lepených flexibilním lepidlem do 12 ks/m2</t>
  </si>
  <si>
    <t>544236827</t>
  </si>
  <si>
    <t>2,38*(1,53+0,4)+10,25+9,45+7,79+4,1+1,78+11,34+16,35+4,89+2,2</t>
  </si>
  <si>
    <t>205</t>
  </si>
  <si>
    <t>597612900</t>
  </si>
  <si>
    <t>dlaždice keramické např. RAKO BRICK (barevné) 30 x 30 x 0,8 cm I. j. (cen.skup. 74)</t>
  </si>
  <si>
    <t>-1917848544</t>
  </si>
  <si>
    <t>72,743*1,05</t>
  </si>
  <si>
    <t>206</t>
  </si>
  <si>
    <t>597612905</t>
  </si>
  <si>
    <t>dlaždice keramické mrazuvdorné, zátěžové</t>
  </si>
  <si>
    <t>-1635368256</t>
  </si>
  <si>
    <t>8,5*1,05</t>
  </si>
  <si>
    <t>207</t>
  </si>
  <si>
    <t>771579191</t>
  </si>
  <si>
    <t>Příplatek k montáž podlah keramických za plochu do 5 m2</t>
  </si>
  <si>
    <t>2041473727</t>
  </si>
  <si>
    <t>4,1+1,78+4,89+2,2</t>
  </si>
  <si>
    <t>208</t>
  </si>
  <si>
    <t>771591111</t>
  </si>
  <si>
    <t>Podlahy penetrace podkladu</t>
  </si>
  <si>
    <t>-691596297</t>
  </si>
  <si>
    <t>209</t>
  </si>
  <si>
    <t>998771101</t>
  </si>
  <si>
    <t>Přesun hmot tonážní pro podlahy z dlaždic v objektech v do 6 m</t>
  </si>
  <si>
    <t>-2027996147</t>
  </si>
  <si>
    <t>776</t>
  </si>
  <si>
    <t>Podlahy povlakové</t>
  </si>
  <si>
    <t>210</t>
  </si>
  <si>
    <t>776111116</t>
  </si>
  <si>
    <t>Odstranění zbytků lepidla z podkladu povlakových podlah broušením</t>
  </si>
  <si>
    <t>-1479753172</t>
  </si>
  <si>
    <t>19+12,4+20,87</t>
  </si>
  <si>
    <t>211</t>
  </si>
  <si>
    <t>776121311</t>
  </si>
  <si>
    <t>Vodou ředitelná penetrace savého podkladu povlakových podlah ředěná v poměru 1:1</t>
  </si>
  <si>
    <t>-518230196</t>
  </si>
  <si>
    <t>"Byt č.1" 5,02+19+35,67</t>
  </si>
  <si>
    <t>"Byt č.2" 3,18+10,54+2,79</t>
  </si>
  <si>
    <t>"Byt č.3" 4,86+21,36</t>
  </si>
  <si>
    <t>212</t>
  </si>
  <si>
    <t>776141111</t>
  </si>
  <si>
    <t>Vyrovnání podkladu povlakových podlah stěrkou pevnosti 20 MPa tl 3 mm</t>
  </si>
  <si>
    <t>-1828795855</t>
  </si>
  <si>
    <t>213</t>
  </si>
  <si>
    <t>776201811</t>
  </si>
  <si>
    <t>Demontáž lepených povlakových podlah bez podložky ručně</t>
  </si>
  <si>
    <t>500780154</t>
  </si>
  <si>
    <t>214</t>
  </si>
  <si>
    <t>776221111</t>
  </si>
  <si>
    <t>Lepení pásů z PVC standardním lepidlem</t>
  </si>
  <si>
    <t>1333990100</t>
  </si>
  <si>
    <t>215</t>
  </si>
  <si>
    <t>284122450</t>
  </si>
  <si>
    <t>krytina podlahová heterogenní např. Novoflor Standard šíře 1500 tl. 2 mm</t>
  </si>
  <si>
    <t>903864916</t>
  </si>
  <si>
    <t>102,42*1,1</t>
  </si>
  <si>
    <t>216</t>
  </si>
  <si>
    <t>776410811</t>
  </si>
  <si>
    <t>Odstranění soklíků a lišt pryžových nebo plastových</t>
  </si>
  <si>
    <t>2052489199</t>
  </si>
  <si>
    <t>4,27*3+4,3+4,12+4,565+2,855*2+4,8*2+4,27*2+0,2*2+0,35*2-0,8*3</t>
  </si>
  <si>
    <t>217</t>
  </si>
  <si>
    <t>776411111</t>
  </si>
  <si>
    <t>Montáž obvodových soklíků výšky do 80 mm</t>
  </si>
  <si>
    <t>303721581</t>
  </si>
  <si>
    <t>"M.č.1.13" (1,54+3,26)*2-0,8</t>
  </si>
  <si>
    <t>"M.č.1.14" 4,12+4,27+4,85+4,3-0,8</t>
  </si>
  <si>
    <t>"M.č.1.17" (8,45+4,27+0,75)*2-0,8*2</t>
  </si>
  <si>
    <t>"M.č.1.21" (1,63+1,85)*2-0,7</t>
  </si>
  <si>
    <t>"M.č.1.24" (4,085+2,58)*2-1,5</t>
  </si>
  <si>
    <t>"M.č.1.27" (1,53+1,825)*2-0,7</t>
  </si>
  <si>
    <t>"M.č.1.32" (1,45+3,35)*2-0,8</t>
  </si>
  <si>
    <t>"M.č.1.37" (5+4,27+0,35)*2-0,8</t>
  </si>
  <si>
    <t>218</t>
  </si>
  <si>
    <t>284110080</t>
  </si>
  <si>
    <t>lišta speciální soklová PVC např. 10333 16 x 60 mm role 50 m</t>
  </si>
  <si>
    <t>-108172471</t>
  </si>
  <si>
    <t>102,22*1,1</t>
  </si>
  <si>
    <t>219</t>
  </si>
  <si>
    <t>998776101</t>
  </si>
  <si>
    <t>Přesun hmot tonážní pro podlahy povlakové v objektech v do 6 m</t>
  </si>
  <si>
    <t>263206210</t>
  </si>
  <si>
    <t>781</t>
  </si>
  <si>
    <t>Dokončovací práce - obklady</t>
  </si>
  <si>
    <t>220</t>
  </si>
  <si>
    <t>781414111</t>
  </si>
  <si>
    <t>Montáž obkladaček vnitřních pravoúhlých pórovinových do 22 ks/m2 lepených flexibilním lepidlem</t>
  </si>
  <si>
    <t>1647256352</t>
  </si>
  <si>
    <t>"M.č.1.16" (2,2+3,54)*2*2-0,9*2</t>
  </si>
  <si>
    <t>"M.č.1.17" (5+0,6+0,8)*0,8</t>
  </si>
  <si>
    <t>"M.č.1.23" (2,88+1,54+0,35)*2*2-0,8*2</t>
  </si>
  <si>
    <t>"M.č.1.24" (4,085+0,6*2)*0,8</t>
  </si>
  <si>
    <t>"M.č.1.25" (1,54+1,055+0,35)*2*2-0,7*2</t>
  </si>
  <si>
    <t>"M.č.1.34" (2,085+2,36+0,9)*2*2-0,8*2</t>
  </si>
  <si>
    <t>"M.č.1.35" (2,085+1,12)*2*2-0,7*2</t>
  </si>
  <si>
    <t>"M.č.1.37" (3,4+0,6)*0,8</t>
  </si>
  <si>
    <t>221</t>
  </si>
  <si>
    <t>597610260</t>
  </si>
  <si>
    <t>obkládačky keramické např. RAKO CONCEPT (barevné) 25 x 33 x 0,7 cm I. j.</t>
  </si>
  <si>
    <t>440093952</t>
  </si>
  <si>
    <t>92,768*1,05</t>
  </si>
  <si>
    <t>222</t>
  </si>
  <si>
    <t>781419191</t>
  </si>
  <si>
    <t>Příplatek k montáži obkladů vnitřních pórovinových za plochu do 10 m2</t>
  </si>
  <si>
    <t>1732910881</t>
  </si>
  <si>
    <t>223</t>
  </si>
  <si>
    <t>781494111</t>
  </si>
  <si>
    <t>Plastové profily rohové lepené flexibilním lepidlem</t>
  </si>
  <si>
    <t>-1278207959</t>
  </si>
  <si>
    <t>"M.č.1.16" 0,9+1,2+0,15</t>
  </si>
  <si>
    <t>"M.č.1.23" 2*2+1,2+0,95+0,2</t>
  </si>
  <si>
    <t>"M.č.1.25" 2+1,055</t>
  </si>
  <si>
    <t>"M.č.1.34" 2*2+1,2+1,32</t>
  </si>
  <si>
    <t>"M.č.1.35" 2+1,12</t>
  </si>
  <si>
    <t>224</t>
  </si>
  <si>
    <t>781494511</t>
  </si>
  <si>
    <t>Plastové profily ukončovací lepené flexibilním lepidlem</t>
  </si>
  <si>
    <t>169987971</t>
  </si>
  <si>
    <t>"M.č.1.16" (2,2+3,54)*2-0,9</t>
  </si>
  <si>
    <t>"M.č.1.17" 0,8*2</t>
  </si>
  <si>
    <t>"M.č.1.23" (2,88+1,54+0,35)*2-0,8</t>
  </si>
  <si>
    <t>"M.č.1.24" 0,8*2</t>
  </si>
  <si>
    <t>"M.č.1.25" (1,54+1,055+0,35)*2-0,7</t>
  </si>
  <si>
    <t>"M.č.1.34" (2,085+2,36+0,9)*2-0,8</t>
  </si>
  <si>
    <t>"M.č.1.35" (2,085+1,12)*2-0,7</t>
  </si>
  <si>
    <t>"M.č.1.37" 0,8*2</t>
  </si>
  <si>
    <t>225</t>
  </si>
  <si>
    <t>781495111</t>
  </si>
  <si>
    <t>Penetrace podkladu vnitřních obkladů</t>
  </si>
  <si>
    <t>-880919601</t>
  </si>
  <si>
    <t>226</t>
  </si>
  <si>
    <t>781495115</t>
  </si>
  <si>
    <t>Spárování vnitřních obkladů silikonem</t>
  </si>
  <si>
    <t>749222213</t>
  </si>
  <si>
    <t>Mezi dlažbou a obkladem :</t>
  </si>
  <si>
    <t>227</t>
  </si>
  <si>
    <t>998781101</t>
  </si>
  <si>
    <t>Přesun hmot tonážní pro obklady keramické v objektech v do 6 m</t>
  </si>
  <si>
    <t>-723631830</t>
  </si>
  <si>
    <t>783</t>
  </si>
  <si>
    <t>Dokončovací práce - nátěry</t>
  </si>
  <si>
    <t>228</t>
  </si>
  <si>
    <t>783306801</t>
  </si>
  <si>
    <t>Odstranění nátěru ze zámečnických konstrukcí obroušením</t>
  </si>
  <si>
    <t>-107383308</t>
  </si>
  <si>
    <t>"Stávající zárubně" (0,8+2,02*2)*6*(0,11+0,05*2)</t>
  </si>
  <si>
    <t>"Z1" 5*1*2</t>
  </si>
  <si>
    <t>"Z2" (1,5*(0,2+1,5)+1*1+1*0,2*2)*2</t>
  </si>
  <si>
    <t>229</t>
  </si>
  <si>
    <t>783314201</t>
  </si>
  <si>
    <t>Základní antikorozní jednonásobný syntetický standardní nátěr zámečnických konstrukcí</t>
  </si>
  <si>
    <t>-1466323640</t>
  </si>
  <si>
    <t>Dvojnásobný nátěr :</t>
  </si>
  <si>
    <t>"L60/60/6" 0,95*2*0,06*4*2</t>
  </si>
  <si>
    <t>"Ič.100" (2*1,2+3*1,15)*0,37*2</t>
  </si>
  <si>
    <t>"Ič.120" (3*1,35+3*1,35+3*1,35*2+1,45*2)*0,439*2</t>
  </si>
  <si>
    <t>"Ič.140" (1,85*3+2,05*3)*0,502*2</t>
  </si>
  <si>
    <t>"Z2" (1,5*(0,2+1,5)+1*1+1*0,2*2)*2*2</t>
  </si>
  <si>
    <t>230</t>
  </si>
  <si>
    <t>783317101</t>
  </si>
  <si>
    <t>Krycí jednonásobný syntetický standardní nátěr zámečnických konstrukcí</t>
  </si>
  <si>
    <t>279687741</t>
  </si>
  <si>
    <t>"Stávající zárubně" (0,8+2,02*2)*6*2*(0,11+0,05*2)*2</t>
  </si>
  <si>
    <t>"Nové zárubně" (0,6*2+0,7*5+0,8*13+2,02*2*20)*(0,11+0,05*2)*2</t>
  </si>
  <si>
    <t>231</t>
  </si>
  <si>
    <t>783414101</t>
  </si>
  <si>
    <t>Základní jednonásobný syntetický nátěr klempířských konstrukcí</t>
  </si>
  <si>
    <t>1084517375</t>
  </si>
  <si>
    <t>2,48*0,25</t>
  </si>
  <si>
    <t>232</t>
  </si>
  <si>
    <t>783417101</t>
  </si>
  <si>
    <t>Krycí jednonásobný syntetický nátěr klempířských konstrukcí</t>
  </si>
  <si>
    <t>-218955607</t>
  </si>
  <si>
    <t>"Dvojnásobný" 2,48*0,25*2</t>
  </si>
  <si>
    <t>233</t>
  </si>
  <si>
    <t>783806811</t>
  </si>
  <si>
    <t>Odstranění nátěrů z omítek oškrábáním</t>
  </si>
  <si>
    <t>-133911458</t>
  </si>
  <si>
    <t>"Původní sokl" 38</t>
  </si>
  <si>
    <t>234</t>
  </si>
  <si>
    <t>783823135</t>
  </si>
  <si>
    <t>Penetrační silikonový nátěr hladkých, tenkovrstvých zrnitých nebo štukových omítek</t>
  </si>
  <si>
    <t>553138018</t>
  </si>
  <si>
    <t>"Světlík 1.12" (2,35+1,25)*2,5</t>
  </si>
  <si>
    <t>235</t>
  </si>
  <si>
    <t>783827425</t>
  </si>
  <si>
    <t>Krycí dvojnásobný silikonový nátěr omítek stupně členitosti 1 a 2</t>
  </si>
  <si>
    <t>-447088031</t>
  </si>
  <si>
    <t>784</t>
  </si>
  <si>
    <t>Dokončovací práce - malby a tapety</t>
  </si>
  <si>
    <t>236</t>
  </si>
  <si>
    <t>784111011</t>
  </si>
  <si>
    <t>Obroušení podkladu omítnutého v místnostech výšky do 3,80 m</t>
  </si>
  <si>
    <t>-894687468</t>
  </si>
  <si>
    <t>"Na novém štuku" 205,391+335,003+284,114+23,912</t>
  </si>
  <si>
    <t>237</t>
  </si>
  <si>
    <t>784121001</t>
  </si>
  <si>
    <t>Oškrabání malby v mísnostech výšky do 3,80 m</t>
  </si>
  <si>
    <t>-688524455</t>
  </si>
  <si>
    <t>"Stávající omítka" 205,391*0,9+335,003*0,7</t>
  </si>
  <si>
    <t>238</t>
  </si>
  <si>
    <t>784181101</t>
  </si>
  <si>
    <t>Základní akrylátová jednonásobná penetrace podkladu v místnostech výšky do 3,80m</t>
  </si>
  <si>
    <t>-735113385</t>
  </si>
  <si>
    <t>"Na omítce" 205,391+335,003+284,114+23,912</t>
  </si>
  <si>
    <t>"Odpočet omyvatelného nátěru" -6,57</t>
  </si>
  <si>
    <t>"Na sádrokartonu" 16,35+20,76</t>
  </si>
  <si>
    <t>239</t>
  </si>
  <si>
    <t>784181107</t>
  </si>
  <si>
    <t>Základní akrylátová jednonásobná penetrace podkladu na schodišti o výšce podlaží do 3,80 m</t>
  </si>
  <si>
    <t>-1048182183</t>
  </si>
  <si>
    <t>72,375+180,328-84,9</t>
  </si>
  <si>
    <t>240</t>
  </si>
  <si>
    <t>784221101</t>
  </si>
  <si>
    <t>Dvojnásobné bílé malby  ze směsí za sucha dobře otěruvzdorných v místnostech do 3,80 m</t>
  </si>
  <si>
    <t>-1027878852</t>
  </si>
  <si>
    <t>241</t>
  </si>
  <si>
    <t>784221107</t>
  </si>
  <si>
    <t>Dvojnásobné bílé malby  ze směsí za sucha dobře otěruvzdorných na schodišti do 3,80 m</t>
  </si>
  <si>
    <t>-942907949</t>
  </si>
  <si>
    <t>242</t>
  </si>
  <si>
    <t>784660111</t>
  </si>
  <si>
    <t>Linkrustace s vrchním nátěrem syntetickým v místnosti výšky do 3,80 m</t>
  </si>
  <si>
    <t>-812734325</t>
  </si>
  <si>
    <t>"M.č.1.01" (1,8*2+2,38-0,8*2)*1,5</t>
  </si>
  <si>
    <t>"Na schodišti - oprava stávající - předpoklad 15%" (3,2*6+1,95*2*4+2,4*1,8*2+4,5+2,2+1,53*2+2,4+3,7*2-0,8*8)*1,5*0,15</t>
  </si>
  <si>
    <t>243</t>
  </si>
  <si>
    <t>784660125</t>
  </si>
  <si>
    <t>Příplatek k cenám linkrustace za provedení malé plochy v rozsahu jednotlivě do 1,0 m2</t>
  </si>
  <si>
    <t>1777519361</t>
  </si>
  <si>
    <t>244</t>
  </si>
  <si>
    <t>784660147</t>
  </si>
  <si>
    <t>Jednonásobný obnovovací syntetický nátěr linkrusty na schodišti výšky do 3,80 m</t>
  </si>
  <si>
    <t>2123536537</t>
  </si>
  <si>
    <t>"Na schodišti" (3,2*6+1,95*2*4+2,4*1,8*2+4,5+2,2+1,53*2+2,4+3,7*2-0,8*8)*1,5</t>
  </si>
  <si>
    <t>VRN</t>
  </si>
  <si>
    <t>Vedlejší rozpočtové náklady</t>
  </si>
  <si>
    <t>VRN3</t>
  </si>
  <si>
    <t>Zařízení staveniště</t>
  </si>
  <si>
    <t>245</t>
  </si>
  <si>
    <t>030001000</t>
  </si>
  <si>
    <t>1024</t>
  </si>
  <si>
    <t>-1484580423</t>
  </si>
  <si>
    <t>VRN7</t>
  </si>
  <si>
    <t>Provozní vlivy</t>
  </si>
  <si>
    <t>246</t>
  </si>
  <si>
    <t>070001000</t>
  </si>
  <si>
    <t>-407611543</t>
  </si>
  <si>
    <t>VRN9</t>
  </si>
  <si>
    <t>Ostatní náklady</t>
  </si>
  <si>
    <t>247</t>
  </si>
  <si>
    <t>090001000</t>
  </si>
  <si>
    <t>Ostatní náklady - rezerva na nepředvídatelné práce - rekonstrukce</t>
  </si>
  <si>
    <t>-417805586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</si>
  <si>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</si>
  <si>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</si>
  <si>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</si>
  <si>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</si>
  <si>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</si>
  <si>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</si>
  <si>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</si>
  <si>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</si>
  <si>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</si>
  <si>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</si>
  <si>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</si>
  <si>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</si>
  <si>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</si>
  <si>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</si>
  <si>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</si>
  <si>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</si>
  <si>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</si>
  <si>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</si>
  <si>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</si>
  <si>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</si>
  <si>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</si>
  <si>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</si>
  <si>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</si>
  <si>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</si>
  <si>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</si>
  <si>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</si>
  <si>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</si>
  <si>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</si>
  <si>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</si>
  <si>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</si>
  <si>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</si>
  <si>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</si>
  <si>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</si>
  <si>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</si>
  <si>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</si>
  <si>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</si>
  <si>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</si>
  <si>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</si>
  <si>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</si>
  <si>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</si>
  <si>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</si>
  <si>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</si>
  <si>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</si>
  <si>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</si>
  <si>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</si>
  <si>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</si>
  <si>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</si>
  <si>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</si>
  <si>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</si>
  <si>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</si>
  <si>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</si>
  <si>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</si>
  <si>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</si>
  <si>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</si>
  <si>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</si>
  <si>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</si>
  <si>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</si>
  <si>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</si>
  <si>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</si>
  <si>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</si>
  <si>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</si>
  <si>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</si>
  <si>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</si>
  <si>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</si>
  <si>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</si>
  <si>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</si>
  <si>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</si>
  <si>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</si>
  <si>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</si>
  <si>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</si>
  <si>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</si>
  <si>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</si>
  <si>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</si>
  <si>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</si>
  <si>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</si>
  <si>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</si>
  <si>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</si>
  <si>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</si>
  <si>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</si>
  <si>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</si>
  <si>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</si>
  <si>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</si>
  <si>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</si>
  <si>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</si>
  <si>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</si>
  <si>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</si>
  <si>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</si>
  <si>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</si>
  <si>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</si>
  <si>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</si>
  <si>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</si>
  <si>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</si>
  <si>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</si>
  <si>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</si>
  <si>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</si>
  <si>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</si>
  <si>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</si>
  <si>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</si>
  <si>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</si>
  <si>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</si>
  <si>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</si>
  <si>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</si>
  <si>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</si>
  <si>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</si>
  <si>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</si>
  <si>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</si>
  <si>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</si>
  <si>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</si>
  <si>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</si>
  <si>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</si>
  <si>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</si>
  <si>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</si>
  <si>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</si>
  <si>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</si>
  <si>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</si>
  <si>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</si>
  <si>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</si>
  <si>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</si>
  <si>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</si>
  <si>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</si>
  <si>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</si>
  <si>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</si>
  <si>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</si>
  <si>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</si>
  <si>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</si>
  <si>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</si>
  <si>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</si>
  <si>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</si>
  <si>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</si>
  <si>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</si>
  <si>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</si>
  <si>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</si>
  <si>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</si>
  <si>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</si>
  <si>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</si>
  <si>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</si>
  <si>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</si>
  <si>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</si>
  <si>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</si>
  <si>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</si>
  <si>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</si>
  <si>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</si>
  <si>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</si>
  <si>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</si>
  <si>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</si>
  <si>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</si>
  <si>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</si>
  <si>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</si>
  <si>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</si>
  <si>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</si>
  <si>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</si>
  <si>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</si>
  <si>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</si>
  <si>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</si>
  <si>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</si>
  <si>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</si>
  <si>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</si>
  <si>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</si>
  <si>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</si>
  <si>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</si>
  <si>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</si>
  <si>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</si>
  <si>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</si>
  <si>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</si>
  <si>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</si>
  <si>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</si>
  <si>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</si>
  <si>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</si>
  <si>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</si>
  <si>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</si>
  <si>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</si>
  <si>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</si>
  <si>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</si>
  <si>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</si>
  <si>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</si>
  <si>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</si>
  <si>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</si>
  <si>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</si>
  <si>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</si>
  <si>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</si>
  <si>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</si>
  <si>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</si>
  <si>
    <t>Adaptace části čp.77, Horažďovice - D.1.4.e) ZAŘÍZENÍ ZDRAVOTNĚ TECHNICKÝCH INSTALACÍ - výkaz výměr</t>
  </si>
  <si>
    <t>číslo</t>
  </si>
  <si>
    <t xml:space="preserve">popis </t>
  </si>
  <si>
    <t>referenční příklad</t>
  </si>
  <si>
    <t>jednotky</t>
  </si>
  <si>
    <t>počet</t>
  </si>
  <si>
    <t>cena jednotková</t>
  </si>
  <si>
    <t>cena celková</t>
  </si>
  <si>
    <t xml:space="preserve">Kanalizace </t>
  </si>
  <si>
    <t>Kanalizační potrubí</t>
  </si>
  <si>
    <t>kanalizační potrubí plastové včetně tvarovek - PVC - KG (SN4) - DN 125</t>
  </si>
  <si>
    <t>kanalizační potrubí plastové včetně tvarovek - PVC - KG (SN4) - DN 110</t>
  </si>
  <si>
    <t>kanalizační PP potrubí včetně tvarovek - systém PP-HT - DN 125</t>
  </si>
  <si>
    <t>kanalizační PP potrubí včetně tvarovek - systém PP-HT - DN 110</t>
  </si>
  <si>
    <t>kanalizační PP potrubí včetně tvarovek - systém PP-HT - DN 75</t>
  </si>
  <si>
    <t>kanalizační PP potrubí včetně tvarovek - systém PP-HT - DN 50</t>
  </si>
  <si>
    <t>kanalizační PP potrubí včetně tvarovek - systém PP-HT - DN 40</t>
  </si>
  <si>
    <t>kanalizační PP potrubí včetně tvarovek - systém PP-HT - DN 32</t>
  </si>
  <si>
    <t>obalení kanalizačního PP-HT potrubí a tvarovek vedených ve stěnách jednou vrstvou plstěných pásů (pro umožnění dilatace potrubí a pro zamezení případného rosení potrubí ve stavební konstrukci)</t>
  </si>
  <si>
    <r>
      <t>m</t>
    </r>
    <r>
      <rPr>
        <sz val="12"/>
        <rFont val="Calibri"/>
        <family val="2"/>
      </rPr>
      <t>²</t>
    </r>
  </si>
  <si>
    <t>Zařízení, kanalizační prvky</t>
  </si>
  <si>
    <t>sifon k odvodu kondenzátu DN 32 s vodní zápach. uzávěrkou a mechanickým zápachovým uzávěrem (kuličkou) a čistící vložkou, odtok a přítok DN 32, průtok min. 0,15 l/s (podomítkové provedení)</t>
  </si>
  <si>
    <t>HL138 (Hutterer &amp; Lechner)</t>
  </si>
  <si>
    <t xml:space="preserve">kalich pro úkapy DN 32 s vodní zápachovou uzávěrkou a přídavnou mechanickou uzávěrkou (kuličkou) pro suchý stav </t>
  </si>
  <si>
    <t>HL21 (Hutterer &amp; Lechner)</t>
  </si>
  <si>
    <t xml:space="preserve">kanalizační přivzdušňovací ventil DN110 s dvojitou izolační stěnou, AI, 37 l/s </t>
  </si>
  <si>
    <t>HL900NECO (Hutterer &amp; Lechner)</t>
  </si>
  <si>
    <t xml:space="preserve">kanalizační přivzdušňovací ventil DN50/75/110 s redukční vložkou, s dvojitou izolační stěnou, AI, 37 l/s </t>
  </si>
  <si>
    <t>HL900N (Hutterer &amp; Lechner)</t>
  </si>
  <si>
    <t>bílá typová plastová mřížka ~250x250 mm (pro přívod vzduchu ke kanalizačnímu přivzdušňovacímu ventilu)</t>
  </si>
  <si>
    <t>revizní dvířka ~150x150 mm (pro přístup k zakrytým ČK)</t>
  </si>
  <si>
    <t>sanace stávající podlahové vpusti v místnosti 1.12 - pročištění, obroušení mříže a rámu + opatření nátěrem proti korozi</t>
  </si>
  <si>
    <t>demontáž stávající nevyužívané kanalizace od původních rušených zařizovacích předmětů</t>
  </si>
  <si>
    <t>plynotěsné zaslepení (zazátkování) vývodů kanalizace od rušených připojovacích potrubí a prvků kanalizace v objektu</t>
  </si>
  <si>
    <t>napojení (přepojení) veškeré funkční stávající kanalizace (svislé odpadní či připojovací potrubí) z bytů ve 2.NP do nových odpadů kanalizace v 1.NP + použití příslušných typových přechodových tvarovek (ze stávajících materiálů na materiál PP-HT) - celkově 12 napojovacích míst</t>
  </si>
  <si>
    <t>prověření těsnosti stávajících potrubí kanalizace (z 2.NP) vedených skrz strop mezi 1. a 2.NP</t>
  </si>
  <si>
    <t>kopané sondy pro prověření skutečné polohy stávající ležaté kanalizace vedené pod podlahou nepodsklepené části budovy</t>
  </si>
  <si>
    <t>napojení nové ležaté PVC kanalizace do stávající vnitřní ležaté PVC kanalizace (výřezy potrubí + vsazení příslušných tvarovek - odbočky, přesuvky,…)</t>
  </si>
  <si>
    <t xml:space="preserve">Vodovod </t>
  </si>
  <si>
    <t>požární hydrantový systém typu H 19D se skříní (instalace do stěny) a tvarově stálou hadicí vnitřního průměru 19 mm, délky 30 m (kompletní systém se skříní a výstrojí) - skříň bílá</t>
  </si>
  <si>
    <t xml:space="preserve">elektrický ohřívač vody, závěsný svislý, objem 160 litrů </t>
  </si>
  <si>
    <t>OKCE 160 (DZD)</t>
  </si>
  <si>
    <t>umyvadlová stojánková páková směšovací baterie bez výpusti, otáčivé ústí 160 mm, provedení chrom</t>
  </si>
  <si>
    <t>umyvadlová stojánková páková směšovací baterie bez výpusti, provedení chrom</t>
  </si>
  <si>
    <t>umyvadlová stojánková páková směšovací baterie bez výpusti + lékařská ručka (prodloužená ovládací páka - pro invalidy), provedení chrom</t>
  </si>
  <si>
    <t>dřezová stojánková páková směšovací baterie, otáčivé ústí 215 mm, provedení chrom</t>
  </si>
  <si>
    <t>lékařská ručka (prodloužená ovládací páka - pro invalidy), provedení chrom</t>
  </si>
  <si>
    <t>sprchová nástěnná páková směšovací baterie, rozteč 150 mm, provedení chrom</t>
  </si>
  <si>
    <t>sprchová souprava (sprchový komplet) - posuvný držák, hadice, sprchová růžice - anticalcare, povrchová úprava chrom</t>
  </si>
  <si>
    <t>pračkový ventil DN 15 (1/2") s 3/4" vnějším závitem - se zpětnou a zavzdušňovací armaturou + šroubení pro hadici, provedení chrom - ventil dle ČSN EN 1717</t>
  </si>
  <si>
    <t>rohový ventil DN 15 se sítkem - pro připojení stojánkových baterií - provedení chrom</t>
  </si>
  <si>
    <t>kulový kohout DN 40 - závitový, chromovaný - pro rozvod pitné vody</t>
  </si>
  <si>
    <t>kulový kohout DN 40 s vypouštěním - závitový, chromovaný - pro rozvod pitné vody</t>
  </si>
  <si>
    <t>kulový kohout DN 32 - závitový, chromovaný - pro rozvod pitné vody</t>
  </si>
  <si>
    <t>kulový kohout DN 25 - závitový, chromovaný - pro rozvod pitné vody</t>
  </si>
  <si>
    <t>kulový kohout DN 25 s vypouštěním - závitový, chromovaný - pro rozvod pitné vody</t>
  </si>
  <si>
    <t>kulový kohout DN 20 - závitový, chromovaný - pro rozvod pitné vody</t>
  </si>
  <si>
    <t>kulový kohout DN 20 s vypouštěním - závitový, chromovaný - pro rozvod pitné vody</t>
  </si>
  <si>
    <t>vypouštěcí kulový kohout se zátkou - DN 15 - provedení pro rozvody pitné vody</t>
  </si>
  <si>
    <t>2x redukce + 2x uklidňovací kus (před a za vodoměr) + 2x převlečná matice 5/4" pro napojení vodoměrů (vodoměr dodá správce vodovodu)</t>
  </si>
  <si>
    <t>kontrolovatelný zpětný ventil DN 40 (tělo ventilu z mosazi) s testovací zátkou s těsnícím kroužkem (dle ČSN EN 1717)</t>
  </si>
  <si>
    <t>kontrolovatelný zpětný ventil DN 25 (tělo ventilu z mosazi) s testovací zátkou s těsnícím kroužkem (dle ČSN EN 1717)</t>
  </si>
  <si>
    <t xml:space="preserve">zpětný ventil závitový DN 20 </t>
  </si>
  <si>
    <t xml:space="preserve">pojistný ventil (pojistná skupina) pro zásobník TV - dle ČSN EN 1491 a ČSN EN 1488 - armatura obsahuje: pojistný ventil, uzavírací ventil, zpětný ventil, kontrolní šroub, odkapávací trychtýř - armatura DN 20, otevírací tlak 6 bar, pojistný výkon 150 kW </t>
  </si>
  <si>
    <t>Meibes č.6925B.60</t>
  </si>
  <si>
    <t>hadice pro napojení nad sifon kanalizace + 2 x převlečná matice (pro pijistný ventil - pojistnou skupinu u boileru)</t>
  </si>
  <si>
    <t xml:space="preserve">sanitární panceřované tlakové hadice (provozní tlak 15 bar) pro připojení stojánkových armatur </t>
  </si>
  <si>
    <t>bytový vodoměr DN 15 (Qn = 1,5 m3/h) + 2 x převlečná matice + 2 x redukce (podružné měření spotřeby SV pro jednotlivý byt)</t>
  </si>
  <si>
    <t>jemný proplachovatelný filtr s vestavěným redukčním ventilem, připojení 1 1/4" + manometr (rozsah 0-10 bar) + nátrubky a převlečné matice</t>
  </si>
  <si>
    <t>FK06-11/4AA-DN32 - Honeywell</t>
  </si>
  <si>
    <t>navrtávací pas 110/2"</t>
  </si>
  <si>
    <t>HAKU č.5250 - 110/2" - Hawle</t>
  </si>
  <si>
    <t>litinové šoupátko pro domovní přípojky - DN 1 1/2" (1 1/2"-2")</t>
  </si>
  <si>
    <t>č.2520 - DN 1 1/2" (1 1/2"-2") - Hawle</t>
  </si>
  <si>
    <t xml:space="preserve">zemní teleskopická souprava pro domovní přípojky </t>
  </si>
  <si>
    <t>č. 9601 - Hawle</t>
  </si>
  <si>
    <t xml:space="preserve">litinový uliční poklop samonivelační pro šoupátko domovní přípojky </t>
  </si>
  <si>
    <t>č. 1650 KASI - Hawle</t>
  </si>
  <si>
    <t>mosazná přechodka (spojka přímá), zemní, přechod na PE potrubí - D50 / 1 1/2"</t>
  </si>
  <si>
    <t>mosazná přechodka (koleno 90°), přechod z PE potrubí - D50 / 1 1/2"</t>
  </si>
  <si>
    <t>vytyčovací (signalizační) vodič nad vodovodním potrubím v zemi - např. CY 6</t>
  </si>
  <si>
    <t>výstražná fólie modré barvy s nápisem: "POZOR VODA"</t>
  </si>
  <si>
    <t>chránička (ochranné potrubí) PE d 110x10 mm</t>
  </si>
  <si>
    <t>pryžová manžeta (utěsnění vnějšího konce chráničky d 110 a vodovodního potrubí d 50 v zemi)</t>
  </si>
  <si>
    <t>vodotěsné + plynotěsné utěsnění chráničky a vodovodního potrubí (na vstupu potrubí a chráničky do suterénu budovy - skrz základ - stěnu)</t>
  </si>
  <si>
    <t>funkční zrušení (tzn. odpojení + zaslepení na koncích) stávajícího rozvodu vody z pozink. oceli vedeného pod podlahou 1.PP</t>
  </si>
  <si>
    <t>demontáž stávajícího nevyužívaného rozvodu SV a stávajících výtokových armatur v 1.NP a demontáž nevyužívaného PPR rozvodu SV a armatur v suterénu objektu</t>
  </si>
  <si>
    <t>ukotvení stávajícího ponechávaného PPR rozvodu vody d 32 mm v suterénu (ponechávaný rozvod vody v délce cca 13 m)</t>
  </si>
  <si>
    <t>napojení nového PPR rozvodu na stávající PPR rozvod (v suterénu budovy)</t>
  </si>
  <si>
    <t>napojení stávajícího funkčního vodovodního potrubí z bytů ve 2.NP na nové svislé rozvody SV v 1.NP</t>
  </si>
  <si>
    <t>napojení vodovodní přípojky na vodovodní řad (navrtávka)</t>
  </si>
  <si>
    <t>vodovodní potrubí a izolace</t>
  </si>
  <si>
    <t>vodovodní tlakové potrubí pro vedení v zemi - materiál PE 100  - d 50x4,6 mm - SDR 11 (PN 16)</t>
  </si>
  <si>
    <t>ocelové pozinkované potrubí včetně tvarovek (fitinek) - rozvod požární vody - DN 40</t>
  </si>
  <si>
    <t>ocelové pozinkované potrubí včetně tvarovek (fitinek) - rozvod požární vody - DN 25</t>
  </si>
  <si>
    <t>ocelové pozinkované potrubí včetně tvarovek (fitinek) - rozvod požární vody - DN 20</t>
  </si>
  <si>
    <t>plastové PPR potrubí - S 3,2 - PN 16, včetně tvarovek - d 40x5,6 mm - rozvod studené pitné vody</t>
  </si>
  <si>
    <t>plastové PPR potrubí - S 3,2 - PN 16, včetně tvarovek - d 32x4,5 mm - rozvod studené pitné vody</t>
  </si>
  <si>
    <t>plastové PPR potrubí - S 3,2 - PN 16, včetně tvarovek - d 25x3,5 mm - rozvod studené pitné vody</t>
  </si>
  <si>
    <t>plastové PPR potrubí - S 3,2 - PN 16, včetně tvarovek - d 20x2,8 mm - rozvod studené pitné vody</t>
  </si>
  <si>
    <t>plastové PPR potrubí - S 2,5 - PN 20, včetně tvarovek - d 25x4,2 mm - rozvod teplé vody</t>
  </si>
  <si>
    <t>plastové PPR potrubí - S 2,5 - PN 20, včetně tvarovek - d 20x3,4 mm - rozvod teplé vody</t>
  </si>
  <si>
    <t>tepelná izolace z pěnového polyetylenu - tl.9 mm - na potrubí POŽ vnějšího průměru 48,4 mm</t>
  </si>
  <si>
    <t>tepelná izolace z pěnového polyetylenu - tl.6 mm - na potrubí POŽ vnějšího průměru 33,7 mm</t>
  </si>
  <si>
    <t>tepelná izolace z pěnového polyetylenu - tl.6 mm - na potrubí POŽ vnějšího průměru 26,9 mm</t>
  </si>
  <si>
    <t>tepelná izolace z pěnového polyetylenu - tl.13 mm - na potrubí SV vnějšího průměru 40 mm</t>
  </si>
  <si>
    <t>tepelná izolace z pěnového polyetylenu - tl.9 mm - na potrubí SV vnějšího průměru 32 mm</t>
  </si>
  <si>
    <t>tepelná izolace z pěnového polyetylenu - tl.13 mm - na potrubí SV vnějšího průměru 32 mm</t>
  </si>
  <si>
    <t>tepelná izolace z pěnového polyetylenu - tl.9 mm - na potrubí SV vnějšího průměru 25 mm</t>
  </si>
  <si>
    <t>tepelná izolace z pěnového polyetylenu - tl.9 mm - na potrubí SV vnějšího průměru 20 mm</t>
  </si>
  <si>
    <t>tepelná izolace z pěnového polyetylenu - tl.13 mm - na potrubí TV vnějšího průměru 25 mm</t>
  </si>
  <si>
    <t>tepelná izolace z pěnového polyetylenu - tl.13 mm - na potrubí TV vnějšího průměru 20 mm</t>
  </si>
  <si>
    <t>tepelná izolace z pěnového polyetylenu - tl.13 mm - na stávající ponechávané potrubí SV vnějšího průměru 32 mm (v 1.PP)</t>
  </si>
  <si>
    <t>Zařizovací předměty a prvky</t>
  </si>
  <si>
    <t>keramické umyvadlo délky 600 mm, šířky (hloubky) 450 mm s otvorem pro baterii (U) - bílá barva, včetně instalační sady</t>
  </si>
  <si>
    <t>keramické umyvadlo pro zdravotně postižené (invalidní) délky 640 mm, šířky 550 mm s otvorem pro baterii (Ui) - bílá barva, včetně instalační sady</t>
  </si>
  <si>
    <t>keramické umývátko délky ~450 mm, šířky 360 mm s otvorem pro baterii uprostřed (UM1) - bílá barva, včetně instalační sady</t>
  </si>
  <si>
    <t>keramické umývátko délky ~450 mm, šířky 235 mm s otvorem pro baterii vpravo (UM2) - bílá barva, včetně instalační sady</t>
  </si>
  <si>
    <t>zápachová uzávěrka - umyvadlový sifon lahvový - provedení plast</t>
  </si>
  <si>
    <t>zápachová uzávěrka - umyvadlový sifon lahvový - provedení chrom</t>
  </si>
  <si>
    <t>zápachová uzávěrka - podomítkový umyvadlový sifon zabudovaný ve stěně - provedení chrom (pro invalidní umyvadlo)</t>
  </si>
  <si>
    <t>umyvadlová výpusť click clack - provedení chrom</t>
  </si>
  <si>
    <t>umyvadlová výpusť bez uzavírání - provedení chrom (pro invalidní umyvadlo)</t>
  </si>
  <si>
    <t>keramický kryt na sifon umyvadla, včetně 1 páru nastavitelných pružin umožňujících uchycení krytu k umyvadlu</t>
  </si>
  <si>
    <t xml:space="preserve">zápachová uzávěrka - podomítkový sifon pro pračku či myčku se zpětným uzávěrem a přivzdušňovacím ventilem </t>
  </si>
  <si>
    <t>HL404.1 (Hutterer &amp; Lechner)</t>
  </si>
  <si>
    <t>keramický závěsný klozet s hlubokým splachováním, délka záchodu ~530 mm, šířka 360 mm (WCZ) - bílá barva</t>
  </si>
  <si>
    <t>keramický závěsný invalidní klozet s hlubokým splachováním (pro tělesně postižené), délka klozetu 700 mm, šířka 360 mm (WCZi) - bílá barva</t>
  </si>
  <si>
    <t>montážní prvek pro závěsné WC - samonosné provedení (kotvení do stěny a do podlahy), s nádržkou do stěny, ovládání zepředu</t>
  </si>
  <si>
    <t>montážní prvek pro závěsné WC invalidní s vyložením 700 mm - samonosné provedení (kotvení do stěny a do podlahy), s nádržkou do stěny, samonosné provedení, ovládání zepředu vyvést mimo WC (oddálené tlačítko)</t>
  </si>
  <si>
    <t>ovládání zepředu -  vyvést mimo WC</t>
  </si>
  <si>
    <t>ovládací tlačítko pro zabudovanou WC nádržku - pochromované matné, ovládání zepředu, pro 2 množství splachování</t>
  </si>
  <si>
    <t>ovládací tlačítko k nádržce invalidního WC - oddálené, pneumatické, 2 množství splachování, pochromované matné</t>
  </si>
  <si>
    <t>krycí deska pro splachovací nádržku u invalidního WC</t>
  </si>
  <si>
    <t>WC sedátko duroplastové s poklopem , s antibakteriální úpravou, nerezové úchyty</t>
  </si>
  <si>
    <t>WC sedátko duroplastové bez poklopu, s antibakteriální úpravou</t>
  </si>
  <si>
    <t>zápachová uzávěrka pro dřez - DN 50, připojení 6/4" převlečná matice - plastové provedení</t>
  </si>
  <si>
    <t>odpadní dřezový ventil 6/4", ventil z nerez. oceli, včetně gumové zátky s kroužkem</t>
  </si>
  <si>
    <t>akrylátová sprchová vanička čtvercová - 900x900 mm, vestavná, výška 63 mm - bílá barva, včetně dilatační pásky</t>
  </si>
  <si>
    <t>sifon pro sprch. vaničku 50/40 mm, nerezová krytka, průtok 39 l/min</t>
  </si>
  <si>
    <t>nohy k akrylátové sprchové vaničce (sada)</t>
  </si>
  <si>
    <t>sprchové dveře skládací délka ~900 mm, výška 1950 mm (šířka vstupu 635 mm), stříbrný profil, 6 mm sklo s dekorem arctic a úpravou perla glass, madla chrom</t>
  </si>
  <si>
    <t>bílá plastová revizní dvířka s rámečkem umožňující přístup k sifonu sprchové vaničky</t>
  </si>
  <si>
    <t>podlahový žlab s nastavitelným límcem ke stěně, včetně perforovaného roštu (vše z nerez oceli) s plast. PP vpustí se zápach. uzávěrkou (sifonem) - 1 x svislý odtok DN 50 - délka kompletního žlabu s roštem cca 1200 mm, žlab smontovaný se sifonem, vodní zápachová uzávěra výšky 50 mm, průtok 60-68,8 l/min</t>
  </si>
  <si>
    <t>pevné invalidní madlo k invalidnímu WC - dle vyhlášky č. 398/2009 Sb., madlo tvaru "L", vodorovná část délky 600 mm, svislá část délky 700 mm - provedení nerez</t>
  </si>
  <si>
    <t xml:space="preserve">sklopné invalidní madlo k invalidnímu WC s držákem toaletního papíru - dle vyhlášky č. 398/2009 Sb., madlo délky 800 mm - provedení nerez </t>
  </si>
  <si>
    <t>pevné svislé madlo k invalidnímu umyvadlu - dle vyhlášky č. 398/2009 Sb., svislé madlo délky 500 mm - provedení nerez</t>
  </si>
  <si>
    <t>pevné vodorovné madlo do inv. sprchového prostoru - dle vyhlášky č. 398/2009 Sb., vodorovné madlo délky 600 mm - provedení nerez</t>
  </si>
  <si>
    <t>pevné svislé madlo do sprchového prostoru - dle vyhlášky č. 398/2009 Sb., svislé madlo délky 500 mm - provedení nerez</t>
  </si>
  <si>
    <t xml:space="preserve">sklopné invalidní madlo ke sklopnému sedátku do inv. sprchy - dle vyhlášky č. 398/2009 Sb., madlo délky 800 mm - provedení nerez </t>
  </si>
  <si>
    <t>sklopné sedátko do sprchy s opěrnou nohou - dle vyhlášky č. 398/2009 Sb., rozměru 450 x 450 mm, plastový sedák bílé barvy, konstrukce provedení nerez</t>
  </si>
  <si>
    <t>standardní provedení rozměru 400x400 mm, bílá barva</t>
  </si>
  <si>
    <t xml:space="preserve">Kanalizace jako celek </t>
  </si>
  <si>
    <t>celková dodávka a montáž konzol, objímek a veškerého upevňovacího materiálu</t>
  </si>
  <si>
    <t>ostatní pomocný materiál celkem</t>
  </si>
  <si>
    <t xml:space="preserve">utěsnění prostupů kanalizace požárně dělícími konstrukcemi (protipožární manžety, ucpávky,…) - dle PBŘS </t>
  </si>
  <si>
    <t>technická prohlídka potrubí, zkouška kanalizačního potrubí (vodotěsnosti svodného potrubí, plynotěsnosti odpadního, připojovacího a větracího potrubí)</t>
  </si>
  <si>
    <t>kompletní doprava, montáž a pokládka kanalizace včetně montáže zařizovacích předmětů a prvků</t>
  </si>
  <si>
    <t>stavební přípomoce (drážky, prostupy a jejich následné začištění,….) celkem</t>
  </si>
  <si>
    <t>dílenská dokumentace</t>
  </si>
  <si>
    <t xml:space="preserve">dokumentace skutečného provedení stavby </t>
  </si>
  <si>
    <t xml:space="preserve">Vodovod jako celek </t>
  </si>
  <si>
    <t>kompletní označení vodovodního rozvodu - cedulky, štítky apod.</t>
  </si>
  <si>
    <t>celková dodávka a montáž konzol, žlabů, objímek a veškerého upevňovacího materiálu</t>
  </si>
  <si>
    <t xml:space="preserve">utěsnění prostupů vodovodu požárně dělícími konstrukcemi (protipožární manžety, ucpávky,…) - dle PBŘS </t>
  </si>
  <si>
    <t>technická prohlídka potrubí, tlaková zkouška potrubí, konečná tlaková zkouška</t>
  </si>
  <si>
    <t>proplach a dezinfekce vnitřního vodovodu</t>
  </si>
  <si>
    <t>kompletní doprava a montáž vnitřního vodovodu</t>
  </si>
  <si>
    <t>Adaptace části čp. 77, Horažďovice</t>
  </si>
  <si>
    <t>D.1.4.a  VYTÁPĚNÍ STAVEB</t>
  </si>
  <si>
    <t>Kód (pol.č.)</t>
  </si>
  <si>
    <t>Popis položky, specifikace</t>
  </si>
  <si>
    <t>M.j.</t>
  </si>
  <si>
    <t>Cena m.j. (Kč)</t>
  </si>
  <si>
    <t>Cena celkem (Kč)</t>
  </si>
  <si>
    <t>Referenční příklad</t>
  </si>
  <si>
    <t>Prvky otop. soustavy, armatury</t>
  </si>
  <si>
    <t>3/8" rad. roh. termostat. ventil, kuželka ventilu EPDM, připojení hlavice M30x1,5, Kvs=0,86, PN10, možnost výměny pomocí montážního přípravku bez vypouštění soustavy</t>
  </si>
  <si>
    <t>V-exact II, Heimeier, 3711-01.000</t>
  </si>
  <si>
    <t>3/8" rad. rohové regulační uzavíratelné šroubení s pamětí nastavení, tělo z korozivzdorného bronzu, PN10</t>
  </si>
  <si>
    <t>Regulux, Heimeier, 0351-02.000</t>
  </si>
  <si>
    <t>1/2" rad. úhlový pravý termostat. ventil, kuželka ventilu EPDM, připojení pro hlavice M30x1,5, Kvs=0,86, PN10, možnost výměny pomocí montážního přípravku bez vypouštění soustavy</t>
  </si>
  <si>
    <t>V-exact II, Heimeier, 3714-02.000</t>
  </si>
  <si>
    <t>1/2" rad. roh. termostat. ventil, kuželka ventilu EPDM, připojení pro hlavice M30x1,5, Kvs=0,86, PN10, možnost výměny pomocí montážního přípravku bez vypouštění soustavy</t>
  </si>
  <si>
    <t>V-exact II, Heimeier, 3711-02.000</t>
  </si>
  <si>
    <t>1/2" rad. rohové regulační uzavíratelné šroubení s pamětí nastavení, pro soustavy s nuceným oběhem, tělo z korozivzdorného bronzu, PN10</t>
  </si>
  <si>
    <t>termost. hlavice kapalin., s věst. čidlem, standardní 6-28°C, s min. teplotou zámrz. 6°C, M30x1,5, bílá, se dvěma zarážkami</t>
  </si>
  <si>
    <t>Heimeier K, 6000-09.500</t>
  </si>
  <si>
    <t>1/2" automat. odvzduš. ventil plovákový</t>
  </si>
  <si>
    <t>Otopná tělesa desková</t>
  </si>
  <si>
    <t>22/900/400 deskové otopné těleso kompaktní, RAL 9016, boční připojení, provedení s oblými bočními hranami</t>
  </si>
  <si>
    <t>CosmoNova (Vogel)</t>
  </si>
  <si>
    <t>12/600/1600 resp. 21/600/1600 deskové otopné těleso kompaktní, RAL 9016, boční připojení, provedení s oblými bočními hranami</t>
  </si>
  <si>
    <t>22/900/700 resp. 22/900/720 deskové otopné těleso kompaktní, RAL 9016, boční připojení, provedení s oblými bočními hranami</t>
  </si>
  <si>
    <t>12/600/1800 resp. 21/600/1800 deskové otopné těleso kompaktní, RAL 9016, boční připojení, provedení s oblými bočními hranami</t>
  </si>
  <si>
    <t>10/600/400 deskové otopné těleso kompaktní, RAL 9016, boční připojení, provedení s oblými bočními hranami</t>
  </si>
  <si>
    <t>12/600/1000 resp. 21/600/1000 deskové otopné těleso kompaktní, RAL 9016, boční připojení, provedení s oblými bočními hranami</t>
  </si>
  <si>
    <t>33/600/700 resp. 33/600/720 deskové otopné těleso kompaktní, RAL 9016, boční připojení, provedení s oblými bočními hranami</t>
  </si>
  <si>
    <t>12/600/1200 resp. 21/600/1200 deskové otopné těleso kompaktní, RAL 9016, boční připojení, provedení s oblými bočními hranami</t>
  </si>
  <si>
    <t>Otopná tělesa trubková</t>
  </si>
  <si>
    <t>1320/600 trubkové koupelnové otopné těleso, rovné provedení, RAL 9016, 2-bodové připojení</t>
  </si>
  <si>
    <t>1650/750 trubkové koupelnové otopné těleso, rovné provedení, RAL 9016, 2-bodové připojení</t>
  </si>
  <si>
    <t>1320/750 trubkové koupelnové otopné těleso, rovné provedení, RAL 9016, 2-bodové připojení</t>
  </si>
  <si>
    <t>Ocelové trubky</t>
  </si>
  <si>
    <t>ocelová trubka bezešvá dle ČSN 42 5715 - DN 10 vč. tvarovek</t>
  </si>
  <si>
    <t>ocelová trubka bezešvá dle ČSN 42 5715 - DN 15 vč. tvarovek</t>
  </si>
  <si>
    <t>Tepelné izolace potrubí</t>
  </si>
  <si>
    <r>
      <rPr>
        <sz val="8"/>
        <rFont val="Calibri"/>
        <family val="2"/>
      </rPr>
      <t>Ø</t>
    </r>
    <r>
      <rPr>
        <sz val="8"/>
        <rFont val="Arial"/>
        <family val="2"/>
      </rPr>
      <t>18 x tl. 20 mm návlek. izolace -  trubice dutého profilu z pěnového polyetylenu</t>
    </r>
  </si>
  <si>
    <t>Ø22 x tl. 20 mm návlek. izolace -  trubice dutého profilu z pěnového polyetylenu</t>
  </si>
  <si>
    <t>Ø32 x tl. 20 mm návlek. izolace -  trubice dutého profilu z pěnového polyetylenu</t>
  </si>
  <si>
    <t>polyethylenová návleková izolace -prostupy stav. konstrucemi</t>
  </si>
  <si>
    <t>šedá páska pro zalepení spojů na izolaci, 50 m</t>
  </si>
  <si>
    <t xml:space="preserve">sponky pro chycení spojů na návlekové izolaci </t>
  </si>
  <si>
    <t>doplňková tepelná izolace na nespecifiková potrubí různého tvaru</t>
  </si>
  <si>
    <t>další případné drobné fitinky, plastové krycí růžice a další pomocný materiál</t>
  </si>
  <si>
    <t>vypuštění kompletní stávající otopné soustavy, kompletní demontáž 12 ks stávajících otop. těles pro možnost provádění stav. prací, zaslepení přívodů, zprovoznění soustavy, vč. přípojovacích potrubí</t>
  </si>
  <si>
    <t>stavební výpomoci (vrtání otvorů do stropů, stěn,…, kotvení nosných prvků do stavebních konstrukcí)</t>
  </si>
  <si>
    <t>zhotovení prostupů stěnami a stropem pro rozvody potrubí, vč. oddilatování, vč. zpětného začištění</t>
  </si>
  <si>
    <t>očištění, opravy a nátěry stávajícího ponechávaného ocelového potrubí (2x základ, 2x krycí) - cca 5 m2</t>
  </si>
  <si>
    <t xml:space="preserve">nátěry nového ocelového potrubí (2x základ, 2x krycí) - cca 18 m2 </t>
  </si>
  <si>
    <t>pomocný a drobný materiál (fitinky, tvarovky, úchyty, příruby, atp.)</t>
  </si>
  <si>
    <t>blíže nespecifikovaný materiál</t>
  </si>
  <si>
    <t>zvláštní činnost - viz technická zpráva (úprava případných problematických míst (nutné odbočky, etážky), úprava „nevzhledných“ rozvodů (bude konzultováno v rámci AD na stavbě), odřezání stávajících „nevyužitých“ odboček, lokální doizolování potrubí atp. v rozsahu 50 hod</t>
  </si>
  <si>
    <t>hod</t>
  </si>
  <si>
    <t>topné a tlakové zkoušky</t>
  </si>
  <si>
    <t>kompletní dodávka a montáž, vč. všech dalších případných demontáží</t>
  </si>
  <si>
    <t>zařízení staveniště</t>
  </si>
  <si>
    <t>dokumentace skutečného provedení stavby</t>
  </si>
  <si>
    <t>Název:</t>
  </si>
  <si>
    <t>Adaptace části čp.77, Horažďovice, Ulice Prácheňská, st.p.č. 44</t>
  </si>
  <si>
    <t>Elektroinstalace</t>
  </si>
  <si>
    <t>Rekapitulace</t>
  </si>
  <si>
    <t>Kap.</t>
  </si>
  <si>
    <t>Popis položky</t>
  </si>
  <si>
    <t>Základ DPH</t>
  </si>
  <si>
    <t>Základ 15,00%</t>
  </si>
  <si>
    <t>A.</t>
  </si>
  <si>
    <t>UPRAVENÉ ROZPOČTOVÉ NÁKLADY</t>
  </si>
  <si>
    <t>1.</t>
  </si>
  <si>
    <t>C21M - Elektromontáže  -  MONTÁŽ</t>
  </si>
  <si>
    <t>2.</t>
  </si>
  <si>
    <t xml:space="preserve">   Podíl přidružených výkonů 4,80% z C21M a navázaného materiálu</t>
  </si>
  <si>
    <t>3.</t>
  </si>
  <si>
    <t>C22M - Sdělovací, signal. a zabezpečovací zařízení  -  MONTÁŽ</t>
  </si>
  <si>
    <t>4.</t>
  </si>
  <si>
    <t xml:space="preserve">   Podíl přidružených výkonů z C22M a navázaného materiálu</t>
  </si>
  <si>
    <t>5.</t>
  </si>
  <si>
    <t>C801-3 - Stavební práce - výseky, kapsy, rýhy  -  MONTÁŽ</t>
  </si>
  <si>
    <t>6.</t>
  </si>
  <si>
    <t>MATERIÁL</t>
  </si>
  <si>
    <t>7.</t>
  </si>
  <si>
    <t xml:space="preserve">   Podružný materiál 5,00%</t>
  </si>
  <si>
    <t>8.</t>
  </si>
  <si>
    <t>Anténní stožár na sedlovou střechu + anténní systém, vč.příslušenství, dodávka, montáž, nastavení</t>
  </si>
  <si>
    <t>9.</t>
  </si>
  <si>
    <t>Dodávka, montáž, zapojení, oživení rozvaděčů RB1,2,3</t>
  </si>
  <si>
    <t>10.</t>
  </si>
  <si>
    <t>Dodávka, osazení, zapojení a oživení rozvaděče RP1</t>
  </si>
  <si>
    <t>11.</t>
  </si>
  <si>
    <t>Dodávka, osazení, zapojení rozvaděče REM</t>
  </si>
  <si>
    <t>12.</t>
  </si>
  <si>
    <t>Úprava a napojení kabeláže v rozvaděči HDS</t>
  </si>
  <si>
    <t>13.</t>
  </si>
  <si>
    <t xml:space="preserve">Dodávka, montáž, zapojení, oživení rozvaděče RS </t>
  </si>
  <si>
    <t>14.</t>
  </si>
  <si>
    <t>Revizní činnost a výchozí revizní zpráva</t>
  </si>
  <si>
    <t>15.</t>
  </si>
  <si>
    <t>Demontáž a likvidace stávající rušené elektroinstalace</t>
  </si>
  <si>
    <t>16.</t>
  </si>
  <si>
    <t>Úprava, zajištění stávajícícch zachovávaných rozvodů objektu</t>
  </si>
  <si>
    <t>17.</t>
  </si>
  <si>
    <t>Doprava materiálu a montážníků</t>
  </si>
  <si>
    <t>CELKEM URN</t>
  </si>
  <si>
    <t>B.</t>
  </si>
  <si>
    <t>VEDLEJŠÍ ROZPOČTOVÉ NÁKLADY</t>
  </si>
  <si>
    <t>18.</t>
  </si>
  <si>
    <t>Inženýrská činnost /výrob.dokumentace, skut.provedení, zakre</t>
  </si>
  <si>
    <t>CELKEM VRN</t>
  </si>
  <si>
    <t>Σ</t>
  </si>
  <si>
    <t>REKAPITULACE CELKEM</t>
  </si>
  <si>
    <t>Celkem s DPH</t>
  </si>
  <si>
    <t>Sazba 15,00%</t>
  </si>
  <si>
    <t>Celkem:</t>
  </si>
  <si>
    <t>Zařízení a materiál uvedené v tomto rozpočtu jsou pouze označením typu zařízení a materiálu, který stanovuje minimální technické parametry prvku. V rámci dodávky mohou být použity jiné materiály a jiná zařízení, které však musí splňovat všechny parametry, které jsou uvedeny v tomto řešení. Svítidla se předpokládají včetně zdrojů. 
Předmětem dodávky zhotovitele bude provedení všech kotevních a spojovacích prvků, tmelení a těsnění, provedení pomocných konstrukcí, přesuny hmot, lešení, stavební přípomoce a související práce přímo nespecifikované v těchto podkladech, ale nezbytné pro zdárné dokončení a plnou funkčnost a kvalitu díla. Výkazy výměr a dodávek jsou pro nabízející firmy podpůrnou pomůckou nikoli závazným podkladem.</t>
  </si>
  <si>
    <t>C21M - Elektromontáže</t>
  </si>
  <si>
    <t>C21M - Elektromontáže \ 01 - Trubková vedení, krabice, svorkovnice \ Instalační krabice</t>
  </si>
  <si>
    <t>Poř.č.</t>
  </si>
  <si>
    <t>Číslo pol.</t>
  </si>
  <si>
    <t>Cena/jedn. [Kč]</t>
  </si>
  <si>
    <t>Jedn.</t>
  </si>
  <si>
    <t>Celkem [Kč]</t>
  </si>
  <si>
    <t>210010301</t>
  </si>
  <si>
    <t>krabice přístrojová (1901, KU 68/1, KP 67, KP 68; KZ 3) bez zapojení</t>
  </si>
  <si>
    <t>38,00</t>
  </si>
  <si>
    <t>138,00</t>
  </si>
  <si>
    <t>210010311</t>
  </si>
  <si>
    <t>krabice odbočná s víčkem (1902, KO 68, KU 68) kruhová bez zapojení</t>
  </si>
  <si>
    <t>8,00</t>
  </si>
  <si>
    <t>210010312</t>
  </si>
  <si>
    <t>krabice odbočná s víčkem (KO 97, KO 100, KO 110) kruhová bez zapojení</t>
  </si>
  <si>
    <t>5,00</t>
  </si>
  <si>
    <t>210010313</t>
  </si>
  <si>
    <t>krabice odbočná s víčkem (KO 125) čtvercová bez zapojení</t>
  </si>
  <si>
    <t>210010321</t>
  </si>
  <si>
    <t>krabice odbočná s víčkem a svork. (1903, KR 68) kruhová vč. zapojení</t>
  </si>
  <si>
    <t>7,00</t>
  </si>
  <si>
    <t>210010351</t>
  </si>
  <si>
    <t>krabicová rozvodka typ 6455-11 do 4mm2 vč. zapojení</t>
  </si>
  <si>
    <t>2,00</t>
  </si>
  <si>
    <t>C21M - Elektromontáže \ 01 - Trubková vedení, krabice, svorkovnice \ Instalační trubky</t>
  </si>
  <si>
    <t>210010003</t>
  </si>
  <si>
    <t>trubka plastová ohebná instalační průměr 23mm (PO)</t>
  </si>
  <si>
    <t>30,00</t>
  </si>
  <si>
    <t>210010004</t>
  </si>
  <si>
    <t>trubka plastová ohebná instalační průměr 29mm (PO)</t>
  </si>
  <si>
    <t>20,00</t>
  </si>
  <si>
    <t>210010005</t>
  </si>
  <si>
    <t>trubka plastová ohebná instalační průměr 36mm (PO)</t>
  </si>
  <si>
    <t>50,00</t>
  </si>
  <si>
    <t>210010006</t>
  </si>
  <si>
    <t>trubka plastová ohebná instalační průměr 48mm (PO)</t>
  </si>
  <si>
    <t>10,00</t>
  </si>
  <si>
    <t>210010121</t>
  </si>
  <si>
    <t>trubka ochranná plastová tuhá do průměru 20mm (VU)</t>
  </si>
  <si>
    <t>24,00</t>
  </si>
  <si>
    <t>C21M - Elektromontáže \ 01 - Trubková vedení, krabice, svorkovnice \ Různé</t>
  </si>
  <si>
    <t>210010502</t>
  </si>
  <si>
    <t>osazení lustrové svorky do 3x4 vč. zapojení</t>
  </si>
  <si>
    <t>70,00</t>
  </si>
  <si>
    <t>C21M - Elektromontáže \ 08 - Vodiče, šňůry a kabely měděné \ Pevně uložené (PU)</t>
  </si>
  <si>
    <t>210800545</t>
  </si>
  <si>
    <t>CY 2.5mm2 (H07V-U) zelenožlutý (PU)</t>
  </si>
  <si>
    <t>40,00</t>
  </si>
  <si>
    <t>210800546</t>
  </si>
  <si>
    <t>CY 4mm2 (H07V-U) zelenožlutý (PU)</t>
  </si>
  <si>
    <t>60,00</t>
  </si>
  <si>
    <t>210800547</t>
  </si>
  <si>
    <t>CY 6mm2 (H07V-U) zelenožlutý (PU)</t>
  </si>
  <si>
    <t>210800548</t>
  </si>
  <si>
    <t>CY 10mm2 (H07V-U) zelenožlutý (PU)</t>
  </si>
  <si>
    <t>12,00</t>
  </si>
  <si>
    <t>210802349</t>
  </si>
  <si>
    <t>CYSY 5Cx2.5mm2 (H05VV-F 5G2.5) (PU)</t>
  </si>
  <si>
    <t>18,00</t>
  </si>
  <si>
    <t>210810041</t>
  </si>
  <si>
    <t>CYKY-CYKYm 2Ax1.5mm2 (CYKY 2O1.5) 750V (PU)</t>
  </si>
  <si>
    <t>190,00</t>
  </si>
  <si>
    <t>210810045</t>
  </si>
  <si>
    <t>CYKY-CYKYm 3Ax1.5mm2 (CYKY 3O1.5) 750V (PU)</t>
  </si>
  <si>
    <t>CYKY-CYKYm 3Cx1.5mm2 (CYKY 3J1.5) 750V (PU)</t>
  </si>
  <si>
    <t>140,00</t>
  </si>
  <si>
    <t>420,00</t>
  </si>
  <si>
    <t>210810046</t>
  </si>
  <si>
    <t>CYKY-CYKYm 3Cx2.5mm2 (CYKY 3J2.5) 750V (PU)</t>
  </si>
  <si>
    <t>400,00</t>
  </si>
  <si>
    <t>210810049</t>
  </si>
  <si>
    <t>CYKY-CYKYm 4Bx1.5mm2 (CYKY 4J1.5) 750V (PU)</t>
  </si>
  <si>
    <t>210810053</t>
  </si>
  <si>
    <t>CYKY-CYKYm 4Bx10mm2 (CYKY 4J10) 750V (PU)</t>
  </si>
  <si>
    <t>210810055</t>
  </si>
  <si>
    <t>CYKY-CYKYm 5Cx1.5mm2 (CYKY 5J1.5) 750V (PU)</t>
  </si>
  <si>
    <t>210810056</t>
  </si>
  <si>
    <t>CYKY-CYKYm 5Cx2.5mm2 (CYKY 5J2.5) 750V (PU)</t>
  </si>
  <si>
    <t>90,00</t>
  </si>
  <si>
    <t>210810112</t>
  </si>
  <si>
    <t>CYKY-CYKYm 3Bx70+50mm2 (CYKY 3J70+50) 1kV (PU)</t>
  </si>
  <si>
    <t>11,00</t>
  </si>
  <si>
    <t>C21M - Elektromontáže \ 08 - Vodiče, šňůry a kabely měděné \ Sdělovací vodiče pevně uložené (PU)</t>
  </si>
  <si>
    <t>210860222</t>
  </si>
  <si>
    <t>JYTY 4x1mm  s Al laminovanou folií (PU)</t>
  </si>
  <si>
    <t>C21M - Elektromontáže \ 10 - Ukončení vodičů, soubory pro kabely \ Ukončení kabelovým okem</t>
  </si>
  <si>
    <t>215104013</t>
  </si>
  <si>
    <t>ukončení kabelu lisovacím okem 50mm2</t>
  </si>
  <si>
    <t>215104014</t>
  </si>
  <si>
    <t>ukončení kabelu lisovacím okem 70mm2</t>
  </si>
  <si>
    <t>6,00</t>
  </si>
  <si>
    <t>C21M - Elektromontáže \ 10 - Ukončení vodičů, soubory pro kabely \ Ukončení kabelu smrštovací záklopkou</t>
  </si>
  <si>
    <t>210100254</t>
  </si>
  <si>
    <t>ukončení celoplastového kabelu smršťovací záklopkou/páskou do 4x95mm2</t>
  </si>
  <si>
    <t>C21M - Elektromontáže \ 11 - Spínací, spouštěcí a regulační ústrojí \ Spínače</t>
  </si>
  <si>
    <t>210110001</t>
  </si>
  <si>
    <t>spínač nástěnný prostředí vlhké 1-pólový řazení 1</t>
  </si>
  <si>
    <t>1,00</t>
  </si>
  <si>
    <t>210110041</t>
  </si>
  <si>
    <t>spínač zapuštěný 1-pólový řazení 1 se sign.podsv. VALENA</t>
  </si>
  <si>
    <t>spínač zapuštěný 1-pólový řazení 1 VALENA</t>
  </si>
  <si>
    <t>210110042</t>
  </si>
  <si>
    <t>čidlo pohybové na povrch</t>
  </si>
  <si>
    <t>3,00</t>
  </si>
  <si>
    <t>210110045</t>
  </si>
  <si>
    <t>střídavý přepínač zapuštěný - řazení 6 VALENA</t>
  </si>
  <si>
    <t>210110048</t>
  </si>
  <si>
    <t>spínač zapuštěný 1-pólový VALENA</t>
  </si>
  <si>
    <t>25,00</t>
  </si>
  <si>
    <t>210110082</t>
  </si>
  <si>
    <t>sporáková přípojka typ 39563-23C zapuštěná vč. doutnavky</t>
  </si>
  <si>
    <t>215112481</t>
  </si>
  <si>
    <t>rámeček jednonásobný</t>
  </si>
  <si>
    <t>96,00</t>
  </si>
  <si>
    <t>215112482</t>
  </si>
  <si>
    <t>rámeček dvojnásobný</t>
  </si>
  <si>
    <t>22,00</t>
  </si>
  <si>
    <t>215112483</t>
  </si>
  <si>
    <t>rámeček trojnásobný</t>
  </si>
  <si>
    <t>4,00</t>
  </si>
  <si>
    <t>215112484</t>
  </si>
  <si>
    <t>rámeček čtyřnásobný</t>
  </si>
  <si>
    <t>C21M - Elektromontáže \ 11 - Spínací, spouštěcí a regulační ústrojí \ Zásuvky</t>
  </si>
  <si>
    <t>210111012</t>
  </si>
  <si>
    <t>zásuvka polozap./zapuštěná 10/16A 250V 2P+Z průběžná montáž</t>
  </si>
  <si>
    <t>80,00</t>
  </si>
  <si>
    <t>C21M - Elektromontáže \ 14 - Ovládací, návěstní a signální přístroje</t>
  </si>
  <si>
    <t>216140002</t>
  </si>
  <si>
    <t>montáž ventilátoru</t>
  </si>
  <si>
    <t>216140030</t>
  </si>
  <si>
    <t>montáž krabicového relé</t>
  </si>
  <si>
    <t>C21M - Elektromontáže \ 19 - Rozvaděče, rozvodné skříně, desky, svorkovnice</t>
  </si>
  <si>
    <t>210190002</t>
  </si>
  <si>
    <t>montáž oceloplech. rozvodnic do 50kg</t>
  </si>
  <si>
    <t>210190004</t>
  </si>
  <si>
    <t>montáž oceloplech. rozvodnic do 150kg</t>
  </si>
  <si>
    <t>C21M - Elektromontáže \ 20 - Svítidla a osvětlovací zařízení \ Ostatní svítidla, předřadníky, závěsy</t>
  </si>
  <si>
    <t>211200101</t>
  </si>
  <si>
    <t xml:space="preserve">Nouzové orientační svítidlo </t>
  </si>
  <si>
    <t>C21M - Elektromontáže \ 20 - Svítidla a osvětlovací zařízení \ Svítidla zářivková</t>
  </si>
  <si>
    <t>210201068</t>
  </si>
  <si>
    <t>svítidlo zářivkové stropní 2x58W IP66</t>
  </si>
  <si>
    <t>C21M - Elektromontáže \ 20 - Svítidla a osvětlovací zařízení \ Svítidla žárovková</t>
  </si>
  <si>
    <t>210200012</t>
  </si>
  <si>
    <t xml:space="preserve">svítidlo žárovkové interiérové stropní a nástěnné </t>
  </si>
  <si>
    <t>16,00</t>
  </si>
  <si>
    <t>210200118</t>
  </si>
  <si>
    <t>světlomet</t>
  </si>
  <si>
    <t>C21M - Elektromontáže \ 22 - Vedení uzemňovací \ Různé</t>
  </si>
  <si>
    <t>210220561</t>
  </si>
  <si>
    <t>zemnící svorka</t>
  </si>
  <si>
    <t>14,00</t>
  </si>
  <si>
    <t>216220102</t>
  </si>
  <si>
    <t>svorkovnice EPS ekvipotencionální s krabicí</t>
  </si>
  <si>
    <t>216220371</t>
  </si>
  <si>
    <t>ekvipotenciální svorkovnice</t>
  </si>
  <si>
    <t>C22M - Sdělovací, signal. a zabezpečovací zařízení</t>
  </si>
  <si>
    <t>C22M - Sdělovací, signal. a zabezpečovací zařízení \ 26 - Krabice, skříně, trubky, žlaby, konstrukce \ 00 Krabice</t>
  </si>
  <si>
    <t>220260001u</t>
  </si>
  <si>
    <t>krabice KO 68 pod omítku, do připraveného lůžka, zhotovení otvorů pro trubky, vodiče, zavíčkování. Bez svorek a zapojení.</t>
  </si>
  <si>
    <t>220260007u</t>
  </si>
  <si>
    <t>krabice KO 125 pod omítku, do připraveného lůžka, zhotovení otvorů pro trubky, vodiče, zavíčkování. Bez svorek a zapojení.</t>
  </si>
  <si>
    <t>C22M - Sdělovací, signal. a zabezpečovací zařízení \ 26 - Krabice, skříně, trubky, žlaby, konstrukce \ 05 Trubky</t>
  </si>
  <si>
    <t>220260551u</t>
  </si>
  <si>
    <t>trubka plast.ohebná 16mm pod omítku vč.drážky</t>
  </si>
  <si>
    <t>220260552u</t>
  </si>
  <si>
    <t>trubka plast.ohebná 23 pod omítku vč.drážky</t>
  </si>
  <si>
    <t>260,00</t>
  </si>
  <si>
    <t>220260553u</t>
  </si>
  <si>
    <t>trubka plast.ohebná 29 pod omítku vč.drážky</t>
  </si>
  <si>
    <t>220260554u</t>
  </si>
  <si>
    <t>trubka plast.ohebná 36 pod omítku vč.drážky</t>
  </si>
  <si>
    <t>C22M - Sdělovací, signal. a zabezpečovací zařízení \ 26 - Krabice, skříně, trubky, žlaby, konstrukce \ 06 Lišty</t>
  </si>
  <si>
    <t>220260603u</t>
  </si>
  <si>
    <t>lišta vkládací 20x20, na předem připravené úchyt.body, zavíčkování.</t>
  </si>
  <si>
    <t>220260605u</t>
  </si>
  <si>
    <t>lišta vkládací LV40x20, na předem připravené úchyt.body, zavíčkování.</t>
  </si>
  <si>
    <t>C22M - Sdělovací, signal. a zabezpečovací zařízení \ 28 - Kabely pro přívody a vnitřní instalaci \ 01 Pod omítkou</t>
  </si>
  <si>
    <t>220280101n</t>
  </si>
  <si>
    <t>JYSTY do 2x2x0.8mm pod omítkou do připravené drážky, prozvonění, označení, zasádrování a začištění</t>
  </si>
  <si>
    <t>C22M - Sdělovací, signal. a zabezpečovací zařízení \ 28 - Kabely pro přívody a vnitřní instalaci \ 02 V trubkách</t>
  </si>
  <si>
    <t>220280201n</t>
  </si>
  <si>
    <t>kabel UTP/FTP kat.6 v trubkách, prozvonění a označení, vč.pročištění trubek</t>
  </si>
  <si>
    <t>220280206n</t>
  </si>
  <si>
    <t>kabel UTP kat.6 v trubkách, prozvonění a označení, vč.pročištění trubek</t>
  </si>
  <si>
    <t>460,00</t>
  </si>
  <si>
    <t>220280241n</t>
  </si>
  <si>
    <t>koax.kabel v trubkách, prozvonění a označení, vč.pročištění trubek</t>
  </si>
  <si>
    <t>170,00</t>
  </si>
  <si>
    <t>C22M - Sdělovací, signal. a zabezpečovací zařízení \ 29 - Strukturované kabelové rozvody</t>
  </si>
  <si>
    <t>220290001u</t>
  </si>
  <si>
    <t>zásuvka 1xRJ45 UTP kat.6 pod omítku do připravené krabice, vč.značení portů</t>
  </si>
  <si>
    <t>220290003u</t>
  </si>
  <si>
    <t>dvojzásuvka 2xRJ45 UTP kat.6 pod omítku do připravené krabice, vč.značení portů</t>
  </si>
  <si>
    <t>220293012p</t>
  </si>
  <si>
    <t>měření do protokolu</t>
  </si>
  <si>
    <t>15,00</t>
  </si>
  <si>
    <t>C22M - Sdělovací, signal. a zabezpečovací zařízení \ 32.3 - Domácí telefony a zvonky</t>
  </si>
  <si>
    <t>220323231u</t>
  </si>
  <si>
    <t>zvonkové tlačítko, na předem připravené úchyt.body, zapojení a přezkoušení funkce</t>
  </si>
  <si>
    <t>220323301u</t>
  </si>
  <si>
    <t>domácí telefon digitální, na předem připravené úchyt.body, zapojení a přezkoušení funkce</t>
  </si>
  <si>
    <t>220323308u</t>
  </si>
  <si>
    <t>domácí videotelefon, na předem připravené úchyt.body, zapojení a přezkoušení funkce</t>
  </si>
  <si>
    <t>220323311u</t>
  </si>
  <si>
    <t>systémový zdroj, do rozvaděče, zapojení a přezkoušení funkce</t>
  </si>
  <si>
    <t>220323312u</t>
  </si>
  <si>
    <t>video distributor, do krabice,  zapojení</t>
  </si>
  <si>
    <t>sada</t>
  </si>
  <si>
    <t>220323316u</t>
  </si>
  <si>
    <t>elektrický otvírač, zapojení a přezkoušení funkce</t>
  </si>
  <si>
    <t>220323321u</t>
  </si>
  <si>
    <t>tlačítkové tablo do zdi (do 9 tlač.el.vrát.) zapojení a přezkoušení funkce</t>
  </si>
  <si>
    <t>220323340</t>
  </si>
  <si>
    <t>pancéřová průchodka ze spirály pro kabel</t>
  </si>
  <si>
    <t>C22M - Sdělovací, signal. a zabezpečovací zařízení \ 32.5 - Elektrická zabezpečovací signalizace</t>
  </si>
  <si>
    <t>220325033u</t>
  </si>
  <si>
    <t>požární sběrnicový hlásič na omítku v EZS na předem připravené úcht.body, na konstrukci, zapojení</t>
  </si>
  <si>
    <t>C22M - Sdělovací, signal. a zabezpečovací zařízení \ 73.0 - Společná televizní anténa</t>
  </si>
  <si>
    <t>220730001u</t>
  </si>
  <si>
    <t>účastnická zásuvka TV+R+SAT koncová pod om.</t>
  </si>
  <si>
    <t>220730363u</t>
  </si>
  <si>
    <t>multipřepínač do rozvaděče</t>
  </si>
  <si>
    <t>220730396p</t>
  </si>
  <si>
    <t>měření TV signálu</t>
  </si>
  <si>
    <t>220730406p</t>
  </si>
  <si>
    <t>měření na úč.zásuvce všechny kanály</t>
  </si>
  <si>
    <t>C801-3 - Stavební práce - výseky, kapsy, rýhy</t>
  </si>
  <si>
    <t>C801-3 - Stavební práce - výseky, kapsy, rýhy \ Vybourání otvoru</t>
  </si>
  <si>
    <t>97103-3141</t>
  </si>
  <si>
    <t>vybour.otv.cihl.malt.váp. do R=60mm tl.do 300mm</t>
  </si>
  <si>
    <t>C801-3 - Stavební práce - výseky, kapsy, rýhy \ Vysekání rýh</t>
  </si>
  <si>
    <t>97403-1121</t>
  </si>
  <si>
    <t>vysek.rýh cihla do hl.30mm š.do 30mm</t>
  </si>
  <si>
    <t>150,00</t>
  </si>
  <si>
    <t>97403-1122</t>
  </si>
  <si>
    <t>vysek.rýh cihla do hl.30mm š.do 70mm</t>
  </si>
  <si>
    <t>97403-1132</t>
  </si>
  <si>
    <t>vysek.rýh cihla do hl.50mm š.do 70mm</t>
  </si>
  <si>
    <t>97403-1135</t>
  </si>
  <si>
    <t>vysek.rýh cihla do hl.50mm š.do 200mm</t>
  </si>
  <si>
    <t>97403-1137</t>
  </si>
  <si>
    <t>vysek.rýh cihla do hl.50mm š.do 300mm</t>
  </si>
  <si>
    <t>97403-1157</t>
  </si>
  <si>
    <t>vysek.rýh cihla do hl.100mm š.do 300mm</t>
  </si>
  <si>
    <t>Materiály</t>
  </si>
  <si>
    <t>Anténní a satelitní technika</t>
  </si>
  <si>
    <t>MS9/10PIU5</t>
  </si>
  <si>
    <t>MS  9/10 PROFI SAT- 0/TV 0-20dB ZD</t>
  </si>
  <si>
    <t xml:space="preserve">VA753152 </t>
  </si>
  <si>
    <t>Zásuvka VALENA 753152 TV-RD-SAT bílá</t>
  </si>
  <si>
    <t>KS</t>
  </si>
  <si>
    <t>Časová relé</t>
  </si>
  <si>
    <t>10.721.895</t>
  </si>
  <si>
    <t>Relé SMR-K supermultif.3-vodič.zapojení</t>
  </si>
  <si>
    <t>Domácí telefon</t>
  </si>
  <si>
    <t>10.607.911</t>
  </si>
  <si>
    <t>Konfigurátor BTICINO 3501/..</t>
  </si>
  <si>
    <t>BAL</t>
  </si>
  <si>
    <t>10.864.998</t>
  </si>
  <si>
    <t>Krabice BTICINO 350020 inst.do zdi 2M</t>
  </si>
  <si>
    <t>10.865.006</t>
  </si>
  <si>
    <t>Rámeček BTICINO 350221 kov 2M</t>
  </si>
  <si>
    <t>10.865.077</t>
  </si>
  <si>
    <t>Kryt BTICINO 351101 kov</t>
  </si>
  <si>
    <t>10.865.092</t>
  </si>
  <si>
    <t>Kryt BTICINO 351100 2T/2SL</t>
  </si>
  <si>
    <t>10.865.132</t>
  </si>
  <si>
    <t>Modul BTICINO 352100 BTNS 8 tlač.</t>
  </si>
  <si>
    <t>10.865.137</t>
  </si>
  <si>
    <t>Kryt BTICINO 352181 8T/2SL kov</t>
  </si>
  <si>
    <t>11.030.501</t>
  </si>
  <si>
    <t>Videotelefon LEGRAND 369225</t>
  </si>
  <si>
    <t>11.056.801</t>
  </si>
  <si>
    <t>Sada LEGRAND 369220 1úč. video zrcadlový</t>
  </si>
  <si>
    <t>SET</t>
  </si>
  <si>
    <t>344 232</t>
  </si>
  <si>
    <t xml:space="preserve">BTSPRINT L2 AUDIOTEL.PRO PŘÍS.2V </t>
  </si>
  <si>
    <t>346 050</t>
  </si>
  <si>
    <t>BT ZDROJ-2VOD AV SYSTEM 6DIN</t>
  </si>
  <si>
    <t>BEFO11221</t>
  </si>
  <si>
    <t>Elektrický otvírač 12V/230mA stav.střelka,moment.kolík</t>
  </si>
  <si>
    <t>Domovní spínače a zásuvky \ Instalační spínače, tlačítka</t>
  </si>
  <si>
    <t>10.024.717</t>
  </si>
  <si>
    <t>Doutnavka 3916-62220 signal.</t>
  </si>
  <si>
    <t>10.069.646</t>
  </si>
  <si>
    <t>Kombinace 3425A-0344 B sporáková</t>
  </si>
  <si>
    <t>10.084.129</t>
  </si>
  <si>
    <t>Spínač VARIANT 3558N-C01510 M</t>
  </si>
  <si>
    <t>11.084.571</t>
  </si>
  <si>
    <t>Spínač VALENA LIFE 752101 č.1 bílá</t>
  </si>
  <si>
    <t>11.084.574</t>
  </si>
  <si>
    <t>Spínač VALENA LIFE 752104 č.1 bílá pods.</t>
  </si>
  <si>
    <t>11.084.576</t>
  </si>
  <si>
    <t>Spínač VALENA LIFE 752106 č.6 bílá</t>
  </si>
  <si>
    <t>11.084.581</t>
  </si>
  <si>
    <t>Tlačítko VALENA LIFE 752111 NO-NC</t>
  </si>
  <si>
    <t>11.084.582</t>
  </si>
  <si>
    <t>Tlačítko VALENA LIFE 752112 NO-NC pods.</t>
  </si>
  <si>
    <t>11.084.585</t>
  </si>
  <si>
    <t>Tlačítko VALENA LIFE 752115 bílá zvonek</t>
  </si>
  <si>
    <t>Domovní spínače a zásuvky \ Komunikační technologie</t>
  </si>
  <si>
    <t>Zásuvka VALENA 753142 1xRJ45 C6</t>
  </si>
  <si>
    <t>Zásuvka VALENA 7531432xRJ45 C6 bílá</t>
  </si>
  <si>
    <t xml:space="preserve">Domovní spínače a zásuvky \ Rámečky </t>
  </si>
  <si>
    <t>11.084.786</t>
  </si>
  <si>
    <t>Rámeček VALENA LIFE 754001 1P bílá</t>
  </si>
  <si>
    <t>11.084.787</t>
  </si>
  <si>
    <t>Rámeček VALENA LIFE 754002 2P bílá</t>
  </si>
  <si>
    <t>11.084.788</t>
  </si>
  <si>
    <t>Rámeček VALENA LIFE 754003 3P bílá</t>
  </si>
  <si>
    <t>11.084.789</t>
  </si>
  <si>
    <t>Rámeček VALENA LIFE 754004 4P bílá</t>
  </si>
  <si>
    <t>11.084.801</t>
  </si>
  <si>
    <t>Rámeček VALENA LIFE 754041 1P béžová</t>
  </si>
  <si>
    <t>Domovní spínače a zásuvky \ Signalizace pohybu kompletní</t>
  </si>
  <si>
    <t>10.042.648</t>
  </si>
  <si>
    <t>Čidlo SL-2400/B 180° bílé    IP44 PANLUX</t>
  </si>
  <si>
    <t>10.927.177</t>
  </si>
  <si>
    <t>Čidlo PD3-1C-SM 360° bílé IP44</t>
  </si>
  <si>
    <t>Domovní spínače a zásuvky \ Zásuvky</t>
  </si>
  <si>
    <t>11.084.721</t>
  </si>
  <si>
    <t>Zásuvka VALENA LIFE 2P+T CL. AS. bílá</t>
  </si>
  <si>
    <t>11.084.933</t>
  </si>
  <si>
    <t>Zásuvka VALENA LIFE S753180 bílá</t>
  </si>
  <si>
    <t>Kabelové průchodky, koncovky, oka ..</t>
  </si>
  <si>
    <t>10.050.257</t>
  </si>
  <si>
    <t>Oko  50x10 KU</t>
  </si>
  <si>
    <t>10.050.261</t>
  </si>
  <si>
    <t>Oko  70x10 KU</t>
  </si>
  <si>
    <t>10.068.544</t>
  </si>
  <si>
    <t>Hlava EN 4.3 pro pr.  50-150</t>
  </si>
  <si>
    <t>M1295</t>
  </si>
  <si>
    <t>Kovová pochromovaná průchodka s ocel. lankem uvnitř,délka35cm,vnitřní průměr12mm</t>
  </si>
  <si>
    <t>Kabely a vodiče \ Sdělovací kabely</t>
  </si>
  <si>
    <t>C6A U/FTP LSZH 23AWG</t>
  </si>
  <si>
    <t>Kabel CAT6A U/FTP LSZH 23AWG LACSON</t>
  </si>
  <si>
    <t>I26000001</t>
  </si>
  <si>
    <t>Kabel UTP drát CAT6, SOLARIX, PVC, cívka 500m, šedý</t>
  </si>
  <si>
    <t>KABEL EPS 2x2x0.8/250m</t>
  </si>
  <si>
    <t>J-Y(st)Y 2x2x0.8 červený kabel</t>
  </si>
  <si>
    <t>KX66</t>
  </si>
  <si>
    <t>Kx.pěna KH21: 6.8-1.1Cu/1Al+64černý</t>
  </si>
  <si>
    <t>Kabely a vodiče \ Silové kabely</t>
  </si>
  <si>
    <t>10.048.186</t>
  </si>
  <si>
    <t>CYKY 3O1,5 (3Ax1,5)</t>
  </si>
  <si>
    <t>10.048.193</t>
  </si>
  <si>
    <t>CYKY 2Ax1,5</t>
  </si>
  <si>
    <t>10.048.218</t>
  </si>
  <si>
    <t>CYKY 4J10 (4Bx10)</t>
  </si>
  <si>
    <t>10.048.243</t>
  </si>
  <si>
    <t>CYKY 5J1,5 (5Cx1,5)</t>
  </si>
  <si>
    <t>10.048.403</t>
  </si>
  <si>
    <t>CYKY 5J2,5 (5Cx2,5)</t>
  </si>
  <si>
    <t>10.048.482</t>
  </si>
  <si>
    <t>CYKY 3J2,5  (3Cx 2,5) instal PLUS</t>
  </si>
  <si>
    <t>10.048.513</t>
  </si>
  <si>
    <t>JYTY 4J1 (4Bx1)</t>
  </si>
  <si>
    <t>10.051.103</t>
  </si>
  <si>
    <t>H05VV-F 5G2,5B  (CYSY 5Cx2,5)</t>
  </si>
  <si>
    <t>10.051.228</t>
  </si>
  <si>
    <t>CYKY 3J70+50 (3Bx70+50)</t>
  </si>
  <si>
    <t>10.051.405</t>
  </si>
  <si>
    <t>CYKY 4J1,5 (4Bx1,5)</t>
  </si>
  <si>
    <t>10.051.448</t>
  </si>
  <si>
    <t>CYKY 3J1,5  (3Cx 1,5) instal PLUS</t>
  </si>
  <si>
    <t>Kabely a vodiče \ Žilové vodiče</t>
  </si>
  <si>
    <t>10.048.422</t>
  </si>
  <si>
    <t>H07V-U 4 zž (CY)</t>
  </si>
  <si>
    <t>10.048.451</t>
  </si>
  <si>
    <t>H07V-U 10 zž (CY)</t>
  </si>
  <si>
    <t>10.048.464</t>
  </si>
  <si>
    <t>H07V-U 2,5 zž (CY)</t>
  </si>
  <si>
    <t>10.048.546</t>
  </si>
  <si>
    <t>H07V-U 6 zž (CY)</t>
  </si>
  <si>
    <t>Úložný a instalační materiál \ Instalační kanály na stěny a stropy \ Kanály kabelové elektroinstalační</t>
  </si>
  <si>
    <t>10.075.272</t>
  </si>
  <si>
    <t>Lišta LHD 40x20 vkládací bílá 2m</t>
  </si>
  <si>
    <t>10.075.391</t>
  </si>
  <si>
    <t>Lišta LV 18x13 vkládací bílá 2m</t>
  </si>
  <si>
    <t>Ochrana před bleskem a přepětím</t>
  </si>
  <si>
    <t>10.039.111</t>
  </si>
  <si>
    <t>Pásek Cu pro ZS16 (0,5m)</t>
  </si>
  <si>
    <t>10.076.458</t>
  </si>
  <si>
    <t>Svorka ZSA 16 zemnící</t>
  </si>
  <si>
    <t>10.342.116</t>
  </si>
  <si>
    <t>Přípojnice DEHN 563020  ekvipotenciální</t>
  </si>
  <si>
    <t>10.578.890</t>
  </si>
  <si>
    <t>Svorkovnice EPS 3 ekvipotencionální s kr</t>
  </si>
  <si>
    <t>POPLACHOVÉ SYSTÉMY \ DETEKTORY A KONTAKTY</t>
  </si>
  <si>
    <t>1112487</t>
  </si>
  <si>
    <t>Požární hlásič detekce kouře autonomní</t>
  </si>
  <si>
    <t>Svítidla</t>
  </si>
  <si>
    <t>*A</t>
  </si>
  <si>
    <t>Přisazené stropní svítidlo LED</t>
  </si>
  <si>
    <t>*B</t>
  </si>
  <si>
    <t>*C</t>
  </si>
  <si>
    <t>*D</t>
  </si>
  <si>
    <t>LED reflektor v tenkém a elegantním provedení</t>
  </si>
  <si>
    <t>*E</t>
  </si>
  <si>
    <t>Sví.nouzové LED 3W</t>
  </si>
  <si>
    <t>10.024.118</t>
  </si>
  <si>
    <t>Trubice 58W/840 L LUMILUX T8 OSRAM</t>
  </si>
  <si>
    <t>10.853.096</t>
  </si>
  <si>
    <t>Sví.zář. V3 2x58W korpus PC EP2</t>
  </si>
  <si>
    <t>Úložný a instalační materiál \ Bezšroubové krabicové svorky</t>
  </si>
  <si>
    <t>10.075.236</t>
  </si>
  <si>
    <t>Svorka WAGO 273-102  4x1-2,5mm</t>
  </si>
  <si>
    <t>10.079.404</t>
  </si>
  <si>
    <t>Svorka WAGO 273-100  3x0,75-1,5mm</t>
  </si>
  <si>
    <t>Úložný a instalační materiál \ Pancéřové trubky plastové</t>
  </si>
  <si>
    <t>00925</t>
  </si>
  <si>
    <t>TRUBKA OHEBNA LPE 2329/2</t>
  </si>
  <si>
    <t>00926</t>
  </si>
  <si>
    <t>TRUBKA OHEBNA LPE 2336/2</t>
  </si>
  <si>
    <t>10.074.485</t>
  </si>
  <si>
    <t>Trubka oheb.2323/LPE-1 pr.23 320N b.</t>
  </si>
  <si>
    <t>10.075.153</t>
  </si>
  <si>
    <t>Trubka pevná ISOFIX-EL-F pr.20 320N š.</t>
  </si>
  <si>
    <t>10.075.170</t>
  </si>
  <si>
    <t>Příchytka 5320 KB/CL</t>
  </si>
  <si>
    <t>10.075.304</t>
  </si>
  <si>
    <t>Trubka oheb.2323/LPE-2 pr.23 125N b.</t>
  </si>
  <si>
    <t>10.075.308</t>
  </si>
  <si>
    <t>Trubka oheb.2329/LPE-2 pr.29 125N b.</t>
  </si>
  <si>
    <t>10.075.671</t>
  </si>
  <si>
    <t>Trubka oheb.2316/LPE-2 pr.16 125N b.</t>
  </si>
  <si>
    <t>10.076.051</t>
  </si>
  <si>
    <t>Trubka oheb.2336/LPE-2 pr.36 125N b.</t>
  </si>
  <si>
    <t>10.151.589</t>
  </si>
  <si>
    <t>Trubka oheb.2340 pr.40 125N LPFLEX</t>
  </si>
  <si>
    <t xml:space="preserve">Úložný a instalační materiál \ Zásuvky, krabice </t>
  </si>
  <si>
    <t>02995</t>
  </si>
  <si>
    <t>KRAB KO 125  E  ODBOCNA</t>
  </si>
  <si>
    <t>10.030.458</t>
  </si>
  <si>
    <t>Krabice KO 125</t>
  </si>
  <si>
    <t>10.061.372</t>
  </si>
  <si>
    <t>Krabice KPR 68  přístrojová hluboká</t>
  </si>
  <si>
    <t>10.074.495</t>
  </si>
  <si>
    <t>Krabice 6455-11P/S acidur IP67</t>
  </si>
  <si>
    <t>10.074.803</t>
  </si>
  <si>
    <t>Krabice KU 68-1903</t>
  </si>
  <si>
    <t>10.075.295</t>
  </si>
  <si>
    <t>Krabice KR 97/5</t>
  </si>
  <si>
    <t>10.079.363</t>
  </si>
  <si>
    <t>Krabice KU 68-1902</t>
  </si>
  <si>
    <t>10.079.370</t>
  </si>
  <si>
    <t>Krabice KU 68-1901</t>
  </si>
  <si>
    <t>Prořez 5,00%</t>
  </si>
  <si>
    <t>Základ 21,00%</t>
  </si>
  <si>
    <t>D.1.4.c ZAŘÍZENÍ VZDUCHOTECHNIKY</t>
  </si>
  <si>
    <t xml:space="preserve">Pozice </t>
  </si>
  <si>
    <t>2.00</t>
  </si>
  <si>
    <t>VZT zařízení č. 2 - příprava pro kuchyňské digestoře</t>
  </si>
  <si>
    <t>2.01</t>
  </si>
  <si>
    <t>SPIRO kruhové potrubí pozink</t>
  </si>
  <si>
    <t>DN160 vč. tvarovek, spojek a všech prvků, do 50% tvarovek</t>
  </si>
  <si>
    <t>2.02</t>
  </si>
  <si>
    <t>Ø160 výfuková hlavice, v barvě dle upřesnění dle AD</t>
  </si>
  <si>
    <t>VHC 160 (Elektrodesign)</t>
  </si>
  <si>
    <t>kaučuková izolace kruhového potrubí a tvarovek, vč. vnějšího AL polepu, tl. 19 mm, vytvoření vnější parotěsné vrstvy</t>
  </si>
  <si>
    <t>pomocné kce pro VZT potrubí, další pomocné kce</t>
  </si>
  <si>
    <t>kompletní dodávka a montáž</t>
  </si>
  <si>
    <t>zkoušky vzduchotechniky, vyregulování soustavy</t>
  </si>
  <si>
    <t>dílenská dokumentace a dokumentace skutečné provedení stavby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</si>
</sst>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%"/>
    <numFmt numFmtId="165" formatCode="dd\.mm\.yyyy"/>
    <numFmt numFmtId="166" formatCode="#,##0.00000"/>
    <numFmt numFmtId="167" formatCode="#,##0.000"/>
    <numFmt numFmtId="168" formatCode="#,##0.00\ &quot;Kč&quot;"/>
    <numFmt numFmtId="169" formatCode="[$-10405]#,##0.00;\-#,##0.00"/>
  </numFmts>
  <fonts count="63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80008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  <font>
      <sz val="18"/>
      <name val="Arial CE"/>
      <family val="2"/>
    </font>
    <font>
      <sz val="11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sz val="12"/>
      <color rgb="FF000000"/>
      <name val="Arial"/>
      <family val="2"/>
    </font>
    <font>
      <sz val="12"/>
      <name val="Calibri"/>
      <family val="2"/>
    </font>
    <font>
      <sz val="12"/>
      <name val="Arial"/>
      <family val="2"/>
    </font>
    <font>
      <b/>
      <sz val="11"/>
      <name val="Arial CE"/>
      <family val="2"/>
    </font>
    <font>
      <sz val="10"/>
      <name val="Arial CE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Calibri"/>
      <family val="2"/>
    </font>
    <font>
      <b/>
      <i/>
      <sz val="8"/>
      <name val="Arial"/>
      <family val="2"/>
    </font>
    <font>
      <sz val="11"/>
      <name val="Calibri"/>
      <family val="2"/>
    </font>
    <font>
      <sz val="11"/>
      <color rgb="FF000000"/>
      <name val="Calibri"/>
      <family val="2"/>
      <scheme val="minor"/>
    </font>
    <font>
      <b/>
      <sz val="12"/>
      <color rgb="FF000000"/>
      <name val="Arial"/>
      <family val="2"/>
    </font>
    <font>
      <b/>
      <sz val="12"/>
      <color rgb="FF0000FF"/>
      <name val="Arial"/>
      <family val="2"/>
    </font>
    <font>
      <b/>
      <sz val="8.25"/>
      <color rgb="FF000000"/>
      <name val="Arial"/>
      <family val="2"/>
    </font>
    <font>
      <sz val="8.25"/>
      <color rgb="FF000000"/>
      <name val="Arial"/>
      <family val="2"/>
    </font>
    <font>
      <b/>
      <sz val="11"/>
      <name val="Calibri"/>
      <family val="2"/>
    </font>
    <font>
      <sz val="10"/>
      <color rgb="FF000000"/>
      <name val="Arial"/>
      <family val="2"/>
    </font>
    <font>
      <b/>
      <sz val="9.75"/>
      <color rgb="FF000000"/>
      <name val="Arial"/>
      <family val="2"/>
    </font>
    <font>
      <b/>
      <sz val="9.75"/>
      <color rgb="FF000080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0000"/>
        <bgColor indexed="64"/>
      </patternFill>
    </fill>
  </fills>
  <borders count="5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808080"/>
      </top>
      <bottom style="thin">
        <color rgb="FF808080"/>
      </bottom>
    </border>
  </borders>
  <cellStyleXfs count="21">
    <xf numFmtId="0" fontId="54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472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1" fillId="2" borderId="0" xfId="0" applyFont="1" applyFill="1" applyAlignment="1" applyProtection="1">
      <alignment horizontal="left" vertical="center"/>
      <protection/>
    </xf>
    <xf numFmtId="0" fontId="12" fillId="2" borderId="0" xfId="0" applyFont="1" applyFill="1" applyAlignment="1" applyProtection="1">
      <alignment vertical="center"/>
      <protection/>
    </xf>
    <xf numFmtId="0" fontId="13" fillId="2" borderId="0" xfId="0" applyFont="1" applyFill="1" applyAlignment="1" applyProtection="1">
      <alignment horizontal="left" vertical="center"/>
      <protection/>
    </xf>
    <xf numFmtId="0" fontId="14" fillId="2" borderId="0" xfId="20" applyFont="1" applyFill="1" applyAlignment="1" applyProtection="1">
      <alignment vertical="center"/>
      <protection/>
    </xf>
    <xf numFmtId="0" fontId="35" fillId="2" borderId="0" xfId="20" applyFill="1"/>
    <xf numFmtId="0" fontId="0" fillId="2" borderId="0" xfId="0" applyFill="1"/>
    <xf numFmtId="0" fontId="11" fillId="2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16" fillId="0" borderId="0" xfId="0" applyFont="1" applyBorder="1" applyAlignment="1">
      <alignment horizontal="left" vertical="center"/>
    </xf>
    <xf numFmtId="0" fontId="0" fillId="0" borderId="5" xfId="0" applyBorder="1"/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18" fillId="0" borderId="0" xfId="0" applyFont="1" applyBorder="1" applyAlignment="1">
      <alignment horizontal="left" vertical="center"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/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0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0" fontId="4" fillId="4" borderId="9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9" xfId="0" applyFont="1" applyFill="1" applyBorder="1" applyAlignment="1">
      <alignment vertical="center"/>
    </xf>
    <xf numFmtId="0" fontId="3" fillId="5" borderId="16" xfId="0" applyFont="1" applyFill="1" applyBorder="1" applyAlignment="1">
      <alignment horizontal="center" vertical="center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2" fillId="0" borderId="21" xfId="0" applyNumberFormat="1" applyFont="1" applyBorder="1" applyAlignment="1">
      <alignment vertical="center"/>
    </xf>
    <xf numFmtId="4" fontId="22" fillId="0" borderId="0" xfId="0" applyNumberFormat="1" applyFont="1" applyBorder="1" applyAlignment="1">
      <alignment vertical="center"/>
    </xf>
    <xf numFmtId="166" fontId="22" fillId="0" borderId="0" xfId="0" applyNumberFormat="1" applyFont="1" applyBorder="1" applyAlignment="1">
      <alignment vertical="center"/>
    </xf>
    <xf numFmtId="4" fontId="22" fillId="0" borderId="15" xfId="0" applyNumberFormat="1" applyFont="1" applyBorder="1" applyAlignment="1">
      <alignment vertical="center"/>
    </xf>
    <xf numFmtId="0" fontId="24" fillId="0" borderId="0" xfId="20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4" fontId="28" fillId="0" borderId="22" xfId="0" applyNumberFormat="1" applyFont="1" applyBorder="1" applyAlignment="1">
      <alignment vertical="center"/>
    </xf>
    <xf numFmtId="4" fontId="28" fillId="0" borderId="23" xfId="0" applyNumberFormat="1" applyFont="1" applyBorder="1" applyAlignment="1">
      <alignment vertical="center"/>
    </xf>
    <xf numFmtId="166" fontId="28" fillId="0" borderId="23" xfId="0" applyNumberFormat="1" applyFont="1" applyBorder="1" applyAlignment="1">
      <alignment vertical="center"/>
    </xf>
    <xf numFmtId="4" fontId="28" fillId="0" borderId="24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12" fillId="2" borderId="0" xfId="0" applyFont="1" applyFill="1" applyAlignment="1">
      <alignment vertical="center"/>
    </xf>
    <xf numFmtId="0" fontId="13" fillId="2" borderId="0" xfId="0" applyFont="1" applyFill="1" applyAlignment="1">
      <alignment horizontal="left" vertical="center"/>
    </xf>
    <xf numFmtId="0" fontId="29" fillId="2" borderId="0" xfId="20" applyFont="1" applyFill="1" applyAlignment="1">
      <alignment vertical="center"/>
    </xf>
    <xf numFmtId="0" fontId="12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8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>
      <alignment horizontal="left" vertical="center"/>
    </xf>
    <xf numFmtId="0" fontId="0" fillId="0" borderId="4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>
      <alignment vertical="center" wrapText="1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>
      <alignment vertical="center"/>
    </xf>
    <xf numFmtId="0" fontId="20" fillId="0" borderId="0" xfId="0" applyFont="1" applyBorder="1" applyAlignment="1">
      <alignment horizontal="left" vertical="center"/>
    </xf>
    <xf numFmtId="4" fontId="23" fillId="0" borderId="0" xfId="0" applyNumberFormat="1" applyFont="1" applyBorder="1" applyAlignment="1">
      <alignment vertical="center"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>
      <alignment vertical="center"/>
    </xf>
    <xf numFmtId="0" fontId="4" fillId="5" borderId="8" xfId="0" applyFont="1" applyFill="1" applyBorder="1" applyAlignment="1">
      <alignment horizontal="left" vertical="center"/>
    </xf>
    <xf numFmtId="0" fontId="4" fillId="5" borderId="9" xfId="0" applyFont="1" applyFill="1" applyBorder="1" applyAlignment="1">
      <alignment horizontal="right" vertical="center"/>
    </xf>
    <xf numFmtId="0" fontId="4" fillId="5" borderId="9" xfId="0" applyFont="1" applyFill="1" applyBorder="1" applyAlignment="1">
      <alignment horizontal="center" vertical="center"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>
      <alignment vertical="center"/>
    </xf>
    <xf numFmtId="0" fontId="0" fillId="5" borderId="26" xfId="0" applyFont="1" applyFill="1" applyBorder="1" applyAlignment="1">
      <alignment vertical="center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>
      <alignment horizontal="right" vertical="center"/>
    </xf>
    <xf numFmtId="0" fontId="0" fillId="5" borderId="5" xfId="0" applyFont="1" applyFill="1" applyBorder="1" applyAlignment="1">
      <alignment vertical="center"/>
    </xf>
    <xf numFmtId="0" fontId="30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3" xfId="0" applyFont="1" applyBorder="1" applyAlignment="1">
      <alignment horizontal="left" vertical="center"/>
    </xf>
    <xf numFmtId="0" fontId="6" fillId="0" borderId="23" xfId="0" applyFont="1" applyBorder="1" applyAlignment="1">
      <alignment vertical="center"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3" xfId="0" applyFont="1" applyBorder="1" applyAlignment="1">
      <alignment horizontal="left" vertical="center"/>
    </xf>
    <xf numFmtId="0" fontId="7" fillId="0" borderId="23" xfId="0" applyFont="1" applyBorder="1" applyAlignment="1">
      <alignment vertical="center"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8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>
      <alignment horizontal="center" vertical="center" wrapText="1"/>
    </xf>
    <xf numFmtId="4" fontId="23" fillId="0" borderId="0" xfId="0" applyNumberFormat="1" applyFont="1" applyAlignment="1">
      <alignment/>
    </xf>
    <xf numFmtId="166" fontId="31" fillId="0" borderId="13" xfId="0" applyNumberFormat="1" applyFont="1" applyBorder="1" applyAlignment="1">
      <alignment/>
    </xf>
    <xf numFmtId="166" fontId="31" fillId="0" borderId="14" xfId="0" applyNumberFormat="1" applyFont="1" applyBorder="1" applyAlignment="1">
      <alignment/>
    </xf>
    <xf numFmtId="4" fontId="32" fillId="0" borderId="0" xfId="0" applyNumberFormat="1" applyFont="1" applyAlignment="1">
      <alignment vertical="center"/>
    </xf>
    <xf numFmtId="0" fontId="8" fillId="0" borderId="4" xfId="0" applyFont="1" applyBorder="1" applyAlignment="1">
      <alignment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>
      <alignment/>
    </xf>
    <xf numFmtId="0" fontId="8" fillId="0" borderId="21" xfId="0" applyFont="1" applyBorder="1" applyAlignment="1">
      <alignment/>
    </xf>
    <xf numFmtId="0" fontId="8" fillId="0" borderId="0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15" xfId="0" applyNumberFormat="1" applyFont="1" applyBorder="1" applyAlignment="1">
      <alignment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49" fontId="0" fillId="0" borderId="27" xfId="0" applyNumberFormat="1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center" vertical="center" wrapText="1"/>
      <protection locked="0"/>
    </xf>
    <xf numFmtId="167" fontId="0" fillId="0" borderId="27" xfId="0" applyNumberFormat="1" applyFont="1" applyBorder="1" applyAlignment="1" applyProtection="1">
      <alignment vertical="center"/>
      <protection locked="0"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 locked="0"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vertical="center"/>
    </xf>
    <xf numFmtId="166" fontId="2" fillId="0" borderId="1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>
      <alignment vertical="center"/>
    </xf>
    <xf numFmtId="0" fontId="33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2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34" fillId="0" borderId="27" xfId="0" applyFont="1" applyBorder="1" applyAlignment="1" applyProtection="1">
      <alignment horizontal="center" vertical="center"/>
      <protection locked="0"/>
    </xf>
    <xf numFmtId="49" fontId="34" fillId="0" borderId="27" xfId="0" applyNumberFormat="1" applyFont="1" applyBorder="1" applyAlignment="1" applyProtection="1">
      <alignment horizontal="left" vertical="center" wrapText="1"/>
      <protection locked="0"/>
    </xf>
    <xf numFmtId="0" fontId="34" fillId="0" borderId="27" xfId="0" applyFont="1" applyBorder="1" applyAlignment="1" applyProtection="1">
      <alignment horizontal="left" vertical="center" wrapText="1"/>
      <protection locked="0"/>
    </xf>
    <xf numFmtId="0" fontId="34" fillId="0" borderId="27" xfId="0" applyFont="1" applyBorder="1" applyAlignment="1" applyProtection="1">
      <alignment horizontal="center" vertical="center" wrapText="1"/>
      <protection locked="0"/>
    </xf>
    <xf numFmtId="167" fontId="34" fillId="0" borderId="27" xfId="0" applyNumberFormat="1" applyFont="1" applyBorder="1" applyAlignment="1" applyProtection="1">
      <alignment vertical="center"/>
      <protection locked="0"/>
    </xf>
    <xf numFmtId="4" fontId="34" fillId="3" borderId="27" xfId="0" applyNumberFormat="1" applyFont="1" applyFill="1" applyBorder="1" applyAlignment="1" applyProtection="1">
      <alignment vertical="center"/>
      <protection locked="0"/>
    </xf>
    <xf numFmtId="4" fontId="34" fillId="0" borderId="27" xfId="0" applyNumberFormat="1" applyFont="1" applyBorder="1" applyAlignment="1" applyProtection="1">
      <alignment vertical="center"/>
      <protection locked="0"/>
    </xf>
    <xf numFmtId="0" fontId="34" fillId="0" borderId="4" xfId="0" applyFont="1" applyBorder="1" applyAlignment="1">
      <alignment vertical="center"/>
    </xf>
    <xf numFmtId="0" fontId="34" fillId="3" borderId="27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 applyProtection="1">
      <alignment vertical="center"/>
      <protection locked="0"/>
    </xf>
    <xf numFmtId="0" fontId="10" fillId="0" borderId="21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167" fontId="0" fillId="3" borderId="27" xfId="0" applyNumberFormat="1" applyFont="1" applyFill="1" applyBorder="1" applyAlignment="1" applyProtection="1">
      <alignment vertical="center"/>
      <protection locked="0"/>
    </xf>
    <xf numFmtId="0" fontId="2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166" fontId="2" fillId="0" borderId="23" xfId="0" applyNumberFormat="1" applyFont="1" applyBorder="1" applyAlignment="1">
      <alignment vertical="center"/>
    </xf>
    <xf numFmtId="166" fontId="2" fillId="0" borderId="24" xfId="0" applyNumberFormat="1" applyFont="1" applyBorder="1" applyAlignment="1">
      <alignment vertical="center"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7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12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7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7" fillId="0" borderId="34" xfId="0" applyFont="1" applyBorder="1" applyAlignment="1" applyProtection="1">
      <alignment horizontal="left" vertical="center"/>
      <protection locked="0"/>
    </xf>
    <xf numFmtId="0" fontId="27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12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7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7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7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19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/>
    <xf numFmtId="0" fontId="4" fillId="0" borderId="0" xfId="0" applyFont="1" applyBorder="1" applyAlignment="1">
      <alignment horizontal="left" vertical="top" wrapText="1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4" fontId="20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16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0" fontId="4" fillId="4" borderId="9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4" fontId="4" fillId="4" borderId="9" xfId="0" applyNumberFormat="1" applyFont="1" applyFill="1" applyBorder="1" applyAlignment="1">
      <alignment vertical="center"/>
    </xf>
    <xf numFmtId="0" fontId="0" fillId="4" borderId="16" xfId="0" applyFont="1" applyFill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/>
    </xf>
    <xf numFmtId="0" fontId="22" fillId="0" borderId="20" xfId="0" applyFont="1" applyBorder="1" applyAlignment="1">
      <alignment horizontal="center" vertical="center"/>
    </xf>
    <xf numFmtId="0" fontId="22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right" vertical="center"/>
    </xf>
    <xf numFmtId="4" fontId="26" fillId="0" borderId="0" xfId="0" applyNumberFormat="1" applyFont="1" applyAlignment="1">
      <alignment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horizontal="left" vertical="center" wrapText="1"/>
    </xf>
    <xf numFmtId="4" fontId="23" fillId="0" borderId="0" xfId="0" applyNumberFormat="1" applyFont="1" applyAlignment="1">
      <alignment horizontal="right" vertical="center"/>
    </xf>
    <xf numFmtId="4" fontId="23" fillId="0" borderId="0" xfId="0" applyNumberFormat="1" applyFont="1" applyAlignment="1">
      <alignment vertical="center"/>
    </xf>
    <xf numFmtId="0" fontId="15" fillId="6" borderId="0" xfId="0" applyFont="1" applyFill="1" applyAlignment="1">
      <alignment horizontal="center" vertical="center"/>
    </xf>
    <xf numFmtId="0" fontId="0" fillId="0" borderId="0" xfId="0"/>
    <xf numFmtId="0" fontId="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29" fillId="2" borderId="0" xfId="20" applyFont="1" applyFill="1" applyAlignment="1">
      <alignment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27" fillId="0" borderId="34" xfId="0" applyFont="1" applyBorder="1" applyAlignment="1" applyProtection="1">
      <alignment horizontal="left"/>
      <protection locked="0"/>
    </xf>
    <xf numFmtId="0" fontId="16" fillId="0" borderId="0" xfId="0" applyFont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27" fillId="0" borderId="34" xfId="0" applyFont="1" applyBorder="1" applyAlignment="1" applyProtection="1">
      <alignment horizontal="left" wrapText="1"/>
      <protection locked="0"/>
    </xf>
    <xf numFmtId="0" fontId="37" fillId="7" borderId="0" xfId="0" applyFont="1" applyFill="1" applyAlignment="1">
      <alignment horizontal="left"/>
    </xf>
    <xf numFmtId="0" fontId="37" fillId="7" borderId="0" xfId="0" applyFont="1" applyFill="1"/>
    <xf numFmtId="0" fontId="37" fillId="0" borderId="0" xfId="0" applyFont="1"/>
    <xf numFmtId="0" fontId="38" fillId="7" borderId="36" xfId="0" applyFont="1" applyFill="1" applyBorder="1" applyAlignment="1">
      <alignment horizontal="center" vertical="center"/>
    </xf>
    <xf numFmtId="0" fontId="38" fillId="7" borderId="37" xfId="0" applyFont="1" applyFill="1" applyBorder="1" applyAlignment="1">
      <alignment horizontal="center" vertical="center"/>
    </xf>
    <xf numFmtId="0" fontId="38" fillId="0" borderId="38" xfId="0" applyFont="1" applyBorder="1" applyAlignment="1">
      <alignment horizontal="center" vertical="center" wrapText="1"/>
    </xf>
    <xf numFmtId="0" fontId="38" fillId="0" borderId="39" xfId="0" applyFont="1" applyBorder="1" applyAlignment="1">
      <alignment horizontal="center" vertical="center" wrapText="1"/>
    </xf>
    <xf numFmtId="0" fontId="38" fillId="0" borderId="40" xfId="0" applyFont="1" applyFill="1" applyBorder="1" applyAlignment="1">
      <alignment horizontal="center" vertical="center"/>
    </xf>
    <xf numFmtId="0" fontId="39" fillId="0" borderId="0" xfId="0" applyFont="1" applyFill="1"/>
    <xf numFmtId="0" fontId="38" fillId="0" borderId="40" xfId="0" applyFont="1" applyFill="1" applyBorder="1" applyAlignment="1">
      <alignment horizontal="left" vertical="center"/>
    </xf>
    <xf numFmtId="0" fontId="40" fillId="0" borderId="40" xfId="0" applyFont="1" applyFill="1" applyBorder="1" applyAlignment="1">
      <alignment horizontal="center" vertical="center"/>
    </xf>
    <xf numFmtId="0" fontId="41" fillId="0" borderId="40" xfId="0" applyFont="1" applyFill="1" applyBorder="1"/>
    <xf numFmtId="0" fontId="40" fillId="0" borderId="40" xfId="0" applyFont="1" applyFill="1" applyBorder="1" applyAlignment="1">
      <alignment horizontal="left" vertical="center"/>
    </xf>
    <xf numFmtId="0" fontId="0" fillId="0" borderId="0" xfId="0" applyFill="1"/>
    <xf numFmtId="0" fontId="40" fillId="8" borderId="40" xfId="0" applyFont="1" applyFill="1" applyBorder="1" applyAlignment="1">
      <alignment horizontal="center" vertical="center"/>
    </xf>
    <xf numFmtId="0" fontId="40" fillId="0" borderId="40" xfId="0" applyFont="1" applyFill="1" applyBorder="1" applyAlignment="1">
      <alignment horizontal="left" vertical="center"/>
    </xf>
    <xf numFmtId="0" fontId="40" fillId="0" borderId="40" xfId="0" applyFont="1" applyFill="1" applyBorder="1" applyAlignment="1">
      <alignment horizontal="center" vertical="center"/>
    </xf>
    <xf numFmtId="0" fontId="40" fillId="8" borderId="40" xfId="0" applyFont="1" applyFill="1" applyBorder="1" applyAlignment="1">
      <alignment horizontal="center" vertical="center"/>
    </xf>
    <xf numFmtId="0" fontId="42" fillId="0" borderId="0" xfId="0" applyFont="1" applyAlignment="1">
      <alignment wrapText="1"/>
    </xf>
    <xf numFmtId="0" fontId="40" fillId="0" borderId="40" xfId="0" applyFont="1" applyFill="1" applyBorder="1" applyAlignment="1">
      <alignment horizontal="left" vertical="center" wrapText="1"/>
    </xf>
    <xf numFmtId="0" fontId="38" fillId="0" borderId="0" xfId="0" applyFont="1" applyFill="1" applyBorder="1" applyAlignment="1">
      <alignment horizontal="center" vertical="center"/>
    </xf>
    <xf numFmtId="0" fontId="41" fillId="0" borderId="40" xfId="0" applyFont="1" applyFill="1" applyBorder="1"/>
    <xf numFmtId="0" fontId="40" fillId="0" borderId="0" xfId="0" applyFont="1" applyFill="1" applyAlignment="1">
      <alignment horizontal="center" vertical="center"/>
    </xf>
    <xf numFmtId="0" fontId="44" fillId="0" borderId="40" xfId="0" applyFont="1" applyFill="1" applyBorder="1" applyAlignment="1">
      <alignment wrapText="1"/>
    </xf>
    <xf numFmtId="0" fontId="40" fillId="0" borderId="40" xfId="0" applyFont="1" applyFill="1" applyBorder="1"/>
    <xf numFmtId="0" fontId="45" fillId="0" borderId="40" xfId="0" applyFont="1" applyFill="1" applyBorder="1"/>
    <xf numFmtId="0" fontId="38" fillId="0" borderId="40" xfId="0" applyFont="1" applyFill="1" applyBorder="1"/>
    <xf numFmtId="0" fontId="40" fillId="0" borderId="0" xfId="0" applyFont="1" applyFill="1"/>
    <xf numFmtId="0" fontId="0" fillId="0" borderId="0" xfId="0" applyBorder="1"/>
    <xf numFmtId="0" fontId="46" fillId="0" borderId="0" xfId="0" applyFont="1" applyFill="1" applyBorder="1" applyAlignment="1">
      <alignment horizontal="center" vertical="center"/>
    </xf>
    <xf numFmtId="0" fontId="47" fillId="9" borderId="41" xfId="0" applyFont="1" applyFill="1" applyBorder="1" applyAlignment="1">
      <alignment horizontal="center"/>
    </xf>
    <xf numFmtId="0" fontId="0" fillId="0" borderId="42" xfId="0" applyBorder="1"/>
    <xf numFmtId="0" fontId="0" fillId="0" borderId="43" xfId="0" applyBorder="1"/>
    <xf numFmtId="0" fontId="48" fillId="9" borderId="44" xfId="0" applyFont="1" applyFill="1" applyBorder="1" applyAlignment="1">
      <alignment horizontal="center"/>
    </xf>
    <xf numFmtId="0" fontId="0" fillId="0" borderId="40" xfId="0" applyBorder="1"/>
    <xf numFmtId="0" fontId="0" fillId="0" borderId="45" xfId="0" applyBorder="1"/>
    <xf numFmtId="0" fontId="49" fillId="10" borderId="44" xfId="0" applyFont="1" applyFill="1" applyBorder="1" applyAlignment="1">
      <alignment horizontal="center"/>
    </xf>
    <xf numFmtId="0" fontId="49" fillId="10" borderId="40" xfId="0" applyFont="1" applyFill="1" applyBorder="1" applyAlignment="1">
      <alignment horizontal="center" wrapText="1"/>
    </xf>
    <xf numFmtId="0" fontId="49" fillId="10" borderId="40" xfId="0" applyFont="1" applyFill="1" applyBorder="1" applyAlignment="1">
      <alignment horizontal="center"/>
    </xf>
    <xf numFmtId="0" fontId="49" fillId="10" borderId="45" xfId="0" applyFont="1" applyFill="1" applyBorder="1" applyAlignment="1">
      <alignment horizontal="center"/>
    </xf>
    <xf numFmtId="0" fontId="48" fillId="0" borderId="0" xfId="0" applyFont="1"/>
    <xf numFmtId="0" fontId="0" fillId="0" borderId="44" xfId="0" applyBorder="1"/>
    <xf numFmtId="0" fontId="49" fillId="0" borderId="40" xfId="0" applyFont="1" applyFill="1" applyBorder="1" applyAlignment="1">
      <alignment vertical="center" wrapText="1"/>
    </xf>
    <xf numFmtId="0" fontId="50" fillId="0" borderId="40" xfId="0" applyFont="1" applyFill="1" applyBorder="1" applyAlignment="1">
      <alignment horizontal="center" vertical="center" wrapText="1"/>
    </xf>
    <xf numFmtId="2" fontId="50" fillId="0" borderId="40" xfId="0" applyNumberFormat="1" applyFont="1" applyFill="1" applyBorder="1" applyAlignment="1">
      <alignment horizontal="center" vertical="center"/>
    </xf>
    <xf numFmtId="4" fontId="50" fillId="0" borderId="40" xfId="0" applyNumberFormat="1" applyFont="1" applyFill="1" applyBorder="1" applyAlignment="1">
      <alignment horizontal="center" vertical="center"/>
    </xf>
    <xf numFmtId="4" fontId="50" fillId="10" borderId="40" xfId="0" applyNumberFormat="1" applyFont="1" applyFill="1" applyBorder="1" applyAlignment="1">
      <alignment horizontal="center" vertical="center"/>
    </xf>
    <xf numFmtId="0" fontId="50" fillId="0" borderId="45" xfId="0" applyFont="1" applyFill="1" applyBorder="1" applyAlignment="1">
      <alignment vertical="center" wrapText="1"/>
    </xf>
    <xf numFmtId="0" fontId="50" fillId="0" borderId="40" xfId="0" applyFont="1" applyFill="1" applyBorder="1" applyAlignment="1">
      <alignment vertical="center" wrapText="1"/>
    </xf>
    <xf numFmtId="0" fontId="50" fillId="0" borderId="40" xfId="0" applyFont="1" applyFill="1" applyBorder="1" applyAlignment="1">
      <alignment wrapText="1"/>
    </xf>
    <xf numFmtId="0" fontId="50" fillId="0" borderId="40" xfId="0" applyFont="1" applyFill="1" applyBorder="1"/>
    <xf numFmtId="0" fontId="50" fillId="0" borderId="40" xfId="0" applyFont="1" applyFill="1" applyBorder="1" applyAlignment="1">
      <alignment horizontal="center"/>
    </xf>
    <xf numFmtId="0" fontId="0" fillId="0" borderId="44" xfId="0" applyFill="1" applyBorder="1"/>
    <xf numFmtId="0" fontId="52" fillId="0" borderId="40" xfId="0" applyFont="1" applyFill="1" applyBorder="1" applyAlignment="1">
      <alignment wrapText="1"/>
    </xf>
    <xf numFmtId="0" fontId="50" fillId="0" borderId="45" xfId="0" applyFont="1" applyFill="1" applyBorder="1" applyAlignment="1">
      <alignment horizontal="left"/>
    </xf>
    <xf numFmtId="0" fontId="0" fillId="0" borderId="40" xfId="0" applyFill="1" applyBorder="1"/>
    <xf numFmtId="0" fontId="0" fillId="0" borderId="46" xfId="0" applyBorder="1"/>
    <xf numFmtId="0" fontId="50" fillId="0" borderId="47" xfId="0" applyFont="1" applyFill="1" applyBorder="1" applyAlignment="1">
      <alignment vertical="center" wrapText="1"/>
    </xf>
    <xf numFmtId="0" fontId="50" fillId="0" borderId="47" xfId="0" applyFont="1" applyFill="1" applyBorder="1" applyAlignment="1">
      <alignment horizontal="center" vertical="center" wrapText="1"/>
    </xf>
    <xf numFmtId="2" fontId="50" fillId="0" borderId="47" xfId="0" applyNumberFormat="1" applyFont="1" applyFill="1" applyBorder="1" applyAlignment="1">
      <alignment horizontal="center" vertical="center"/>
    </xf>
    <xf numFmtId="4" fontId="50" fillId="0" borderId="47" xfId="0" applyNumberFormat="1" applyFont="1" applyFill="1" applyBorder="1" applyAlignment="1">
      <alignment horizontal="center" vertical="center"/>
    </xf>
    <xf numFmtId="4" fontId="50" fillId="10" borderId="47" xfId="0" applyNumberFormat="1" applyFont="1" applyFill="1" applyBorder="1" applyAlignment="1">
      <alignment horizontal="center" vertical="center"/>
    </xf>
    <xf numFmtId="0" fontId="50" fillId="0" borderId="48" xfId="0" applyFont="1" applyFill="1" applyBorder="1" applyAlignment="1">
      <alignment horizontal="left"/>
    </xf>
    <xf numFmtId="0" fontId="0" fillId="0" borderId="0" xfId="0" applyBorder="1" applyAlignment="1">
      <alignment wrapText="1"/>
    </xf>
    <xf numFmtId="4" fontId="49" fillId="0" borderId="0" xfId="0" applyNumberFormat="1" applyFont="1" applyFill="1" applyBorder="1" applyAlignment="1">
      <alignment horizontal="center" vertical="center"/>
    </xf>
    <xf numFmtId="0" fontId="50" fillId="0" borderId="0" xfId="0" applyFont="1" applyBorder="1" applyAlignment="1">
      <alignment horizontal="left"/>
    </xf>
    <xf numFmtId="0" fontId="0" fillId="0" borderId="0" xfId="0" applyAlignment="1">
      <alignment wrapText="1"/>
    </xf>
    <xf numFmtId="0" fontId="50" fillId="0" borderId="0" xfId="0" applyFont="1" applyAlignment="1">
      <alignment horizontal="left"/>
    </xf>
    <xf numFmtId="0" fontId="53" fillId="0" borderId="0" xfId="0" applyFont="1" applyFill="1" applyBorder="1"/>
    <xf numFmtId="0" fontId="53" fillId="11" borderId="1" xfId="0" applyNumberFormat="1" applyFont="1" applyFill="1" applyBorder="1" applyAlignment="1">
      <alignment vertical="top" wrapText="1"/>
    </xf>
    <xf numFmtId="0" fontId="53" fillId="11" borderId="2" xfId="0" applyNumberFormat="1" applyFont="1" applyFill="1" applyBorder="1" applyAlignment="1">
      <alignment vertical="top" wrapText="1"/>
    </xf>
    <xf numFmtId="0" fontId="53" fillId="11" borderId="3" xfId="0" applyNumberFormat="1" applyFont="1" applyFill="1" applyBorder="1" applyAlignment="1">
      <alignment vertical="top" wrapText="1"/>
    </xf>
    <xf numFmtId="0" fontId="53" fillId="12" borderId="0" xfId="0" applyNumberFormat="1" applyFont="1" applyFill="1" applyBorder="1" applyAlignment="1">
      <alignment vertical="top" wrapText="1"/>
    </xf>
    <xf numFmtId="0" fontId="53" fillId="11" borderId="4" xfId="0" applyNumberFormat="1" applyFont="1" applyFill="1" applyBorder="1" applyAlignment="1">
      <alignment vertical="top" wrapText="1"/>
    </xf>
    <xf numFmtId="0" fontId="53" fillId="11" borderId="0" xfId="0" applyNumberFormat="1" applyFont="1" applyFill="1" applyBorder="1" applyAlignment="1">
      <alignment vertical="top" wrapText="1"/>
    </xf>
    <xf numFmtId="0" fontId="55" fillId="11" borderId="0" xfId="0" applyNumberFormat="1" applyFont="1" applyFill="1" applyBorder="1" applyAlignment="1">
      <alignment horizontal="right" vertical="top" wrapText="1" readingOrder="1"/>
    </xf>
    <xf numFmtId="0" fontId="53" fillId="11" borderId="0" xfId="0" applyNumberFormat="1" applyFont="1" applyFill="1" applyBorder="1" applyAlignment="1">
      <alignment vertical="top" wrapText="1"/>
    </xf>
    <xf numFmtId="0" fontId="42" fillId="11" borderId="0" xfId="0" applyNumberFormat="1" applyFont="1" applyFill="1" applyBorder="1" applyAlignment="1">
      <alignment vertical="top" wrapText="1" readingOrder="1"/>
    </xf>
    <xf numFmtId="0" fontId="53" fillId="11" borderId="5" xfId="0" applyNumberFormat="1" applyFont="1" applyFill="1" applyBorder="1" applyAlignment="1">
      <alignment vertical="top" wrapText="1"/>
    </xf>
    <xf numFmtId="0" fontId="53" fillId="11" borderId="10" xfId="0" applyNumberFormat="1" applyFont="1" applyFill="1" applyBorder="1" applyAlignment="1">
      <alignment vertical="top" wrapText="1"/>
    </xf>
    <xf numFmtId="0" fontId="53" fillId="11" borderId="11" xfId="0" applyNumberFormat="1" applyFont="1" applyFill="1" applyBorder="1" applyAlignment="1">
      <alignment vertical="top" wrapText="1"/>
    </xf>
    <xf numFmtId="0" fontId="53" fillId="11" borderId="12" xfId="0" applyNumberFormat="1" applyFont="1" applyFill="1" applyBorder="1" applyAlignment="1">
      <alignment vertical="top" wrapText="1"/>
    </xf>
    <xf numFmtId="0" fontId="56" fillId="0" borderId="0" xfId="0" applyNumberFormat="1" applyFont="1" applyFill="1" applyBorder="1" applyAlignment="1">
      <alignment horizontal="center" vertical="top" wrapText="1" readingOrder="1"/>
    </xf>
    <xf numFmtId="0" fontId="53" fillId="0" borderId="0" xfId="0" applyFont="1" applyFill="1" applyBorder="1"/>
    <xf numFmtId="0" fontId="57" fillId="0" borderId="49" xfId="0" applyNumberFormat="1" applyFont="1" applyFill="1" applyBorder="1" applyAlignment="1">
      <alignment horizontal="right" vertical="top" wrapText="1" readingOrder="1"/>
    </xf>
    <xf numFmtId="0" fontId="53" fillId="0" borderId="49" xfId="0" applyNumberFormat="1" applyFont="1" applyFill="1" applyBorder="1" applyAlignment="1">
      <alignment vertical="top" wrapText="1"/>
    </xf>
    <xf numFmtId="0" fontId="57" fillId="0" borderId="49" xfId="0" applyNumberFormat="1" applyFont="1" applyFill="1" applyBorder="1" applyAlignment="1">
      <alignment vertical="top" wrapText="1" readingOrder="1"/>
    </xf>
    <xf numFmtId="0" fontId="57" fillId="0" borderId="0" xfId="0" applyNumberFormat="1" applyFont="1" applyFill="1" applyBorder="1" applyAlignment="1">
      <alignment horizontal="left" vertical="top" wrapText="1" readingOrder="1"/>
    </xf>
    <xf numFmtId="0" fontId="57" fillId="0" borderId="0" xfId="0" applyNumberFormat="1" applyFont="1" applyFill="1" applyBorder="1" applyAlignment="1">
      <alignment vertical="top" wrapText="1" readingOrder="1"/>
    </xf>
    <xf numFmtId="0" fontId="57" fillId="0" borderId="0" xfId="0" applyNumberFormat="1" applyFont="1" applyFill="1" applyBorder="1" applyAlignment="1">
      <alignment horizontal="right" vertical="top" wrapText="1" readingOrder="1"/>
    </xf>
    <xf numFmtId="0" fontId="58" fillId="0" borderId="0" xfId="0" applyNumberFormat="1" applyFont="1" applyFill="1" applyBorder="1" applyAlignment="1">
      <alignment horizontal="right" vertical="top" wrapText="1" readingOrder="1"/>
    </xf>
    <xf numFmtId="0" fontId="58" fillId="0" borderId="0" xfId="0" applyNumberFormat="1" applyFont="1" applyFill="1" applyBorder="1" applyAlignment="1">
      <alignment vertical="top" wrapText="1" readingOrder="1"/>
    </xf>
    <xf numFmtId="4" fontId="58" fillId="0" borderId="0" xfId="0" applyNumberFormat="1" applyFont="1" applyFill="1" applyBorder="1" applyAlignment="1">
      <alignment horizontal="right" vertical="top" wrapText="1" readingOrder="1"/>
    </xf>
    <xf numFmtId="4" fontId="53" fillId="0" borderId="0" xfId="0" applyNumberFormat="1" applyFont="1" applyFill="1" applyBorder="1"/>
    <xf numFmtId="4" fontId="57" fillId="0" borderId="0" xfId="0" applyNumberFormat="1" applyFont="1" applyFill="1" applyBorder="1" applyAlignment="1">
      <alignment horizontal="right" vertical="top" wrapText="1" readingOrder="1"/>
    </xf>
    <xf numFmtId="4" fontId="59" fillId="0" borderId="0" xfId="0" applyNumberFormat="1" applyFont="1" applyFill="1" applyBorder="1"/>
    <xf numFmtId="4" fontId="57" fillId="0" borderId="0" xfId="0" applyNumberFormat="1" applyFont="1" applyFill="1" applyBorder="1" applyAlignment="1">
      <alignment horizontal="right" vertical="top" wrapText="1" readingOrder="1"/>
    </xf>
    <xf numFmtId="0" fontId="57" fillId="0" borderId="49" xfId="0" applyNumberFormat="1" applyFont="1" applyFill="1" applyBorder="1" applyAlignment="1">
      <alignment horizontal="left" vertical="center" wrapText="1" readingOrder="1"/>
    </xf>
    <xf numFmtId="0" fontId="57" fillId="0" borderId="49" xfId="0" applyNumberFormat="1" applyFont="1" applyFill="1" applyBorder="1" applyAlignment="1">
      <alignment vertical="center" wrapText="1" readingOrder="1"/>
    </xf>
    <xf numFmtId="4" fontId="57" fillId="0" borderId="49" xfId="0" applyNumberFormat="1" applyFont="1" applyFill="1" applyBorder="1" applyAlignment="1">
      <alignment horizontal="right" vertical="center" wrapText="1" readingOrder="1"/>
    </xf>
    <xf numFmtId="4" fontId="53" fillId="0" borderId="49" xfId="0" applyNumberFormat="1" applyFont="1" applyFill="1" applyBorder="1" applyAlignment="1">
      <alignment vertical="top" wrapText="1"/>
    </xf>
    <xf numFmtId="0" fontId="60" fillId="0" borderId="11" xfId="0" applyNumberFormat="1" applyFont="1" applyFill="1" applyBorder="1" applyAlignment="1">
      <alignment vertical="top" wrapText="1" readingOrder="1"/>
    </xf>
    <xf numFmtId="0" fontId="53" fillId="0" borderId="11" xfId="0" applyNumberFormat="1" applyFont="1" applyFill="1" applyBorder="1" applyAlignment="1">
      <alignment vertical="top" wrapText="1"/>
    </xf>
    <xf numFmtId="0" fontId="61" fillId="0" borderId="11" xfId="0" applyNumberFormat="1" applyFont="1" applyFill="1" applyBorder="1" applyAlignment="1">
      <alignment horizontal="right" vertical="top" wrapText="1" readingOrder="1"/>
    </xf>
    <xf numFmtId="0" fontId="61" fillId="0" borderId="11" xfId="0" applyNumberFormat="1" applyFont="1" applyFill="1" applyBorder="1" applyAlignment="1">
      <alignment horizontal="right" vertical="top" wrapText="1" readingOrder="1"/>
    </xf>
    <xf numFmtId="0" fontId="61" fillId="0" borderId="11" xfId="0" applyNumberFormat="1" applyFont="1" applyFill="1" applyBorder="1" applyAlignment="1">
      <alignment horizontal="right" vertical="top" wrapText="1" readingOrder="1"/>
    </xf>
    <xf numFmtId="0" fontId="53" fillId="0" borderId="11" xfId="0" applyNumberFormat="1" applyFont="1" applyFill="1" applyBorder="1" applyAlignment="1">
      <alignment vertical="top" wrapText="1"/>
    </xf>
    <xf numFmtId="168" fontId="61" fillId="0" borderId="11" xfId="0" applyNumberFormat="1" applyFont="1" applyFill="1" applyBorder="1" applyAlignment="1">
      <alignment horizontal="right" vertical="top" wrapText="1" readingOrder="1"/>
    </xf>
    <xf numFmtId="168" fontId="53" fillId="0" borderId="11" xfId="0" applyNumberFormat="1" applyFont="1" applyFill="1" applyBorder="1" applyAlignment="1">
      <alignment vertical="top" wrapText="1"/>
    </xf>
    <xf numFmtId="168" fontId="61" fillId="0" borderId="11" xfId="0" applyNumberFormat="1" applyFont="1" applyFill="1" applyBorder="1" applyAlignment="1">
      <alignment horizontal="right" vertical="top" wrapText="1" readingOrder="1"/>
    </xf>
    <xf numFmtId="0" fontId="61" fillId="0" borderId="0" xfId="0" applyNumberFormat="1" applyFont="1" applyFill="1" applyBorder="1" applyAlignment="1">
      <alignment horizontal="right" vertical="top" wrapText="1" readingOrder="1"/>
    </xf>
    <xf numFmtId="168" fontId="61" fillId="0" borderId="0" xfId="0" applyNumberFormat="1" applyFont="1" applyFill="1" applyBorder="1" applyAlignment="1">
      <alignment horizontal="right" vertical="top" wrapText="1" readingOrder="1"/>
    </xf>
    <xf numFmtId="168" fontId="53" fillId="0" borderId="0" xfId="0" applyNumberFormat="1" applyFont="1" applyFill="1" applyBorder="1"/>
    <xf numFmtId="168" fontId="61" fillId="0" borderId="0" xfId="0" applyNumberFormat="1" applyFont="1" applyFill="1" applyBorder="1" applyAlignment="1">
      <alignment horizontal="right" vertical="top" wrapText="1" readingOrder="1"/>
    </xf>
    <xf numFmtId="0" fontId="58" fillId="0" borderId="0" xfId="0" applyNumberFormat="1" applyFont="1" applyFill="1" applyBorder="1" applyAlignment="1">
      <alignment horizontal="left" vertical="top" wrapText="1" readingOrder="1"/>
    </xf>
    <xf numFmtId="0" fontId="62" fillId="0" borderId="0" xfId="0" applyNumberFormat="1" applyFont="1" applyFill="1" applyBorder="1" applyAlignment="1">
      <alignment horizontal="left" vertical="top" wrapText="1" readingOrder="1"/>
    </xf>
    <xf numFmtId="0" fontId="57" fillId="0" borderId="50" xfId="0" applyNumberFormat="1" applyFont="1" applyFill="1" applyBorder="1" applyAlignment="1">
      <alignment horizontal="right" vertical="top" wrapText="1" readingOrder="1"/>
    </xf>
    <xf numFmtId="0" fontId="53" fillId="0" borderId="50" xfId="0" applyNumberFormat="1" applyFont="1" applyFill="1" applyBorder="1" applyAlignment="1">
      <alignment vertical="top" wrapText="1"/>
    </xf>
    <xf numFmtId="0" fontId="57" fillId="0" borderId="50" xfId="0" applyNumberFormat="1" applyFont="1" applyFill="1" applyBorder="1" applyAlignment="1">
      <alignment vertical="top" wrapText="1" readingOrder="1"/>
    </xf>
    <xf numFmtId="169" fontId="58" fillId="0" borderId="0" xfId="0" applyNumberFormat="1" applyFont="1" applyFill="1" applyBorder="1" applyAlignment="1">
      <alignment horizontal="right" vertical="top" wrapText="1" readingOrder="1"/>
    </xf>
    <xf numFmtId="168" fontId="57" fillId="0" borderId="50" xfId="0" applyNumberFormat="1" applyFont="1" applyFill="1" applyBorder="1" applyAlignment="1">
      <alignment horizontal="right" vertical="center" wrapText="1" readingOrder="1"/>
    </xf>
    <xf numFmtId="168" fontId="53" fillId="0" borderId="50" xfId="0" applyNumberFormat="1" applyFont="1" applyFill="1" applyBorder="1" applyAlignment="1">
      <alignment vertical="top" wrapText="1"/>
    </xf>
    <xf numFmtId="168" fontId="61" fillId="0" borderId="0" xfId="0" applyNumberFormat="1" applyFont="1" applyFill="1" applyBorder="1" applyAlignment="1">
      <alignment horizontal="right" vertical="top" wrapText="1" readingOrder="1"/>
    </xf>
    <xf numFmtId="0" fontId="57" fillId="0" borderId="50" xfId="0" applyNumberFormat="1" applyFont="1" applyFill="1" applyBorder="1" applyAlignment="1">
      <alignment horizontal="right" vertical="center" wrapText="1" readingOrder="1"/>
    </xf>
    <xf numFmtId="0" fontId="57" fillId="0" borderId="50" xfId="0" applyNumberFormat="1" applyFont="1" applyFill="1" applyBorder="1" applyAlignment="1">
      <alignment vertical="center" wrapText="1" readingOrder="1"/>
    </xf>
    <xf numFmtId="0" fontId="62" fillId="0" borderId="0" xfId="0" applyNumberFormat="1" applyFont="1" applyFill="1" applyBorder="1" applyAlignment="1">
      <alignment horizontal="left" vertical="top" wrapText="1" readingOrder="1"/>
    </xf>
    <xf numFmtId="0" fontId="47" fillId="9" borderId="42" xfId="0" applyFont="1" applyFill="1" applyBorder="1" applyAlignment="1">
      <alignment horizontal="center"/>
    </xf>
    <xf numFmtId="0" fontId="48" fillId="9" borderId="40" xfId="0" applyFont="1" applyFill="1" applyBorder="1" applyAlignment="1">
      <alignment horizontal="center"/>
    </xf>
    <xf numFmtId="49" fontId="52" fillId="0" borderId="40" xfId="0" applyNumberFormat="1" applyFont="1" applyFill="1" applyBorder="1" applyAlignment="1">
      <alignment horizontal="right" wrapText="1"/>
    </xf>
    <xf numFmtId="4" fontId="49" fillId="10" borderId="40" xfId="0" applyNumberFormat="1" applyFont="1" applyFill="1" applyBorder="1" applyAlignment="1">
      <alignment horizontal="center" vertical="center"/>
    </xf>
    <xf numFmtId="3" fontId="50" fillId="0" borderId="45" xfId="0" applyNumberFormat="1" applyFont="1" applyFill="1" applyBorder="1" applyAlignment="1">
      <alignment horizontal="left"/>
    </xf>
    <xf numFmtId="49" fontId="50" fillId="0" borderId="40" xfId="0" applyNumberFormat="1" applyFont="1" applyBorder="1" applyAlignment="1">
      <alignment horizontal="right" vertical="center"/>
    </xf>
    <xf numFmtId="49" fontId="50" fillId="0" borderId="47" xfId="0" applyNumberFormat="1" applyFont="1" applyBorder="1" applyAlignment="1">
      <alignment horizontal="right" vertical="center"/>
    </xf>
    <xf numFmtId="0" fontId="50" fillId="0" borderId="48" xfId="0" applyFont="1" applyFill="1" applyBorder="1" applyAlignment="1">
      <alignment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L54"/>
  <sheetViews>
    <sheetView showGridLines="0" tabSelected="1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4" t="s">
        <v>0</v>
      </c>
      <c r="B1" s="15"/>
      <c r="C1" s="15"/>
      <c r="D1" s="16" t="s">
        <v>1</v>
      </c>
      <c r="E1" s="15"/>
      <c r="F1" s="15"/>
      <c r="G1" s="15"/>
      <c r="H1" s="15"/>
      <c r="I1" s="15"/>
      <c r="J1" s="15"/>
      <c r="K1" s="17" t="s">
        <v>2</v>
      </c>
      <c r="L1" s="17"/>
      <c r="M1" s="17"/>
      <c r="N1" s="17"/>
      <c r="O1" s="17"/>
      <c r="P1" s="17"/>
      <c r="Q1" s="17"/>
      <c r="R1" s="17"/>
      <c r="S1" s="17"/>
      <c r="T1" s="15"/>
      <c r="U1" s="15"/>
      <c r="V1" s="15"/>
      <c r="W1" s="17" t="s">
        <v>3</v>
      </c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8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20" t="s">
        <v>4</v>
      </c>
      <c r="BB1" s="20" t="s">
        <v>5</v>
      </c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T1" s="21" t="s">
        <v>6</v>
      </c>
      <c r="BU1" s="21" t="s">
        <v>6</v>
      </c>
      <c r="BV1" s="21" t="s">
        <v>7</v>
      </c>
    </row>
    <row r="2" spans="3:72" ht="36.95" customHeight="1">
      <c r="AR2" s="323" t="s">
        <v>8</v>
      </c>
      <c r="AS2" s="324"/>
      <c r="AT2" s="324"/>
      <c r="AU2" s="324"/>
      <c r="AV2" s="324"/>
      <c r="AW2" s="324"/>
      <c r="AX2" s="324"/>
      <c r="AY2" s="324"/>
      <c r="AZ2" s="324"/>
      <c r="BA2" s="324"/>
      <c r="BB2" s="324"/>
      <c r="BC2" s="324"/>
      <c r="BD2" s="324"/>
      <c r="BE2" s="324"/>
      <c r="BS2" s="22" t="s">
        <v>9</v>
      </c>
      <c r="BT2" s="22" t="s">
        <v>10</v>
      </c>
    </row>
    <row r="3" spans="2:72" ht="6.95" customHeight="1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5"/>
      <c r="BS3" s="22" t="s">
        <v>11</v>
      </c>
      <c r="BT3" s="22" t="s">
        <v>12</v>
      </c>
    </row>
    <row r="4" spans="2:71" ht="36.95" customHeight="1">
      <c r="B4" s="26"/>
      <c r="C4" s="27"/>
      <c r="D4" s="28" t="s">
        <v>13</v>
      </c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9"/>
      <c r="AS4" s="30" t="s">
        <v>14</v>
      </c>
      <c r="BE4" s="31" t="s">
        <v>15</v>
      </c>
      <c r="BS4" s="22" t="s">
        <v>16</v>
      </c>
    </row>
    <row r="5" spans="2:71" ht="14.45" customHeight="1">
      <c r="B5" s="26"/>
      <c r="C5" s="27"/>
      <c r="D5" s="32" t="s">
        <v>17</v>
      </c>
      <c r="E5" s="27"/>
      <c r="F5" s="27"/>
      <c r="G5" s="27"/>
      <c r="H5" s="27"/>
      <c r="I5" s="27"/>
      <c r="J5" s="27"/>
      <c r="K5" s="290" t="s">
        <v>18</v>
      </c>
      <c r="L5" s="291"/>
      <c r="M5" s="291"/>
      <c r="N5" s="291"/>
      <c r="O5" s="291"/>
      <c r="P5" s="291"/>
      <c r="Q5" s="291"/>
      <c r="R5" s="291"/>
      <c r="S5" s="291"/>
      <c r="T5" s="291"/>
      <c r="U5" s="291"/>
      <c r="V5" s="291"/>
      <c r="W5" s="291"/>
      <c r="X5" s="291"/>
      <c r="Y5" s="291"/>
      <c r="Z5" s="291"/>
      <c r="AA5" s="291"/>
      <c r="AB5" s="291"/>
      <c r="AC5" s="291"/>
      <c r="AD5" s="291"/>
      <c r="AE5" s="291"/>
      <c r="AF5" s="291"/>
      <c r="AG5" s="291"/>
      <c r="AH5" s="291"/>
      <c r="AI5" s="291"/>
      <c r="AJ5" s="291"/>
      <c r="AK5" s="291"/>
      <c r="AL5" s="291"/>
      <c r="AM5" s="291"/>
      <c r="AN5" s="291"/>
      <c r="AO5" s="291"/>
      <c r="AP5" s="27"/>
      <c r="AQ5" s="29"/>
      <c r="BE5" s="288" t="s">
        <v>19</v>
      </c>
      <c r="BS5" s="22" t="s">
        <v>9</v>
      </c>
    </row>
    <row r="6" spans="2:71" ht="36.95" customHeight="1">
      <c r="B6" s="26"/>
      <c r="C6" s="27"/>
      <c r="D6" s="34" t="s">
        <v>20</v>
      </c>
      <c r="E6" s="27"/>
      <c r="F6" s="27"/>
      <c r="G6" s="27"/>
      <c r="H6" s="27"/>
      <c r="I6" s="27"/>
      <c r="J6" s="27"/>
      <c r="K6" s="292" t="s">
        <v>21</v>
      </c>
      <c r="L6" s="291"/>
      <c r="M6" s="291"/>
      <c r="N6" s="291"/>
      <c r="O6" s="291"/>
      <c r="P6" s="291"/>
      <c r="Q6" s="291"/>
      <c r="R6" s="291"/>
      <c r="S6" s="291"/>
      <c r="T6" s="291"/>
      <c r="U6" s="291"/>
      <c r="V6" s="291"/>
      <c r="W6" s="291"/>
      <c r="X6" s="291"/>
      <c r="Y6" s="291"/>
      <c r="Z6" s="291"/>
      <c r="AA6" s="291"/>
      <c r="AB6" s="291"/>
      <c r="AC6" s="291"/>
      <c r="AD6" s="291"/>
      <c r="AE6" s="291"/>
      <c r="AF6" s="291"/>
      <c r="AG6" s="291"/>
      <c r="AH6" s="291"/>
      <c r="AI6" s="291"/>
      <c r="AJ6" s="291"/>
      <c r="AK6" s="291"/>
      <c r="AL6" s="291"/>
      <c r="AM6" s="291"/>
      <c r="AN6" s="291"/>
      <c r="AO6" s="291"/>
      <c r="AP6" s="27"/>
      <c r="AQ6" s="29"/>
      <c r="BE6" s="289"/>
      <c r="BS6" s="22" t="s">
        <v>22</v>
      </c>
    </row>
    <row r="7" spans="2:71" ht="14.45" customHeight="1">
      <c r="B7" s="26"/>
      <c r="C7" s="27"/>
      <c r="D7" s="35" t="s">
        <v>23</v>
      </c>
      <c r="E7" s="27"/>
      <c r="F7" s="27"/>
      <c r="G7" s="27"/>
      <c r="H7" s="27"/>
      <c r="I7" s="27"/>
      <c r="J7" s="27"/>
      <c r="K7" s="33" t="s">
        <v>5</v>
      </c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35" t="s">
        <v>24</v>
      </c>
      <c r="AL7" s="27"/>
      <c r="AM7" s="27"/>
      <c r="AN7" s="33" t="s">
        <v>5</v>
      </c>
      <c r="AO7" s="27"/>
      <c r="AP7" s="27"/>
      <c r="AQ7" s="29"/>
      <c r="BE7" s="289"/>
      <c r="BS7" s="22" t="s">
        <v>11</v>
      </c>
    </row>
    <row r="8" spans="2:71" ht="14.45" customHeight="1">
      <c r="B8" s="26"/>
      <c r="C8" s="27"/>
      <c r="D8" s="35" t="s">
        <v>25</v>
      </c>
      <c r="E8" s="27"/>
      <c r="F8" s="27"/>
      <c r="G8" s="27"/>
      <c r="H8" s="27"/>
      <c r="I8" s="27"/>
      <c r="J8" s="27"/>
      <c r="K8" s="33" t="s">
        <v>26</v>
      </c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35" t="s">
        <v>27</v>
      </c>
      <c r="AL8" s="27"/>
      <c r="AM8" s="27"/>
      <c r="AN8" s="36" t="s">
        <v>28</v>
      </c>
      <c r="AO8" s="27"/>
      <c r="AP8" s="27"/>
      <c r="AQ8" s="29"/>
      <c r="BE8" s="289"/>
      <c r="BS8" s="22" t="s">
        <v>29</v>
      </c>
    </row>
    <row r="9" spans="2:71" ht="14.45" customHeight="1">
      <c r="B9" s="26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9"/>
      <c r="BE9" s="289"/>
      <c r="BS9" s="22" t="s">
        <v>30</v>
      </c>
    </row>
    <row r="10" spans="2:71" ht="14.45" customHeight="1">
      <c r="B10" s="26"/>
      <c r="C10" s="27"/>
      <c r="D10" s="35" t="s">
        <v>31</v>
      </c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35" t="s">
        <v>32</v>
      </c>
      <c r="AL10" s="27"/>
      <c r="AM10" s="27"/>
      <c r="AN10" s="33" t="s">
        <v>5</v>
      </c>
      <c r="AO10" s="27"/>
      <c r="AP10" s="27"/>
      <c r="AQ10" s="29"/>
      <c r="BE10" s="289"/>
      <c r="BS10" s="22" t="s">
        <v>22</v>
      </c>
    </row>
    <row r="11" spans="2:71" ht="18.4" customHeight="1">
      <c r="B11" s="26"/>
      <c r="C11" s="27"/>
      <c r="D11" s="27"/>
      <c r="E11" s="33" t="s">
        <v>33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35" t="s">
        <v>34</v>
      </c>
      <c r="AL11" s="27"/>
      <c r="AM11" s="27"/>
      <c r="AN11" s="33" t="s">
        <v>5</v>
      </c>
      <c r="AO11" s="27"/>
      <c r="AP11" s="27"/>
      <c r="AQ11" s="29"/>
      <c r="BE11" s="289"/>
      <c r="BS11" s="22" t="s">
        <v>22</v>
      </c>
    </row>
    <row r="12" spans="2:71" ht="6.95" customHeight="1">
      <c r="B12" s="26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9"/>
      <c r="BE12" s="289"/>
      <c r="BS12" s="22" t="s">
        <v>22</v>
      </c>
    </row>
    <row r="13" spans="2:71" ht="14.45" customHeight="1">
      <c r="B13" s="26"/>
      <c r="C13" s="27"/>
      <c r="D13" s="35" t="s">
        <v>35</v>
      </c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35" t="s">
        <v>32</v>
      </c>
      <c r="AL13" s="27"/>
      <c r="AM13" s="27"/>
      <c r="AN13" s="37" t="s">
        <v>36</v>
      </c>
      <c r="AO13" s="27"/>
      <c r="AP13" s="27"/>
      <c r="AQ13" s="29"/>
      <c r="BE13" s="289"/>
      <c r="BS13" s="22" t="s">
        <v>22</v>
      </c>
    </row>
    <row r="14" spans="2:71" ht="13.5">
      <c r="B14" s="26"/>
      <c r="C14" s="27"/>
      <c r="D14" s="27"/>
      <c r="E14" s="293" t="s">
        <v>36</v>
      </c>
      <c r="F14" s="294"/>
      <c r="G14" s="294"/>
      <c r="H14" s="294"/>
      <c r="I14" s="294"/>
      <c r="J14" s="294"/>
      <c r="K14" s="294"/>
      <c r="L14" s="294"/>
      <c r="M14" s="294"/>
      <c r="N14" s="294"/>
      <c r="O14" s="294"/>
      <c r="P14" s="294"/>
      <c r="Q14" s="294"/>
      <c r="R14" s="294"/>
      <c r="S14" s="294"/>
      <c r="T14" s="294"/>
      <c r="U14" s="294"/>
      <c r="V14" s="294"/>
      <c r="W14" s="294"/>
      <c r="X14" s="294"/>
      <c r="Y14" s="294"/>
      <c r="Z14" s="294"/>
      <c r="AA14" s="294"/>
      <c r="AB14" s="294"/>
      <c r="AC14" s="294"/>
      <c r="AD14" s="294"/>
      <c r="AE14" s="294"/>
      <c r="AF14" s="294"/>
      <c r="AG14" s="294"/>
      <c r="AH14" s="294"/>
      <c r="AI14" s="294"/>
      <c r="AJ14" s="294"/>
      <c r="AK14" s="35" t="s">
        <v>34</v>
      </c>
      <c r="AL14" s="27"/>
      <c r="AM14" s="27"/>
      <c r="AN14" s="37" t="s">
        <v>36</v>
      </c>
      <c r="AO14" s="27"/>
      <c r="AP14" s="27"/>
      <c r="AQ14" s="29"/>
      <c r="BE14" s="289"/>
      <c r="BS14" s="22" t="s">
        <v>22</v>
      </c>
    </row>
    <row r="15" spans="2:71" ht="6.95" customHeight="1">
      <c r="B15" s="26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9"/>
      <c r="BE15" s="289"/>
      <c r="BS15" s="22" t="s">
        <v>6</v>
      </c>
    </row>
    <row r="16" spans="2:71" ht="14.45" customHeight="1">
      <c r="B16" s="26"/>
      <c r="C16" s="27"/>
      <c r="D16" s="35" t="s">
        <v>37</v>
      </c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35" t="s">
        <v>32</v>
      </c>
      <c r="AL16" s="27"/>
      <c r="AM16" s="27"/>
      <c r="AN16" s="33" t="s">
        <v>5</v>
      </c>
      <c r="AO16" s="27"/>
      <c r="AP16" s="27"/>
      <c r="AQ16" s="29"/>
      <c r="BE16" s="289"/>
      <c r="BS16" s="22" t="s">
        <v>6</v>
      </c>
    </row>
    <row r="17" spans="2:71" ht="18.4" customHeight="1">
      <c r="B17" s="26"/>
      <c r="C17" s="27"/>
      <c r="D17" s="27"/>
      <c r="E17" s="33" t="s">
        <v>38</v>
      </c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35" t="s">
        <v>34</v>
      </c>
      <c r="AL17" s="27"/>
      <c r="AM17" s="27"/>
      <c r="AN17" s="33" t="s">
        <v>5</v>
      </c>
      <c r="AO17" s="27"/>
      <c r="AP17" s="27"/>
      <c r="AQ17" s="29"/>
      <c r="BE17" s="289"/>
      <c r="BS17" s="22" t="s">
        <v>39</v>
      </c>
    </row>
    <row r="18" spans="2:71" ht="6.95" customHeight="1">
      <c r="B18" s="26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9"/>
      <c r="BE18" s="289"/>
      <c r="BS18" s="22" t="s">
        <v>9</v>
      </c>
    </row>
    <row r="19" spans="2:71" ht="14.45" customHeight="1">
      <c r="B19" s="26"/>
      <c r="C19" s="27"/>
      <c r="D19" s="35" t="s">
        <v>40</v>
      </c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9"/>
      <c r="BE19" s="289"/>
      <c r="BS19" s="22" t="s">
        <v>9</v>
      </c>
    </row>
    <row r="20" spans="2:71" ht="16.5" customHeight="1">
      <c r="B20" s="26"/>
      <c r="C20" s="27"/>
      <c r="D20" s="27"/>
      <c r="E20" s="295" t="s">
        <v>5</v>
      </c>
      <c r="F20" s="295"/>
      <c r="G20" s="295"/>
      <c r="H20" s="295"/>
      <c r="I20" s="295"/>
      <c r="J20" s="295"/>
      <c r="K20" s="295"/>
      <c r="L20" s="295"/>
      <c r="M20" s="295"/>
      <c r="N20" s="295"/>
      <c r="O20" s="295"/>
      <c r="P20" s="295"/>
      <c r="Q20" s="295"/>
      <c r="R20" s="295"/>
      <c r="S20" s="295"/>
      <c r="T20" s="295"/>
      <c r="U20" s="295"/>
      <c r="V20" s="295"/>
      <c r="W20" s="295"/>
      <c r="X20" s="295"/>
      <c r="Y20" s="295"/>
      <c r="Z20" s="295"/>
      <c r="AA20" s="295"/>
      <c r="AB20" s="295"/>
      <c r="AC20" s="295"/>
      <c r="AD20" s="295"/>
      <c r="AE20" s="295"/>
      <c r="AF20" s="295"/>
      <c r="AG20" s="295"/>
      <c r="AH20" s="295"/>
      <c r="AI20" s="295"/>
      <c r="AJ20" s="295"/>
      <c r="AK20" s="295"/>
      <c r="AL20" s="295"/>
      <c r="AM20" s="295"/>
      <c r="AN20" s="295"/>
      <c r="AO20" s="27"/>
      <c r="AP20" s="27"/>
      <c r="AQ20" s="29"/>
      <c r="BE20" s="289"/>
      <c r="BS20" s="22" t="s">
        <v>39</v>
      </c>
    </row>
    <row r="21" spans="2:57" ht="6.95" customHeight="1">
      <c r="B21" s="26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9"/>
      <c r="BE21" s="289"/>
    </row>
    <row r="22" spans="2:57" ht="6.95" customHeight="1">
      <c r="B22" s="26"/>
      <c r="C22" s="27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27"/>
      <c r="AQ22" s="29"/>
      <c r="BE22" s="289"/>
    </row>
    <row r="23" spans="2:57" s="1" customFormat="1" ht="25.9" customHeight="1">
      <c r="B23" s="39"/>
      <c r="C23" s="40"/>
      <c r="D23" s="41" t="s">
        <v>41</v>
      </c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296">
        <f>ROUND(AG51,2)</f>
        <v>0</v>
      </c>
      <c r="AL23" s="297"/>
      <c r="AM23" s="297"/>
      <c r="AN23" s="297"/>
      <c r="AO23" s="297"/>
      <c r="AP23" s="40"/>
      <c r="AQ23" s="43"/>
      <c r="BE23" s="289"/>
    </row>
    <row r="24" spans="2:57" s="1" customFormat="1" ht="6.95" customHeight="1">
      <c r="B24" s="39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3"/>
      <c r="BE24" s="289"/>
    </row>
    <row r="25" spans="2:57" s="1" customFormat="1" ht="13.5">
      <c r="B25" s="39"/>
      <c r="C25" s="40"/>
      <c r="D25" s="40"/>
      <c r="E25" s="40"/>
      <c r="F25" s="40"/>
      <c r="G25" s="40"/>
      <c r="H25" s="40"/>
      <c r="I25" s="40"/>
      <c r="J25" s="40"/>
      <c r="K25" s="40"/>
      <c r="L25" s="298" t="s">
        <v>42</v>
      </c>
      <c r="M25" s="298"/>
      <c r="N25" s="298"/>
      <c r="O25" s="298"/>
      <c r="P25" s="40"/>
      <c r="Q25" s="40"/>
      <c r="R25" s="40"/>
      <c r="S25" s="40"/>
      <c r="T25" s="40"/>
      <c r="U25" s="40"/>
      <c r="V25" s="40"/>
      <c r="W25" s="298" t="s">
        <v>43</v>
      </c>
      <c r="X25" s="298"/>
      <c r="Y25" s="298"/>
      <c r="Z25" s="298"/>
      <c r="AA25" s="298"/>
      <c r="AB25" s="298"/>
      <c r="AC25" s="298"/>
      <c r="AD25" s="298"/>
      <c r="AE25" s="298"/>
      <c r="AF25" s="40"/>
      <c r="AG25" s="40"/>
      <c r="AH25" s="40"/>
      <c r="AI25" s="40"/>
      <c r="AJ25" s="40"/>
      <c r="AK25" s="298" t="s">
        <v>44</v>
      </c>
      <c r="AL25" s="298"/>
      <c r="AM25" s="298"/>
      <c r="AN25" s="298"/>
      <c r="AO25" s="298"/>
      <c r="AP25" s="40"/>
      <c r="AQ25" s="43"/>
      <c r="BE25" s="289"/>
    </row>
    <row r="26" spans="2:57" s="2" customFormat="1" ht="14.45" customHeight="1">
      <c r="B26" s="45"/>
      <c r="C26" s="46"/>
      <c r="D26" s="47" t="s">
        <v>45</v>
      </c>
      <c r="E26" s="46"/>
      <c r="F26" s="47" t="s">
        <v>46</v>
      </c>
      <c r="G26" s="46"/>
      <c r="H26" s="46"/>
      <c r="I26" s="46"/>
      <c r="J26" s="46"/>
      <c r="K26" s="46"/>
      <c r="L26" s="299">
        <v>0.21</v>
      </c>
      <c r="M26" s="300"/>
      <c r="N26" s="300"/>
      <c r="O26" s="300"/>
      <c r="P26" s="46"/>
      <c r="Q26" s="46"/>
      <c r="R26" s="46"/>
      <c r="S26" s="46"/>
      <c r="T26" s="46"/>
      <c r="U26" s="46"/>
      <c r="V26" s="46"/>
      <c r="W26" s="301">
        <f>ROUND(AZ51,2)</f>
        <v>0</v>
      </c>
      <c r="X26" s="300"/>
      <c r="Y26" s="300"/>
      <c r="Z26" s="300"/>
      <c r="AA26" s="300"/>
      <c r="AB26" s="300"/>
      <c r="AC26" s="300"/>
      <c r="AD26" s="300"/>
      <c r="AE26" s="300"/>
      <c r="AF26" s="46"/>
      <c r="AG26" s="46"/>
      <c r="AH26" s="46"/>
      <c r="AI26" s="46"/>
      <c r="AJ26" s="46"/>
      <c r="AK26" s="301">
        <f>ROUND(AV51,2)</f>
        <v>0</v>
      </c>
      <c r="AL26" s="300"/>
      <c r="AM26" s="300"/>
      <c r="AN26" s="300"/>
      <c r="AO26" s="300"/>
      <c r="AP26" s="46"/>
      <c r="AQ26" s="48"/>
      <c r="BE26" s="289"/>
    </row>
    <row r="27" spans="2:57" s="2" customFormat="1" ht="14.45" customHeight="1">
      <c r="B27" s="45"/>
      <c r="C27" s="46"/>
      <c r="D27" s="46"/>
      <c r="E27" s="46"/>
      <c r="F27" s="47" t="s">
        <v>47</v>
      </c>
      <c r="G27" s="46"/>
      <c r="H27" s="46"/>
      <c r="I27" s="46"/>
      <c r="J27" s="46"/>
      <c r="K27" s="46"/>
      <c r="L27" s="299">
        <v>0.15</v>
      </c>
      <c r="M27" s="300"/>
      <c r="N27" s="300"/>
      <c r="O27" s="300"/>
      <c r="P27" s="46"/>
      <c r="Q27" s="46"/>
      <c r="R27" s="46"/>
      <c r="S27" s="46"/>
      <c r="T27" s="46"/>
      <c r="U27" s="46"/>
      <c r="V27" s="46"/>
      <c r="W27" s="301">
        <f>ROUND(BA51,2)</f>
        <v>0</v>
      </c>
      <c r="X27" s="300"/>
      <c r="Y27" s="300"/>
      <c r="Z27" s="300"/>
      <c r="AA27" s="300"/>
      <c r="AB27" s="300"/>
      <c r="AC27" s="300"/>
      <c r="AD27" s="300"/>
      <c r="AE27" s="300"/>
      <c r="AF27" s="46"/>
      <c r="AG27" s="46"/>
      <c r="AH27" s="46"/>
      <c r="AI27" s="46"/>
      <c r="AJ27" s="46"/>
      <c r="AK27" s="301">
        <f>ROUND(AW51,2)</f>
        <v>0</v>
      </c>
      <c r="AL27" s="300"/>
      <c r="AM27" s="300"/>
      <c r="AN27" s="300"/>
      <c r="AO27" s="300"/>
      <c r="AP27" s="46"/>
      <c r="AQ27" s="48"/>
      <c r="BE27" s="289"/>
    </row>
    <row r="28" spans="2:57" s="2" customFormat="1" ht="14.45" customHeight="1" hidden="1">
      <c r="B28" s="45"/>
      <c r="C28" s="46"/>
      <c r="D28" s="46"/>
      <c r="E28" s="46"/>
      <c r="F28" s="47" t="s">
        <v>48</v>
      </c>
      <c r="G28" s="46"/>
      <c r="H28" s="46"/>
      <c r="I28" s="46"/>
      <c r="J28" s="46"/>
      <c r="K28" s="46"/>
      <c r="L28" s="299">
        <v>0.21</v>
      </c>
      <c r="M28" s="300"/>
      <c r="N28" s="300"/>
      <c r="O28" s="300"/>
      <c r="P28" s="46"/>
      <c r="Q28" s="46"/>
      <c r="R28" s="46"/>
      <c r="S28" s="46"/>
      <c r="T28" s="46"/>
      <c r="U28" s="46"/>
      <c r="V28" s="46"/>
      <c r="W28" s="301">
        <f>ROUND(BB51,2)</f>
        <v>0</v>
      </c>
      <c r="X28" s="300"/>
      <c r="Y28" s="300"/>
      <c r="Z28" s="300"/>
      <c r="AA28" s="300"/>
      <c r="AB28" s="300"/>
      <c r="AC28" s="300"/>
      <c r="AD28" s="300"/>
      <c r="AE28" s="300"/>
      <c r="AF28" s="46"/>
      <c r="AG28" s="46"/>
      <c r="AH28" s="46"/>
      <c r="AI28" s="46"/>
      <c r="AJ28" s="46"/>
      <c r="AK28" s="301">
        <v>0</v>
      </c>
      <c r="AL28" s="300"/>
      <c r="AM28" s="300"/>
      <c r="AN28" s="300"/>
      <c r="AO28" s="300"/>
      <c r="AP28" s="46"/>
      <c r="AQ28" s="48"/>
      <c r="BE28" s="289"/>
    </row>
    <row r="29" spans="2:57" s="2" customFormat="1" ht="14.45" customHeight="1" hidden="1">
      <c r="B29" s="45"/>
      <c r="C29" s="46"/>
      <c r="D29" s="46"/>
      <c r="E29" s="46"/>
      <c r="F29" s="47" t="s">
        <v>49</v>
      </c>
      <c r="G29" s="46"/>
      <c r="H29" s="46"/>
      <c r="I29" s="46"/>
      <c r="J29" s="46"/>
      <c r="K29" s="46"/>
      <c r="L29" s="299">
        <v>0.15</v>
      </c>
      <c r="M29" s="300"/>
      <c r="N29" s="300"/>
      <c r="O29" s="300"/>
      <c r="P29" s="46"/>
      <c r="Q29" s="46"/>
      <c r="R29" s="46"/>
      <c r="S29" s="46"/>
      <c r="T29" s="46"/>
      <c r="U29" s="46"/>
      <c r="V29" s="46"/>
      <c r="W29" s="301">
        <f>ROUND(BC51,2)</f>
        <v>0</v>
      </c>
      <c r="X29" s="300"/>
      <c r="Y29" s="300"/>
      <c r="Z29" s="300"/>
      <c r="AA29" s="300"/>
      <c r="AB29" s="300"/>
      <c r="AC29" s="300"/>
      <c r="AD29" s="300"/>
      <c r="AE29" s="300"/>
      <c r="AF29" s="46"/>
      <c r="AG29" s="46"/>
      <c r="AH29" s="46"/>
      <c r="AI29" s="46"/>
      <c r="AJ29" s="46"/>
      <c r="AK29" s="301">
        <v>0</v>
      </c>
      <c r="AL29" s="300"/>
      <c r="AM29" s="300"/>
      <c r="AN29" s="300"/>
      <c r="AO29" s="300"/>
      <c r="AP29" s="46"/>
      <c r="AQ29" s="48"/>
      <c r="BE29" s="289"/>
    </row>
    <row r="30" spans="2:57" s="2" customFormat="1" ht="14.45" customHeight="1" hidden="1">
      <c r="B30" s="45"/>
      <c r="C30" s="46"/>
      <c r="D30" s="46"/>
      <c r="E30" s="46"/>
      <c r="F30" s="47" t="s">
        <v>50</v>
      </c>
      <c r="G30" s="46"/>
      <c r="H30" s="46"/>
      <c r="I30" s="46"/>
      <c r="J30" s="46"/>
      <c r="K30" s="46"/>
      <c r="L30" s="299">
        <v>0</v>
      </c>
      <c r="M30" s="300"/>
      <c r="N30" s="300"/>
      <c r="O30" s="300"/>
      <c r="P30" s="46"/>
      <c r="Q30" s="46"/>
      <c r="R30" s="46"/>
      <c r="S30" s="46"/>
      <c r="T30" s="46"/>
      <c r="U30" s="46"/>
      <c r="V30" s="46"/>
      <c r="W30" s="301">
        <f>ROUND(BD51,2)</f>
        <v>0</v>
      </c>
      <c r="X30" s="300"/>
      <c r="Y30" s="300"/>
      <c r="Z30" s="300"/>
      <c r="AA30" s="300"/>
      <c r="AB30" s="300"/>
      <c r="AC30" s="300"/>
      <c r="AD30" s="300"/>
      <c r="AE30" s="300"/>
      <c r="AF30" s="46"/>
      <c r="AG30" s="46"/>
      <c r="AH30" s="46"/>
      <c r="AI30" s="46"/>
      <c r="AJ30" s="46"/>
      <c r="AK30" s="301">
        <v>0</v>
      </c>
      <c r="AL30" s="300"/>
      <c r="AM30" s="300"/>
      <c r="AN30" s="300"/>
      <c r="AO30" s="300"/>
      <c r="AP30" s="46"/>
      <c r="AQ30" s="48"/>
      <c r="BE30" s="289"/>
    </row>
    <row r="31" spans="2:57" s="1" customFormat="1" ht="6.95" customHeight="1">
      <c r="B31" s="39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3"/>
      <c r="BE31" s="289"/>
    </row>
    <row r="32" spans="2:57" s="1" customFormat="1" ht="25.9" customHeight="1">
      <c r="B32" s="39"/>
      <c r="C32" s="49"/>
      <c r="D32" s="50" t="s">
        <v>51</v>
      </c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2" t="s">
        <v>52</v>
      </c>
      <c r="U32" s="51"/>
      <c r="V32" s="51"/>
      <c r="W32" s="51"/>
      <c r="X32" s="302" t="s">
        <v>53</v>
      </c>
      <c r="Y32" s="303"/>
      <c r="Z32" s="303"/>
      <c r="AA32" s="303"/>
      <c r="AB32" s="303"/>
      <c r="AC32" s="51"/>
      <c r="AD32" s="51"/>
      <c r="AE32" s="51"/>
      <c r="AF32" s="51"/>
      <c r="AG32" s="51"/>
      <c r="AH32" s="51"/>
      <c r="AI32" s="51"/>
      <c r="AJ32" s="51"/>
      <c r="AK32" s="304">
        <f>SUM(AK23:AK30)</f>
        <v>0</v>
      </c>
      <c r="AL32" s="303"/>
      <c r="AM32" s="303"/>
      <c r="AN32" s="303"/>
      <c r="AO32" s="305"/>
      <c r="AP32" s="49"/>
      <c r="AQ32" s="53"/>
      <c r="BE32" s="289"/>
    </row>
    <row r="33" spans="2:43" s="1" customFormat="1" ht="6.95" customHeight="1">
      <c r="B33" s="39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3"/>
    </row>
    <row r="34" spans="2:43" s="1" customFormat="1" ht="6.95" customHeight="1">
      <c r="B34" s="54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6"/>
    </row>
    <row r="38" spans="2:44" s="1" customFormat="1" ht="6.95" customHeight="1">
      <c r="B38" s="57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39"/>
    </row>
    <row r="39" spans="2:44" s="1" customFormat="1" ht="36.95" customHeight="1">
      <c r="B39" s="39"/>
      <c r="C39" s="59" t="s">
        <v>54</v>
      </c>
      <c r="AR39" s="39"/>
    </row>
    <row r="40" spans="2:44" s="1" customFormat="1" ht="6.95" customHeight="1">
      <c r="B40" s="39"/>
      <c r="AR40" s="39"/>
    </row>
    <row r="41" spans="2:44" s="3" customFormat="1" ht="14.45" customHeight="1">
      <c r="B41" s="60"/>
      <c r="C41" s="61" t="s">
        <v>17</v>
      </c>
      <c r="L41" s="3" t="str">
        <f>K5</f>
        <v>2017-062</v>
      </c>
      <c r="AR41" s="60"/>
    </row>
    <row r="42" spans="2:44" s="4" customFormat="1" ht="36.95" customHeight="1">
      <c r="B42" s="62"/>
      <c r="C42" s="63" t="s">
        <v>20</v>
      </c>
      <c r="L42" s="306" t="str">
        <f>K6</f>
        <v>Adaptace části č.p. 77, Horažďovice, Prácheňská ulice</v>
      </c>
      <c r="M42" s="307"/>
      <c r="N42" s="307"/>
      <c r="O42" s="307"/>
      <c r="P42" s="307"/>
      <c r="Q42" s="307"/>
      <c r="R42" s="307"/>
      <c r="S42" s="307"/>
      <c r="T42" s="307"/>
      <c r="U42" s="307"/>
      <c r="V42" s="307"/>
      <c r="W42" s="307"/>
      <c r="X42" s="307"/>
      <c r="Y42" s="307"/>
      <c r="Z42" s="307"/>
      <c r="AA42" s="307"/>
      <c r="AB42" s="307"/>
      <c r="AC42" s="307"/>
      <c r="AD42" s="307"/>
      <c r="AE42" s="307"/>
      <c r="AF42" s="307"/>
      <c r="AG42" s="307"/>
      <c r="AH42" s="307"/>
      <c r="AI42" s="307"/>
      <c r="AJ42" s="307"/>
      <c r="AK42" s="307"/>
      <c r="AL42" s="307"/>
      <c r="AM42" s="307"/>
      <c r="AN42" s="307"/>
      <c r="AO42" s="307"/>
      <c r="AR42" s="62"/>
    </row>
    <row r="43" spans="2:44" s="1" customFormat="1" ht="6.95" customHeight="1">
      <c r="B43" s="39"/>
      <c r="AR43" s="39"/>
    </row>
    <row r="44" spans="2:44" s="1" customFormat="1" ht="13.5">
      <c r="B44" s="39"/>
      <c r="C44" s="61" t="s">
        <v>25</v>
      </c>
      <c r="L44" s="64" t="str">
        <f>IF(K8="","",K8)</f>
        <v>Horažďovice</v>
      </c>
      <c r="AI44" s="61" t="s">
        <v>27</v>
      </c>
      <c r="AM44" s="308" t="str">
        <f>IF(AN8="","",AN8)</f>
        <v>28. 8. 2017</v>
      </c>
      <c r="AN44" s="308"/>
      <c r="AR44" s="39"/>
    </row>
    <row r="45" spans="2:44" s="1" customFormat="1" ht="6.95" customHeight="1">
      <c r="B45" s="39"/>
      <c r="AR45" s="39"/>
    </row>
    <row r="46" spans="2:56" s="1" customFormat="1" ht="13.5">
      <c r="B46" s="39"/>
      <c r="C46" s="61" t="s">
        <v>31</v>
      </c>
      <c r="L46" s="3" t="str">
        <f>IF(E11="","",E11)</f>
        <v>Město Horažďovice</v>
      </c>
      <c r="AI46" s="61" t="s">
        <v>37</v>
      </c>
      <c r="AM46" s="309" t="str">
        <f>IF(E17="","",E17)</f>
        <v>Ing. Jan Prášek</v>
      </c>
      <c r="AN46" s="309"/>
      <c r="AO46" s="309"/>
      <c r="AP46" s="309"/>
      <c r="AR46" s="39"/>
      <c r="AS46" s="310" t="s">
        <v>55</v>
      </c>
      <c r="AT46" s="311"/>
      <c r="AU46" s="66"/>
      <c r="AV46" s="66"/>
      <c r="AW46" s="66"/>
      <c r="AX46" s="66"/>
      <c r="AY46" s="66"/>
      <c r="AZ46" s="66"/>
      <c r="BA46" s="66"/>
      <c r="BB46" s="66"/>
      <c r="BC46" s="66"/>
      <c r="BD46" s="67"/>
    </row>
    <row r="47" spans="2:56" s="1" customFormat="1" ht="13.5">
      <c r="B47" s="39"/>
      <c r="C47" s="61" t="s">
        <v>35</v>
      </c>
      <c r="L47" s="3" t="str">
        <f>IF(E14="Vyplň údaj","",E14)</f>
        <v/>
      </c>
      <c r="AR47" s="39"/>
      <c r="AS47" s="312"/>
      <c r="AT47" s="313"/>
      <c r="AU47" s="40"/>
      <c r="AV47" s="40"/>
      <c r="AW47" s="40"/>
      <c r="AX47" s="40"/>
      <c r="AY47" s="40"/>
      <c r="AZ47" s="40"/>
      <c r="BA47" s="40"/>
      <c r="BB47" s="40"/>
      <c r="BC47" s="40"/>
      <c r="BD47" s="68"/>
    </row>
    <row r="48" spans="2:56" s="1" customFormat="1" ht="10.9" customHeight="1">
      <c r="B48" s="39"/>
      <c r="AR48" s="39"/>
      <c r="AS48" s="312"/>
      <c r="AT48" s="313"/>
      <c r="AU48" s="40"/>
      <c r="AV48" s="40"/>
      <c r="AW48" s="40"/>
      <c r="AX48" s="40"/>
      <c r="AY48" s="40"/>
      <c r="AZ48" s="40"/>
      <c r="BA48" s="40"/>
      <c r="BB48" s="40"/>
      <c r="BC48" s="40"/>
      <c r="BD48" s="68"/>
    </row>
    <row r="49" spans="2:56" s="1" customFormat="1" ht="29.25" customHeight="1">
      <c r="B49" s="39"/>
      <c r="C49" s="314" t="s">
        <v>56</v>
      </c>
      <c r="D49" s="315"/>
      <c r="E49" s="315"/>
      <c r="F49" s="315"/>
      <c r="G49" s="315"/>
      <c r="H49" s="69"/>
      <c r="I49" s="316" t="s">
        <v>57</v>
      </c>
      <c r="J49" s="315"/>
      <c r="K49" s="315"/>
      <c r="L49" s="315"/>
      <c r="M49" s="315"/>
      <c r="N49" s="315"/>
      <c r="O49" s="315"/>
      <c r="P49" s="315"/>
      <c r="Q49" s="315"/>
      <c r="R49" s="315"/>
      <c r="S49" s="315"/>
      <c r="T49" s="315"/>
      <c r="U49" s="315"/>
      <c r="V49" s="315"/>
      <c r="W49" s="315"/>
      <c r="X49" s="315"/>
      <c r="Y49" s="315"/>
      <c r="Z49" s="315"/>
      <c r="AA49" s="315"/>
      <c r="AB49" s="315"/>
      <c r="AC49" s="315"/>
      <c r="AD49" s="315"/>
      <c r="AE49" s="315"/>
      <c r="AF49" s="315"/>
      <c r="AG49" s="317" t="s">
        <v>58</v>
      </c>
      <c r="AH49" s="315"/>
      <c r="AI49" s="315"/>
      <c r="AJ49" s="315"/>
      <c r="AK49" s="315"/>
      <c r="AL49" s="315"/>
      <c r="AM49" s="315"/>
      <c r="AN49" s="316" t="s">
        <v>59</v>
      </c>
      <c r="AO49" s="315"/>
      <c r="AP49" s="315"/>
      <c r="AQ49" s="70" t="s">
        <v>60</v>
      </c>
      <c r="AR49" s="39"/>
      <c r="AS49" s="71" t="s">
        <v>61</v>
      </c>
      <c r="AT49" s="72" t="s">
        <v>62</v>
      </c>
      <c r="AU49" s="72" t="s">
        <v>63</v>
      </c>
      <c r="AV49" s="72" t="s">
        <v>64</v>
      </c>
      <c r="AW49" s="72" t="s">
        <v>65</v>
      </c>
      <c r="AX49" s="72" t="s">
        <v>66</v>
      </c>
      <c r="AY49" s="72" t="s">
        <v>67</v>
      </c>
      <c r="AZ49" s="72" t="s">
        <v>68</v>
      </c>
      <c r="BA49" s="72" t="s">
        <v>69</v>
      </c>
      <c r="BB49" s="72" t="s">
        <v>70</v>
      </c>
      <c r="BC49" s="72" t="s">
        <v>71</v>
      </c>
      <c r="BD49" s="73" t="s">
        <v>72</v>
      </c>
    </row>
    <row r="50" spans="2:56" s="1" customFormat="1" ht="10.9" customHeight="1">
      <c r="B50" s="39"/>
      <c r="AR50" s="39"/>
      <c r="AS50" s="74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7"/>
    </row>
    <row r="51" spans="2:90" s="4" customFormat="1" ht="32.45" customHeight="1">
      <c r="B51" s="62"/>
      <c r="C51" s="75" t="s">
        <v>73</v>
      </c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321">
        <f>ROUND(AG52,2)</f>
        <v>0</v>
      </c>
      <c r="AH51" s="321"/>
      <c r="AI51" s="321"/>
      <c r="AJ51" s="321"/>
      <c r="AK51" s="321"/>
      <c r="AL51" s="321"/>
      <c r="AM51" s="321"/>
      <c r="AN51" s="322">
        <f>SUM(AG51,AT51)</f>
        <v>0</v>
      </c>
      <c r="AO51" s="322"/>
      <c r="AP51" s="322"/>
      <c r="AQ51" s="77" t="s">
        <v>5</v>
      </c>
      <c r="AR51" s="62"/>
      <c r="AS51" s="78">
        <f>ROUND(AS52,2)</f>
        <v>0</v>
      </c>
      <c r="AT51" s="79">
        <f>ROUND(SUM(AV51:AW51),2)</f>
        <v>0</v>
      </c>
      <c r="AU51" s="80">
        <f>ROUND(AU52,5)</f>
        <v>0</v>
      </c>
      <c r="AV51" s="79">
        <f>ROUND(AZ51*L26,2)</f>
        <v>0</v>
      </c>
      <c r="AW51" s="79">
        <f>ROUND(BA51*L27,2)</f>
        <v>0</v>
      </c>
      <c r="AX51" s="79">
        <f>ROUND(BB51*L26,2)</f>
        <v>0</v>
      </c>
      <c r="AY51" s="79">
        <f>ROUND(BC51*L27,2)</f>
        <v>0</v>
      </c>
      <c r="AZ51" s="79">
        <f>ROUND(AZ52,2)</f>
        <v>0</v>
      </c>
      <c r="BA51" s="79">
        <f>ROUND(BA52,2)</f>
        <v>0</v>
      </c>
      <c r="BB51" s="79">
        <f>ROUND(BB52,2)</f>
        <v>0</v>
      </c>
      <c r="BC51" s="79">
        <f>ROUND(BC52,2)</f>
        <v>0</v>
      </c>
      <c r="BD51" s="81">
        <f>ROUND(BD52,2)</f>
        <v>0</v>
      </c>
      <c r="BS51" s="63" t="s">
        <v>74</v>
      </c>
      <c r="BT51" s="63" t="s">
        <v>75</v>
      </c>
      <c r="BV51" s="63" t="s">
        <v>76</v>
      </c>
      <c r="BW51" s="63" t="s">
        <v>7</v>
      </c>
      <c r="BX51" s="63" t="s">
        <v>77</v>
      </c>
      <c r="CL51" s="63" t="s">
        <v>5</v>
      </c>
    </row>
    <row r="52" spans="1:90" s="5" customFormat="1" ht="31.5" customHeight="1">
      <c r="A52" s="82" t="s">
        <v>78</v>
      </c>
      <c r="B52" s="83"/>
      <c r="C52" s="84"/>
      <c r="D52" s="320" t="s">
        <v>18</v>
      </c>
      <c r="E52" s="320"/>
      <c r="F52" s="320"/>
      <c r="G52" s="320"/>
      <c r="H52" s="320"/>
      <c r="I52" s="85"/>
      <c r="J52" s="320" t="s">
        <v>21</v>
      </c>
      <c r="K52" s="320"/>
      <c r="L52" s="320"/>
      <c r="M52" s="320"/>
      <c r="N52" s="320"/>
      <c r="O52" s="320"/>
      <c r="P52" s="320"/>
      <c r="Q52" s="320"/>
      <c r="R52" s="320"/>
      <c r="S52" s="320"/>
      <c r="T52" s="320"/>
      <c r="U52" s="320"/>
      <c r="V52" s="320"/>
      <c r="W52" s="320"/>
      <c r="X52" s="320"/>
      <c r="Y52" s="320"/>
      <c r="Z52" s="320"/>
      <c r="AA52" s="320"/>
      <c r="AB52" s="320"/>
      <c r="AC52" s="320"/>
      <c r="AD52" s="320"/>
      <c r="AE52" s="320"/>
      <c r="AF52" s="320"/>
      <c r="AG52" s="318">
        <f>'Souhrnný výkaz'!J25</f>
        <v>0</v>
      </c>
      <c r="AH52" s="319"/>
      <c r="AI52" s="319"/>
      <c r="AJ52" s="319"/>
      <c r="AK52" s="319"/>
      <c r="AL52" s="319"/>
      <c r="AM52" s="319"/>
      <c r="AN52" s="318">
        <f>SUM(AG52,AT52)</f>
        <v>0</v>
      </c>
      <c r="AO52" s="319"/>
      <c r="AP52" s="319"/>
      <c r="AQ52" s="86" t="s">
        <v>79</v>
      </c>
      <c r="AR52" s="83"/>
      <c r="AS52" s="87">
        <v>0</v>
      </c>
      <c r="AT52" s="88">
        <f>ROUND(SUM(AV52:AW52),2)</f>
        <v>0</v>
      </c>
      <c r="AU52" s="89">
        <f>'Souhrnný výkaz'!P102</f>
        <v>0</v>
      </c>
      <c r="AV52" s="88">
        <f>'Souhrnný výkaz'!J28</f>
        <v>0</v>
      </c>
      <c r="AW52" s="88">
        <f>'Souhrnný výkaz'!J29</f>
        <v>0</v>
      </c>
      <c r="AX52" s="88">
        <f>'Souhrnný výkaz'!J30</f>
        <v>0</v>
      </c>
      <c r="AY52" s="88">
        <f>'Souhrnný výkaz'!J31</f>
        <v>0</v>
      </c>
      <c r="AZ52" s="88">
        <f>'Souhrnný výkaz'!F28</f>
        <v>0</v>
      </c>
      <c r="BA52" s="88">
        <f>'Souhrnný výkaz'!F29</f>
        <v>0</v>
      </c>
      <c r="BB52" s="88">
        <f>'Souhrnný výkaz'!F30</f>
        <v>0</v>
      </c>
      <c r="BC52" s="88">
        <f>'Souhrnný výkaz'!F31</f>
        <v>0</v>
      </c>
      <c r="BD52" s="90">
        <f>'Souhrnný výkaz'!F32</f>
        <v>0</v>
      </c>
      <c r="BT52" s="91" t="s">
        <v>11</v>
      </c>
      <c r="BU52" s="91" t="s">
        <v>80</v>
      </c>
      <c r="BV52" s="91" t="s">
        <v>76</v>
      </c>
      <c r="BW52" s="91" t="s">
        <v>7</v>
      </c>
      <c r="BX52" s="91" t="s">
        <v>77</v>
      </c>
      <c r="CL52" s="91" t="s">
        <v>5</v>
      </c>
    </row>
    <row r="53" spans="2:44" s="1" customFormat="1" ht="30" customHeight="1">
      <c r="B53" s="39"/>
      <c r="AR53" s="39"/>
    </row>
    <row r="54" spans="2:44" s="1" customFormat="1" ht="6.95" customHeight="1">
      <c r="B54" s="54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39"/>
    </row>
  </sheetData>
  <mergeCells count="41">
    <mergeCell ref="AR2:BE2"/>
    <mergeCell ref="AN52:AP52"/>
    <mergeCell ref="AG52:AM52"/>
    <mergeCell ref="D52:H52"/>
    <mergeCell ref="J52:AF52"/>
    <mergeCell ref="AG51:AM51"/>
    <mergeCell ref="AN51:AP51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W28:AE28"/>
    <mergeCell ref="AK28:AO28"/>
    <mergeCell ref="L29:O29"/>
    <mergeCell ref="W29:AE29"/>
    <mergeCell ref="AK29:AO2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</mergeCells>
  <hyperlinks>
    <hyperlink ref="K1:S1" location="C2" display="1) Rekapitulace stavby"/>
    <hyperlink ref="W1:AI1" location="C51" display="2) Rekapitulace objektů stavby a soupisů prací"/>
    <hyperlink ref="A52" location="'2017-062 - Adaptace části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702"/>
  <sheetViews>
    <sheetView showGridLines="0" workbookViewId="0" topLeftCell="A1">
      <pane ySplit="1" topLeftCell="A195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2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9"/>
      <c r="B1" s="93"/>
      <c r="C1" s="93"/>
      <c r="D1" s="94" t="s">
        <v>1</v>
      </c>
      <c r="E1" s="93"/>
      <c r="F1" s="95" t="s">
        <v>81</v>
      </c>
      <c r="G1" s="329" t="s">
        <v>82</v>
      </c>
      <c r="H1" s="329"/>
      <c r="I1" s="96"/>
      <c r="J1" s="95" t="s">
        <v>83</v>
      </c>
      <c r="K1" s="94" t="s">
        <v>84</v>
      </c>
      <c r="L1" s="95" t="s">
        <v>85</v>
      </c>
      <c r="M1" s="95"/>
      <c r="N1" s="95"/>
      <c r="O1" s="95"/>
      <c r="P1" s="95"/>
      <c r="Q1" s="95"/>
      <c r="R1" s="95"/>
      <c r="S1" s="95"/>
      <c r="T1" s="95"/>
      <c r="U1" s="18"/>
      <c r="V1" s="18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</row>
    <row r="2" spans="3:46" ht="36.95" customHeight="1">
      <c r="L2" s="323" t="s">
        <v>8</v>
      </c>
      <c r="M2" s="324"/>
      <c r="N2" s="324"/>
      <c r="O2" s="324"/>
      <c r="P2" s="324"/>
      <c r="Q2" s="324"/>
      <c r="R2" s="324"/>
      <c r="S2" s="324"/>
      <c r="T2" s="324"/>
      <c r="U2" s="324"/>
      <c r="V2" s="324"/>
      <c r="AT2" s="22" t="s">
        <v>7</v>
      </c>
    </row>
    <row r="3" spans="2:46" ht="6.95" customHeight="1">
      <c r="B3" s="23"/>
      <c r="C3" s="24"/>
      <c r="D3" s="24"/>
      <c r="E3" s="24"/>
      <c r="F3" s="24"/>
      <c r="G3" s="24"/>
      <c r="H3" s="24"/>
      <c r="I3" s="97"/>
      <c r="J3" s="24"/>
      <c r="K3" s="25"/>
      <c r="AT3" s="22" t="s">
        <v>11</v>
      </c>
    </row>
    <row r="4" spans="2:46" ht="36.95" customHeight="1">
      <c r="B4" s="26"/>
      <c r="C4" s="27"/>
      <c r="D4" s="28" t="s">
        <v>86</v>
      </c>
      <c r="E4" s="27"/>
      <c r="F4" s="27"/>
      <c r="G4" s="27"/>
      <c r="H4" s="27"/>
      <c r="I4" s="98"/>
      <c r="J4" s="27"/>
      <c r="K4" s="29"/>
      <c r="M4" s="30" t="s">
        <v>14</v>
      </c>
      <c r="AT4" s="22" t="s">
        <v>6</v>
      </c>
    </row>
    <row r="5" spans="2:11" ht="6.95" customHeight="1">
      <c r="B5" s="26"/>
      <c r="C5" s="27"/>
      <c r="D5" s="27"/>
      <c r="E5" s="27"/>
      <c r="F5" s="27"/>
      <c r="G5" s="27"/>
      <c r="H5" s="27"/>
      <c r="I5" s="98"/>
      <c r="J5" s="27"/>
      <c r="K5" s="29"/>
    </row>
    <row r="6" spans="2:11" s="1" customFormat="1" ht="13.5">
      <c r="B6" s="39"/>
      <c r="C6" s="40"/>
      <c r="D6" s="35" t="s">
        <v>20</v>
      </c>
      <c r="E6" s="40"/>
      <c r="F6" s="40"/>
      <c r="G6" s="40"/>
      <c r="H6" s="40"/>
      <c r="I6" s="99"/>
      <c r="J6" s="40"/>
      <c r="K6" s="43"/>
    </row>
    <row r="7" spans="2:11" s="1" customFormat="1" ht="36.95" customHeight="1">
      <c r="B7" s="39"/>
      <c r="C7" s="40"/>
      <c r="D7" s="40"/>
      <c r="E7" s="325" t="s">
        <v>21</v>
      </c>
      <c r="F7" s="326"/>
      <c r="G7" s="326"/>
      <c r="H7" s="326"/>
      <c r="I7" s="99"/>
      <c r="J7" s="40"/>
      <c r="K7" s="43"/>
    </row>
    <row r="8" spans="2:11" s="1" customFormat="1" ht="13.5">
      <c r="B8" s="39"/>
      <c r="C8" s="40"/>
      <c r="D8" s="40"/>
      <c r="E8" s="40"/>
      <c r="F8" s="40"/>
      <c r="G8" s="40"/>
      <c r="H8" s="40"/>
      <c r="I8" s="99"/>
      <c r="J8" s="40"/>
      <c r="K8" s="43"/>
    </row>
    <row r="9" spans="2:11" s="1" customFormat="1" ht="14.45" customHeight="1">
      <c r="B9" s="39"/>
      <c r="C9" s="40"/>
      <c r="D9" s="35" t="s">
        <v>23</v>
      </c>
      <c r="E9" s="40"/>
      <c r="F9" s="33" t="s">
        <v>5</v>
      </c>
      <c r="G9" s="40"/>
      <c r="H9" s="40"/>
      <c r="I9" s="100" t="s">
        <v>24</v>
      </c>
      <c r="J9" s="33" t="s">
        <v>5</v>
      </c>
      <c r="K9" s="43"/>
    </row>
    <row r="10" spans="2:11" s="1" customFormat="1" ht="14.45" customHeight="1">
      <c r="B10" s="39"/>
      <c r="C10" s="40"/>
      <c r="D10" s="35" t="s">
        <v>25</v>
      </c>
      <c r="E10" s="40"/>
      <c r="F10" s="33" t="s">
        <v>26</v>
      </c>
      <c r="G10" s="40"/>
      <c r="H10" s="40"/>
      <c r="I10" s="100" t="s">
        <v>27</v>
      </c>
      <c r="J10" s="101" t="str">
        <f>'Rekapitulace stavby'!AN8</f>
        <v>28. 8. 2017</v>
      </c>
      <c r="K10" s="43"/>
    </row>
    <row r="11" spans="2:11" s="1" customFormat="1" ht="10.9" customHeight="1">
      <c r="B11" s="39"/>
      <c r="C11" s="40"/>
      <c r="D11" s="40"/>
      <c r="E11" s="40"/>
      <c r="F11" s="40"/>
      <c r="G11" s="40"/>
      <c r="H11" s="40"/>
      <c r="I11" s="99"/>
      <c r="J11" s="40"/>
      <c r="K11" s="43"/>
    </row>
    <row r="12" spans="2:11" s="1" customFormat="1" ht="14.45" customHeight="1">
      <c r="B12" s="39"/>
      <c r="C12" s="40"/>
      <c r="D12" s="35" t="s">
        <v>31</v>
      </c>
      <c r="E12" s="40"/>
      <c r="F12" s="40"/>
      <c r="G12" s="40"/>
      <c r="H12" s="40"/>
      <c r="I12" s="100" t="s">
        <v>32</v>
      </c>
      <c r="J12" s="33" t="s">
        <v>5</v>
      </c>
      <c r="K12" s="43"/>
    </row>
    <row r="13" spans="2:11" s="1" customFormat="1" ht="18" customHeight="1">
      <c r="B13" s="39"/>
      <c r="C13" s="40"/>
      <c r="D13" s="40"/>
      <c r="E13" s="33" t="s">
        <v>33</v>
      </c>
      <c r="F13" s="40"/>
      <c r="G13" s="40"/>
      <c r="H13" s="40"/>
      <c r="I13" s="100" t="s">
        <v>34</v>
      </c>
      <c r="J13" s="33" t="s">
        <v>5</v>
      </c>
      <c r="K13" s="43"/>
    </row>
    <row r="14" spans="2:11" s="1" customFormat="1" ht="6.95" customHeight="1">
      <c r="B14" s="39"/>
      <c r="C14" s="40"/>
      <c r="D14" s="40"/>
      <c r="E14" s="40"/>
      <c r="F14" s="40"/>
      <c r="G14" s="40"/>
      <c r="H14" s="40"/>
      <c r="I14" s="99"/>
      <c r="J14" s="40"/>
      <c r="K14" s="43"/>
    </row>
    <row r="15" spans="2:11" s="1" customFormat="1" ht="14.45" customHeight="1">
      <c r="B15" s="39"/>
      <c r="C15" s="40"/>
      <c r="D15" s="35" t="s">
        <v>35</v>
      </c>
      <c r="E15" s="40"/>
      <c r="F15" s="40"/>
      <c r="G15" s="40"/>
      <c r="H15" s="40"/>
      <c r="I15" s="100" t="s">
        <v>32</v>
      </c>
      <c r="J15" s="33" t="str">
        <f>IF('Rekapitulace stavby'!AN13="Vyplň údaj","",IF('Rekapitulace stavby'!AN13="","",'Rekapitulace stavby'!AN13))</f>
        <v/>
      </c>
      <c r="K15" s="43"/>
    </row>
    <row r="16" spans="2:11" s="1" customFormat="1" ht="18" customHeight="1">
      <c r="B16" s="39"/>
      <c r="C16" s="40"/>
      <c r="D16" s="40"/>
      <c r="E16" s="33" t="str">
        <f>IF('Rekapitulace stavby'!E14="Vyplň údaj","",IF('Rekapitulace stavby'!E14="","",'Rekapitulace stavby'!E14))</f>
        <v/>
      </c>
      <c r="F16" s="40"/>
      <c r="G16" s="40"/>
      <c r="H16" s="40"/>
      <c r="I16" s="100" t="s">
        <v>34</v>
      </c>
      <c r="J16" s="33" t="str">
        <f>IF('Rekapitulace stavby'!AN14="Vyplň údaj","",IF('Rekapitulace stavby'!AN14="","",'Rekapitulace stavby'!AN14))</f>
        <v/>
      </c>
      <c r="K16" s="43"/>
    </row>
    <row r="17" spans="2:11" s="1" customFormat="1" ht="6.95" customHeight="1">
      <c r="B17" s="39"/>
      <c r="C17" s="40"/>
      <c r="D17" s="40"/>
      <c r="E17" s="40"/>
      <c r="F17" s="40"/>
      <c r="G17" s="40"/>
      <c r="H17" s="40"/>
      <c r="I17" s="99"/>
      <c r="J17" s="40"/>
      <c r="K17" s="43"/>
    </row>
    <row r="18" spans="2:11" s="1" customFormat="1" ht="14.45" customHeight="1">
      <c r="B18" s="39"/>
      <c r="C18" s="40"/>
      <c r="D18" s="35" t="s">
        <v>37</v>
      </c>
      <c r="E18" s="40"/>
      <c r="F18" s="40"/>
      <c r="G18" s="40"/>
      <c r="H18" s="40"/>
      <c r="I18" s="100" t="s">
        <v>32</v>
      </c>
      <c r="J18" s="33" t="s">
        <v>5</v>
      </c>
      <c r="K18" s="43"/>
    </row>
    <row r="19" spans="2:11" s="1" customFormat="1" ht="18" customHeight="1">
      <c r="B19" s="39"/>
      <c r="C19" s="40"/>
      <c r="D19" s="40"/>
      <c r="E19" s="33" t="s">
        <v>38</v>
      </c>
      <c r="F19" s="40"/>
      <c r="G19" s="40"/>
      <c r="H19" s="40"/>
      <c r="I19" s="100" t="s">
        <v>34</v>
      </c>
      <c r="J19" s="33" t="s">
        <v>5</v>
      </c>
      <c r="K19" s="43"/>
    </row>
    <row r="20" spans="2:11" s="1" customFormat="1" ht="6.95" customHeight="1">
      <c r="B20" s="39"/>
      <c r="C20" s="40"/>
      <c r="D20" s="40"/>
      <c r="E20" s="40"/>
      <c r="F20" s="40"/>
      <c r="G20" s="40"/>
      <c r="H20" s="40"/>
      <c r="I20" s="99"/>
      <c r="J20" s="40"/>
      <c r="K20" s="43"/>
    </row>
    <row r="21" spans="2:11" s="1" customFormat="1" ht="14.45" customHeight="1">
      <c r="B21" s="39"/>
      <c r="C21" s="40"/>
      <c r="D21" s="35" t="s">
        <v>40</v>
      </c>
      <c r="E21" s="40"/>
      <c r="F21" s="40"/>
      <c r="G21" s="40"/>
      <c r="H21" s="40"/>
      <c r="I21" s="99"/>
      <c r="J21" s="40"/>
      <c r="K21" s="43"/>
    </row>
    <row r="22" spans="2:11" s="6" customFormat="1" ht="16.5" customHeight="1">
      <c r="B22" s="102"/>
      <c r="C22" s="103"/>
      <c r="D22" s="103"/>
      <c r="E22" s="295" t="s">
        <v>5</v>
      </c>
      <c r="F22" s="295"/>
      <c r="G22" s="295"/>
      <c r="H22" s="295"/>
      <c r="I22" s="104"/>
      <c r="J22" s="103"/>
      <c r="K22" s="105"/>
    </row>
    <row r="23" spans="2:11" s="1" customFormat="1" ht="6.95" customHeight="1">
      <c r="B23" s="39"/>
      <c r="C23" s="40"/>
      <c r="D23" s="40"/>
      <c r="E23" s="40"/>
      <c r="F23" s="40"/>
      <c r="G23" s="40"/>
      <c r="H23" s="40"/>
      <c r="I23" s="99"/>
      <c r="J23" s="40"/>
      <c r="K23" s="43"/>
    </row>
    <row r="24" spans="2:11" s="1" customFormat="1" ht="6.95" customHeight="1">
      <c r="B24" s="39"/>
      <c r="C24" s="40"/>
      <c r="D24" s="66"/>
      <c r="E24" s="66"/>
      <c r="F24" s="66"/>
      <c r="G24" s="66"/>
      <c r="H24" s="66"/>
      <c r="I24" s="106"/>
      <c r="J24" s="66"/>
      <c r="K24" s="107"/>
    </row>
    <row r="25" spans="2:11" s="1" customFormat="1" ht="25.35" customHeight="1">
      <c r="B25" s="39"/>
      <c r="C25" s="40"/>
      <c r="D25" s="108" t="s">
        <v>41</v>
      </c>
      <c r="E25" s="40"/>
      <c r="F25" s="40"/>
      <c r="G25" s="40"/>
      <c r="H25" s="40"/>
      <c r="I25" s="99"/>
      <c r="J25" s="109">
        <f>ROUND(J102,2)</f>
        <v>0</v>
      </c>
      <c r="K25" s="43"/>
    </row>
    <row r="26" spans="2:11" s="1" customFormat="1" ht="6.95" customHeight="1">
      <c r="B26" s="39"/>
      <c r="C26" s="40"/>
      <c r="D26" s="66"/>
      <c r="E26" s="66"/>
      <c r="F26" s="66"/>
      <c r="G26" s="66"/>
      <c r="H26" s="66"/>
      <c r="I26" s="106"/>
      <c r="J26" s="66"/>
      <c r="K26" s="107"/>
    </row>
    <row r="27" spans="2:11" s="1" customFormat="1" ht="14.45" customHeight="1">
      <c r="B27" s="39"/>
      <c r="C27" s="40"/>
      <c r="D27" s="40"/>
      <c r="E27" s="40"/>
      <c r="F27" s="44" t="s">
        <v>43</v>
      </c>
      <c r="G27" s="40"/>
      <c r="H27" s="40"/>
      <c r="I27" s="110" t="s">
        <v>42</v>
      </c>
      <c r="J27" s="44" t="s">
        <v>44</v>
      </c>
      <c r="K27" s="43"/>
    </row>
    <row r="28" spans="2:11" s="1" customFormat="1" ht="14.45" customHeight="1">
      <c r="B28" s="39"/>
      <c r="C28" s="40"/>
      <c r="D28" s="47" t="s">
        <v>45</v>
      </c>
      <c r="E28" s="47" t="s">
        <v>46</v>
      </c>
      <c r="F28" s="111">
        <f>ROUND(SUM(BE102:BE701),2)</f>
        <v>0</v>
      </c>
      <c r="G28" s="40"/>
      <c r="H28" s="40"/>
      <c r="I28" s="112">
        <v>0.21</v>
      </c>
      <c r="J28" s="111">
        <f>ROUND(ROUND((SUM(BE102:BE701)),2)*I28,2)</f>
        <v>0</v>
      </c>
      <c r="K28" s="43"/>
    </row>
    <row r="29" spans="2:11" s="1" customFormat="1" ht="14.45" customHeight="1">
      <c r="B29" s="39"/>
      <c r="C29" s="40"/>
      <c r="D29" s="40"/>
      <c r="E29" s="47" t="s">
        <v>47</v>
      </c>
      <c r="F29" s="111">
        <f>ROUND(SUM(BF102:BF701),2)</f>
        <v>0</v>
      </c>
      <c r="G29" s="40"/>
      <c r="H29" s="40"/>
      <c r="I29" s="112">
        <v>0.15</v>
      </c>
      <c r="J29" s="111">
        <f>ROUND(ROUND((SUM(BF102:BF701)),2)*I29,2)</f>
        <v>0</v>
      </c>
      <c r="K29" s="43"/>
    </row>
    <row r="30" spans="2:11" s="1" customFormat="1" ht="14.45" customHeight="1" hidden="1">
      <c r="B30" s="39"/>
      <c r="C30" s="40"/>
      <c r="D30" s="40"/>
      <c r="E30" s="47" t="s">
        <v>48</v>
      </c>
      <c r="F30" s="111">
        <f>ROUND(SUM(BG102:BG701),2)</f>
        <v>0</v>
      </c>
      <c r="G30" s="40"/>
      <c r="H30" s="40"/>
      <c r="I30" s="112">
        <v>0.21</v>
      </c>
      <c r="J30" s="111">
        <v>0</v>
      </c>
      <c r="K30" s="43"/>
    </row>
    <row r="31" spans="2:11" s="1" customFormat="1" ht="14.45" customHeight="1" hidden="1">
      <c r="B31" s="39"/>
      <c r="C31" s="40"/>
      <c r="D31" s="40"/>
      <c r="E31" s="47" t="s">
        <v>49</v>
      </c>
      <c r="F31" s="111">
        <f>ROUND(SUM(BH102:BH701),2)</f>
        <v>0</v>
      </c>
      <c r="G31" s="40"/>
      <c r="H31" s="40"/>
      <c r="I31" s="112">
        <v>0.15</v>
      </c>
      <c r="J31" s="111">
        <v>0</v>
      </c>
      <c r="K31" s="43"/>
    </row>
    <row r="32" spans="2:11" s="1" customFormat="1" ht="14.45" customHeight="1" hidden="1">
      <c r="B32" s="39"/>
      <c r="C32" s="40"/>
      <c r="D32" s="40"/>
      <c r="E32" s="47" t="s">
        <v>50</v>
      </c>
      <c r="F32" s="111">
        <f>ROUND(SUM(BI102:BI701),2)</f>
        <v>0</v>
      </c>
      <c r="G32" s="40"/>
      <c r="H32" s="40"/>
      <c r="I32" s="112">
        <v>0</v>
      </c>
      <c r="J32" s="111">
        <v>0</v>
      </c>
      <c r="K32" s="43"/>
    </row>
    <row r="33" spans="2:11" s="1" customFormat="1" ht="6.95" customHeight="1">
      <c r="B33" s="39"/>
      <c r="C33" s="40"/>
      <c r="D33" s="40"/>
      <c r="E33" s="40"/>
      <c r="F33" s="40"/>
      <c r="G33" s="40"/>
      <c r="H33" s="40"/>
      <c r="I33" s="99"/>
      <c r="J33" s="40"/>
      <c r="K33" s="43"/>
    </row>
    <row r="34" spans="2:11" s="1" customFormat="1" ht="25.35" customHeight="1">
      <c r="B34" s="39"/>
      <c r="C34" s="113"/>
      <c r="D34" s="114" t="s">
        <v>51</v>
      </c>
      <c r="E34" s="69"/>
      <c r="F34" s="69"/>
      <c r="G34" s="115" t="s">
        <v>52</v>
      </c>
      <c r="H34" s="116" t="s">
        <v>53</v>
      </c>
      <c r="I34" s="117"/>
      <c r="J34" s="118">
        <f>SUM(J25:J32)</f>
        <v>0</v>
      </c>
      <c r="K34" s="119"/>
    </row>
    <row r="35" spans="2:11" s="1" customFormat="1" ht="14.45" customHeight="1">
      <c r="B35" s="54"/>
      <c r="C35" s="55"/>
      <c r="D35" s="55"/>
      <c r="E35" s="55"/>
      <c r="F35" s="55"/>
      <c r="G35" s="55"/>
      <c r="H35" s="55"/>
      <c r="I35" s="120"/>
      <c r="J35" s="55"/>
      <c r="K35" s="56"/>
    </row>
    <row r="39" spans="2:11" s="1" customFormat="1" ht="6.95" customHeight="1">
      <c r="B39" s="57"/>
      <c r="C39" s="58"/>
      <c r="D39" s="58"/>
      <c r="E39" s="58"/>
      <c r="F39" s="58"/>
      <c r="G39" s="58"/>
      <c r="H39" s="58"/>
      <c r="I39" s="121"/>
      <c r="J39" s="58"/>
      <c r="K39" s="122"/>
    </row>
    <row r="40" spans="2:11" s="1" customFormat="1" ht="36.95" customHeight="1">
      <c r="B40" s="39"/>
      <c r="C40" s="28" t="s">
        <v>87</v>
      </c>
      <c r="D40" s="40"/>
      <c r="E40" s="40"/>
      <c r="F40" s="40"/>
      <c r="G40" s="40"/>
      <c r="H40" s="40"/>
      <c r="I40" s="99"/>
      <c r="J40" s="40"/>
      <c r="K40" s="43"/>
    </row>
    <row r="41" spans="2:11" s="1" customFormat="1" ht="6.95" customHeight="1">
      <c r="B41" s="39"/>
      <c r="C41" s="40"/>
      <c r="D41" s="40"/>
      <c r="E41" s="40"/>
      <c r="F41" s="40"/>
      <c r="G41" s="40"/>
      <c r="H41" s="40"/>
      <c r="I41" s="99"/>
      <c r="J41" s="40"/>
      <c r="K41" s="43"/>
    </row>
    <row r="42" spans="2:11" s="1" customFormat="1" ht="14.45" customHeight="1">
      <c r="B42" s="39"/>
      <c r="C42" s="35" t="s">
        <v>20</v>
      </c>
      <c r="D42" s="40"/>
      <c r="E42" s="40"/>
      <c r="F42" s="40"/>
      <c r="G42" s="40"/>
      <c r="H42" s="40"/>
      <c r="I42" s="99"/>
      <c r="J42" s="40"/>
      <c r="K42" s="43"/>
    </row>
    <row r="43" spans="2:11" s="1" customFormat="1" ht="17.25" customHeight="1">
      <c r="B43" s="39"/>
      <c r="C43" s="40"/>
      <c r="D43" s="40"/>
      <c r="E43" s="325" t="str">
        <f>E7</f>
        <v>Adaptace části č.p. 77, Horažďovice, Prácheňská ulice</v>
      </c>
      <c r="F43" s="326"/>
      <c r="G43" s="326"/>
      <c r="H43" s="326"/>
      <c r="I43" s="99"/>
      <c r="J43" s="40"/>
      <c r="K43" s="43"/>
    </row>
    <row r="44" spans="2:11" s="1" customFormat="1" ht="6.95" customHeight="1">
      <c r="B44" s="39"/>
      <c r="C44" s="40"/>
      <c r="D44" s="40"/>
      <c r="E44" s="40"/>
      <c r="F44" s="40"/>
      <c r="G44" s="40"/>
      <c r="H44" s="40"/>
      <c r="I44" s="99"/>
      <c r="J44" s="40"/>
      <c r="K44" s="43"/>
    </row>
    <row r="45" spans="2:11" s="1" customFormat="1" ht="18" customHeight="1">
      <c r="B45" s="39"/>
      <c r="C45" s="35" t="s">
        <v>25</v>
      </c>
      <c r="D45" s="40"/>
      <c r="E45" s="40"/>
      <c r="F45" s="33" t="str">
        <f>F10</f>
        <v>Horažďovice</v>
      </c>
      <c r="G45" s="40"/>
      <c r="H45" s="40"/>
      <c r="I45" s="100" t="s">
        <v>27</v>
      </c>
      <c r="J45" s="101" t="str">
        <f>IF(J10="","",J10)</f>
        <v>28. 8. 2017</v>
      </c>
      <c r="K45" s="43"/>
    </row>
    <row r="46" spans="2:11" s="1" customFormat="1" ht="6.95" customHeight="1">
      <c r="B46" s="39"/>
      <c r="C46" s="40"/>
      <c r="D46" s="40"/>
      <c r="E46" s="40"/>
      <c r="F46" s="40"/>
      <c r="G46" s="40"/>
      <c r="H46" s="40"/>
      <c r="I46" s="99"/>
      <c r="J46" s="40"/>
      <c r="K46" s="43"/>
    </row>
    <row r="47" spans="2:11" s="1" customFormat="1" ht="13.5">
      <c r="B47" s="39"/>
      <c r="C47" s="35" t="s">
        <v>31</v>
      </c>
      <c r="D47" s="40"/>
      <c r="E47" s="40"/>
      <c r="F47" s="33" t="str">
        <f>E13</f>
        <v>Město Horažďovice</v>
      </c>
      <c r="G47" s="40"/>
      <c r="H47" s="40"/>
      <c r="I47" s="100" t="s">
        <v>37</v>
      </c>
      <c r="J47" s="295" t="str">
        <f>E19</f>
        <v>Ing. Jan Prášek</v>
      </c>
      <c r="K47" s="43"/>
    </row>
    <row r="48" spans="2:11" s="1" customFormat="1" ht="14.45" customHeight="1">
      <c r="B48" s="39"/>
      <c r="C48" s="35" t="s">
        <v>35</v>
      </c>
      <c r="D48" s="40"/>
      <c r="E48" s="40"/>
      <c r="F48" s="33" t="str">
        <f>IF(E16="","",E16)</f>
        <v/>
      </c>
      <c r="G48" s="40"/>
      <c r="H48" s="40"/>
      <c r="I48" s="99"/>
      <c r="J48" s="327"/>
      <c r="K48" s="43"/>
    </row>
    <row r="49" spans="2:11" s="1" customFormat="1" ht="10.35" customHeight="1">
      <c r="B49" s="39"/>
      <c r="C49" s="40"/>
      <c r="D49" s="40"/>
      <c r="E49" s="40"/>
      <c r="F49" s="40"/>
      <c r="G49" s="40"/>
      <c r="H49" s="40"/>
      <c r="I49" s="99"/>
      <c r="J49" s="40"/>
      <c r="K49" s="43"/>
    </row>
    <row r="50" spans="2:11" s="1" customFormat="1" ht="29.25" customHeight="1">
      <c r="B50" s="39"/>
      <c r="C50" s="123" t="s">
        <v>88</v>
      </c>
      <c r="D50" s="113"/>
      <c r="E50" s="113"/>
      <c r="F50" s="113"/>
      <c r="G50" s="113"/>
      <c r="H50" s="113"/>
      <c r="I50" s="124"/>
      <c r="J50" s="125" t="s">
        <v>89</v>
      </c>
      <c r="K50" s="126"/>
    </row>
    <row r="51" spans="2:11" s="1" customFormat="1" ht="10.35" customHeight="1">
      <c r="B51" s="39"/>
      <c r="C51" s="40"/>
      <c r="D51" s="40"/>
      <c r="E51" s="40"/>
      <c r="F51" s="40"/>
      <c r="G51" s="40"/>
      <c r="H51" s="40"/>
      <c r="I51" s="99"/>
      <c r="J51" s="40"/>
      <c r="K51" s="43"/>
    </row>
    <row r="52" spans="2:47" s="1" customFormat="1" ht="29.25" customHeight="1">
      <c r="B52" s="39"/>
      <c r="C52" s="127" t="s">
        <v>90</v>
      </c>
      <c r="D52" s="40"/>
      <c r="E52" s="40"/>
      <c r="F52" s="40"/>
      <c r="G52" s="40"/>
      <c r="H52" s="40"/>
      <c r="I52" s="99"/>
      <c r="J52" s="109">
        <f>J102</f>
        <v>0</v>
      </c>
      <c r="K52" s="43"/>
      <c r="AU52" s="22" t="s">
        <v>91</v>
      </c>
    </row>
    <row r="53" spans="2:11" s="7" customFormat="1" ht="24.95" customHeight="1">
      <c r="B53" s="128"/>
      <c r="C53" s="129"/>
      <c r="D53" s="130" t="s">
        <v>92</v>
      </c>
      <c r="E53" s="131"/>
      <c r="F53" s="131"/>
      <c r="G53" s="131"/>
      <c r="H53" s="131"/>
      <c r="I53" s="132"/>
      <c r="J53" s="133">
        <f>J103</f>
        <v>0</v>
      </c>
      <c r="K53" s="134"/>
    </row>
    <row r="54" spans="2:11" s="8" customFormat="1" ht="19.9" customHeight="1">
      <c r="B54" s="135"/>
      <c r="C54" s="136"/>
      <c r="D54" s="137" t="s">
        <v>93</v>
      </c>
      <c r="E54" s="138"/>
      <c r="F54" s="138"/>
      <c r="G54" s="138"/>
      <c r="H54" s="138"/>
      <c r="I54" s="139"/>
      <c r="J54" s="140">
        <f>J104</f>
        <v>0</v>
      </c>
      <c r="K54" s="141"/>
    </row>
    <row r="55" spans="2:11" s="8" customFormat="1" ht="19.9" customHeight="1">
      <c r="B55" s="135"/>
      <c r="C55" s="136"/>
      <c r="D55" s="137" t="s">
        <v>94</v>
      </c>
      <c r="E55" s="138"/>
      <c r="F55" s="138"/>
      <c r="G55" s="138"/>
      <c r="H55" s="138"/>
      <c r="I55" s="139"/>
      <c r="J55" s="140">
        <f>J134</f>
        <v>0</v>
      </c>
      <c r="K55" s="141"/>
    </row>
    <row r="56" spans="2:11" s="8" customFormat="1" ht="19.9" customHeight="1">
      <c r="B56" s="135"/>
      <c r="C56" s="136"/>
      <c r="D56" s="137" t="s">
        <v>95</v>
      </c>
      <c r="E56" s="138"/>
      <c r="F56" s="138"/>
      <c r="G56" s="138"/>
      <c r="H56" s="138"/>
      <c r="I56" s="139"/>
      <c r="J56" s="140">
        <f>J137</f>
        <v>0</v>
      </c>
      <c r="K56" s="141"/>
    </row>
    <row r="57" spans="2:11" s="8" customFormat="1" ht="19.9" customHeight="1">
      <c r="B57" s="135"/>
      <c r="C57" s="136"/>
      <c r="D57" s="137" t="s">
        <v>96</v>
      </c>
      <c r="E57" s="138"/>
      <c r="F57" s="138"/>
      <c r="G57" s="138"/>
      <c r="H57" s="138"/>
      <c r="I57" s="139"/>
      <c r="J57" s="140">
        <f>J194</f>
        <v>0</v>
      </c>
      <c r="K57" s="141"/>
    </row>
    <row r="58" spans="2:11" s="8" customFormat="1" ht="19.9" customHeight="1">
      <c r="B58" s="135"/>
      <c r="C58" s="136"/>
      <c r="D58" s="137" t="s">
        <v>97</v>
      </c>
      <c r="E58" s="138"/>
      <c r="F58" s="138"/>
      <c r="G58" s="138"/>
      <c r="H58" s="138"/>
      <c r="I58" s="139"/>
      <c r="J58" s="140">
        <f>J205</f>
        <v>0</v>
      </c>
      <c r="K58" s="141"/>
    </row>
    <row r="59" spans="2:11" s="8" customFormat="1" ht="19.9" customHeight="1">
      <c r="B59" s="135"/>
      <c r="C59" s="136"/>
      <c r="D59" s="137" t="s">
        <v>98</v>
      </c>
      <c r="E59" s="138"/>
      <c r="F59" s="138"/>
      <c r="G59" s="138"/>
      <c r="H59" s="138"/>
      <c r="I59" s="139"/>
      <c r="J59" s="140">
        <f>J209</f>
        <v>0</v>
      </c>
      <c r="K59" s="141"/>
    </row>
    <row r="60" spans="2:11" s="8" customFormat="1" ht="19.9" customHeight="1">
      <c r="B60" s="135"/>
      <c r="C60" s="136"/>
      <c r="D60" s="137" t="s">
        <v>99</v>
      </c>
      <c r="E60" s="138"/>
      <c r="F60" s="138"/>
      <c r="G60" s="138"/>
      <c r="H60" s="138"/>
      <c r="I60" s="139"/>
      <c r="J60" s="140">
        <f>J349</f>
        <v>0</v>
      </c>
      <c r="K60" s="141"/>
    </row>
    <row r="61" spans="2:11" s="8" customFormat="1" ht="19.9" customHeight="1">
      <c r="B61" s="135"/>
      <c r="C61" s="136"/>
      <c r="D61" s="137" t="s">
        <v>100</v>
      </c>
      <c r="E61" s="138"/>
      <c r="F61" s="138"/>
      <c r="G61" s="138"/>
      <c r="H61" s="138"/>
      <c r="I61" s="139"/>
      <c r="J61" s="140">
        <f>J355</f>
        <v>0</v>
      </c>
      <c r="K61" s="141"/>
    </row>
    <row r="62" spans="2:11" s="8" customFormat="1" ht="19.9" customHeight="1">
      <c r="B62" s="135"/>
      <c r="C62" s="136"/>
      <c r="D62" s="137" t="s">
        <v>101</v>
      </c>
      <c r="E62" s="138"/>
      <c r="F62" s="138"/>
      <c r="G62" s="138"/>
      <c r="H62" s="138"/>
      <c r="I62" s="139"/>
      <c r="J62" s="140">
        <f>J433</f>
        <v>0</v>
      </c>
      <c r="K62" s="141"/>
    </row>
    <row r="63" spans="2:11" s="8" customFormat="1" ht="19.9" customHeight="1">
      <c r="B63" s="135"/>
      <c r="C63" s="136"/>
      <c r="D63" s="137" t="s">
        <v>102</v>
      </c>
      <c r="E63" s="138"/>
      <c r="F63" s="138"/>
      <c r="G63" s="138"/>
      <c r="H63" s="138"/>
      <c r="I63" s="139"/>
      <c r="J63" s="140">
        <f>J439</f>
        <v>0</v>
      </c>
      <c r="K63" s="141"/>
    </row>
    <row r="64" spans="2:11" s="7" customFormat="1" ht="24.95" customHeight="1">
      <c r="B64" s="128"/>
      <c r="C64" s="129"/>
      <c r="D64" s="130" t="s">
        <v>103</v>
      </c>
      <c r="E64" s="131"/>
      <c r="F64" s="131"/>
      <c r="G64" s="131"/>
      <c r="H64" s="131"/>
      <c r="I64" s="132"/>
      <c r="J64" s="133">
        <f>J441</f>
        <v>0</v>
      </c>
      <c r="K64" s="134"/>
    </row>
    <row r="65" spans="2:11" s="8" customFormat="1" ht="19.9" customHeight="1">
      <c r="B65" s="135"/>
      <c r="C65" s="136"/>
      <c r="D65" s="137" t="s">
        <v>104</v>
      </c>
      <c r="E65" s="138"/>
      <c r="F65" s="138"/>
      <c r="G65" s="138"/>
      <c r="H65" s="138"/>
      <c r="I65" s="139"/>
      <c r="J65" s="140">
        <f>J442</f>
        <v>0</v>
      </c>
      <c r="K65" s="141"/>
    </row>
    <row r="66" spans="2:11" s="8" customFormat="1" ht="19.9" customHeight="1">
      <c r="B66" s="135"/>
      <c r="C66" s="136"/>
      <c r="D66" s="137" t="s">
        <v>105</v>
      </c>
      <c r="E66" s="138"/>
      <c r="F66" s="138"/>
      <c r="G66" s="138"/>
      <c r="H66" s="138"/>
      <c r="I66" s="139"/>
      <c r="J66" s="140">
        <f>J464</f>
        <v>0</v>
      </c>
      <c r="K66" s="141"/>
    </row>
    <row r="67" spans="2:11" s="8" customFormat="1" ht="19.9" customHeight="1">
      <c r="B67" s="135"/>
      <c r="C67" s="136"/>
      <c r="D67" s="137" t="s">
        <v>106</v>
      </c>
      <c r="E67" s="138"/>
      <c r="F67" s="138"/>
      <c r="G67" s="138"/>
      <c r="H67" s="138"/>
      <c r="I67" s="139"/>
      <c r="J67" s="140">
        <f>J479</f>
        <v>0</v>
      </c>
      <c r="K67" s="141"/>
    </row>
    <row r="68" spans="2:11" s="8" customFormat="1" ht="19.9" customHeight="1">
      <c r="B68" s="135"/>
      <c r="C68" s="136"/>
      <c r="D68" s="137" t="s">
        <v>107</v>
      </c>
      <c r="E68" s="138"/>
      <c r="F68" s="138"/>
      <c r="G68" s="138"/>
      <c r="H68" s="138"/>
      <c r="I68" s="139"/>
      <c r="J68" s="140">
        <f>J486</f>
        <v>0</v>
      </c>
      <c r="K68" s="141"/>
    </row>
    <row r="69" spans="2:11" s="8" customFormat="1" ht="19.9" customHeight="1">
      <c r="B69" s="135"/>
      <c r="C69" s="136"/>
      <c r="D69" s="137" t="s">
        <v>108</v>
      </c>
      <c r="E69" s="138"/>
      <c r="F69" s="138"/>
      <c r="G69" s="138"/>
      <c r="H69" s="138"/>
      <c r="I69" s="139"/>
      <c r="J69" s="140">
        <f>J488</f>
        <v>0</v>
      </c>
      <c r="K69" s="141"/>
    </row>
    <row r="70" spans="2:11" s="8" customFormat="1" ht="19.9" customHeight="1">
      <c r="B70" s="135"/>
      <c r="C70" s="136"/>
      <c r="D70" s="137" t="s">
        <v>109</v>
      </c>
      <c r="E70" s="138"/>
      <c r="F70" s="138"/>
      <c r="G70" s="138"/>
      <c r="H70" s="138"/>
      <c r="I70" s="139"/>
      <c r="J70" s="140">
        <f>J490</f>
        <v>0</v>
      </c>
      <c r="K70" s="141"/>
    </row>
    <row r="71" spans="2:11" s="8" customFormat="1" ht="19.9" customHeight="1">
      <c r="B71" s="135"/>
      <c r="C71" s="136"/>
      <c r="D71" s="137" t="s">
        <v>110</v>
      </c>
      <c r="E71" s="138"/>
      <c r="F71" s="138"/>
      <c r="G71" s="138"/>
      <c r="H71" s="138"/>
      <c r="I71" s="139"/>
      <c r="J71" s="140">
        <f>J492</f>
        <v>0</v>
      </c>
      <c r="K71" s="141"/>
    </row>
    <row r="72" spans="2:11" s="8" customFormat="1" ht="19.9" customHeight="1">
      <c r="B72" s="135"/>
      <c r="C72" s="136"/>
      <c r="D72" s="137" t="s">
        <v>111</v>
      </c>
      <c r="E72" s="138"/>
      <c r="F72" s="138"/>
      <c r="G72" s="138"/>
      <c r="H72" s="138"/>
      <c r="I72" s="139"/>
      <c r="J72" s="140">
        <f>J494</f>
        <v>0</v>
      </c>
      <c r="K72" s="141"/>
    </row>
    <row r="73" spans="2:11" s="8" customFormat="1" ht="19.9" customHeight="1">
      <c r="B73" s="135"/>
      <c r="C73" s="136"/>
      <c r="D73" s="137" t="s">
        <v>112</v>
      </c>
      <c r="E73" s="138"/>
      <c r="F73" s="138"/>
      <c r="G73" s="138"/>
      <c r="H73" s="138"/>
      <c r="I73" s="139"/>
      <c r="J73" s="140">
        <f>J509</f>
        <v>0</v>
      </c>
      <c r="K73" s="141"/>
    </row>
    <row r="74" spans="2:11" s="8" customFormat="1" ht="19.9" customHeight="1">
      <c r="B74" s="135"/>
      <c r="C74" s="136"/>
      <c r="D74" s="137" t="s">
        <v>113</v>
      </c>
      <c r="E74" s="138"/>
      <c r="F74" s="138"/>
      <c r="G74" s="138"/>
      <c r="H74" s="138"/>
      <c r="I74" s="139"/>
      <c r="J74" s="140">
        <f>J515</f>
        <v>0</v>
      </c>
      <c r="K74" s="141"/>
    </row>
    <row r="75" spans="2:11" s="8" customFormat="1" ht="19.9" customHeight="1">
      <c r="B75" s="135"/>
      <c r="C75" s="136"/>
      <c r="D75" s="137" t="s">
        <v>114</v>
      </c>
      <c r="E75" s="138"/>
      <c r="F75" s="138"/>
      <c r="G75" s="138"/>
      <c r="H75" s="138"/>
      <c r="I75" s="139"/>
      <c r="J75" s="140">
        <f>J548</f>
        <v>0</v>
      </c>
      <c r="K75" s="141"/>
    </row>
    <row r="76" spans="2:11" s="8" customFormat="1" ht="19.9" customHeight="1">
      <c r="B76" s="135"/>
      <c r="C76" s="136"/>
      <c r="D76" s="137" t="s">
        <v>115</v>
      </c>
      <c r="E76" s="138"/>
      <c r="F76" s="138"/>
      <c r="G76" s="138"/>
      <c r="H76" s="138"/>
      <c r="I76" s="139"/>
      <c r="J76" s="140">
        <f>J564</f>
        <v>0</v>
      </c>
      <c r="K76" s="141"/>
    </row>
    <row r="77" spans="2:11" s="8" customFormat="1" ht="19.9" customHeight="1">
      <c r="B77" s="135"/>
      <c r="C77" s="136"/>
      <c r="D77" s="137" t="s">
        <v>116</v>
      </c>
      <c r="E77" s="138"/>
      <c r="F77" s="138"/>
      <c r="G77" s="138"/>
      <c r="H77" s="138"/>
      <c r="I77" s="139"/>
      <c r="J77" s="140">
        <f>J584</f>
        <v>0</v>
      </c>
      <c r="K77" s="141"/>
    </row>
    <row r="78" spans="2:11" s="8" customFormat="1" ht="19.9" customHeight="1">
      <c r="B78" s="135"/>
      <c r="C78" s="136"/>
      <c r="D78" s="137" t="s">
        <v>117</v>
      </c>
      <c r="E78" s="138"/>
      <c r="F78" s="138"/>
      <c r="G78" s="138"/>
      <c r="H78" s="138"/>
      <c r="I78" s="139"/>
      <c r="J78" s="140">
        <f>J611</f>
        <v>0</v>
      </c>
      <c r="K78" s="141"/>
    </row>
    <row r="79" spans="2:11" s="8" customFormat="1" ht="19.9" customHeight="1">
      <c r="B79" s="135"/>
      <c r="C79" s="136"/>
      <c r="D79" s="137" t="s">
        <v>118</v>
      </c>
      <c r="E79" s="138"/>
      <c r="F79" s="138"/>
      <c r="G79" s="138"/>
      <c r="H79" s="138"/>
      <c r="I79" s="139"/>
      <c r="J79" s="140">
        <f>J648</f>
        <v>0</v>
      </c>
      <c r="K79" s="141"/>
    </row>
    <row r="80" spans="2:11" s="8" customFormat="1" ht="19.9" customHeight="1">
      <c r="B80" s="135"/>
      <c r="C80" s="136"/>
      <c r="D80" s="137" t="s">
        <v>119</v>
      </c>
      <c r="E80" s="138"/>
      <c r="F80" s="138"/>
      <c r="G80" s="138"/>
      <c r="H80" s="138"/>
      <c r="I80" s="139"/>
      <c r="J80" s="140">
        <f>J675</f>
        <v>0</v>
      </c>
      <c r="K80" s="141"/>
    </row>
    <row r="81" spans="2:11" s="7" customFormat="1" ht="24.95" customHeight="1">
      <c r="B81" s="128"/>
      <c r="C81" s="129"/>
      <c r="D81" s="130" t="s">
        <v>120</v>
      </c>
      <c r="E81" s="131"/>
      <c r="F81" s="131"/>
      <c r="G81" s="131"/>
      <c r="H81" s="131"/>
      <c r="I81" s="132"/>
      <c r="J81" s="133">
        <f>J695</f>
        <v>0</v>
      </c>
      <c r="K81" s="134"/>
    </row>
    <row r="82" spans="2:11" s="8" customFormat="1" ht="19.9" customHeight="1">
      <c r="B82" s="135"/>
      <c r="C82" s="136"/>
      <c r="D82" s="137" t="s">
        <v>121</v>
      </c>
      <c r="E82" s="138"/>
      <c r="F82" s="138"/>
      <c r="G82" s="138"/>
      <c r="H82" s="138"/>
      <c r="I82" s="139"/>
      <c r="J82" s="140">
        <f>J696</f>
        <v>0</v>
      </c>
      <c r="K82" s="141"/>
    </row>
    <row r="83" spans="2:11" s="8" customFormat="1" ht="19.9" customHeight="1">
      <c r="B83" s="135"/>
      <c r="C83" s="136"/>
      <c r="D83" s="137" t="s">
        <v>122</v>
      </c>
      <c r="E83" s="138"/>
      <c r="F83" s="138"/>
      <c r="G83" s="138"/>
      <c r="H83" s="138"/>
      <c r="I83" s="139"/>
      <c r="J83" s="140">
        <f>J698</f>
        <v>0</v>
      </c>
      <c r="K83" s="141"/>
    </row>
    <row r="84" spans="2:11" s="8" customFormat="1" ht="19.9" customHeight="1">
      <c r="B84" s="135"/>
      <c r="C84" s="136"/>
      <c r="D84" s="137" t="s">
        <v>123</v>
      </c>
      <c r="E84" s="138"/>
      <c r="F84" s="138"/>
      <c r="G84" s="138"/>
      <c r="H84" s="138"/>
      <c r="I84" s="139"/>
      <c r="J84" s="140">
        <f>J700</f>
        <v>0</v>
      </c>
      <c r="K84" s="141"/>
    </row>
    <row r="85" spans="2:11" s="1" customFormat="1" ht="21.75" customHeight="1">
      <c r="B85" s="39"/>
      <c r="C85" s="40"/>
      <c r="D85" s="40"/>
      <c r="E85" s="40"/>
      <c r="F85" s="40"/>
      <c r="G85" s="40"/>
      <c r="H85" s="40"/>
      <c r="I85" s="99"/>
      <c r="J85" s="40"/>
      <c r="K85" s="43"/>
    </row>
    <row r="86" spans="2:11" s="1" customFormat="1" ht="6.95" customHeight="1">
      <c r="B86" s="54"/>
      <c r="C86" s="55"/>
      <c r="D86" s="55"/>
      <c r="E86" s="55"/>
      <c r="F86" s="55"/>
      <c r="G86" s="55"/>
      <c r="H86" s="55"/>
      <c r="I86" s="120"/>
      <c r="J86" s="55"/>
      <c r="K86" s="56"/>
    </row>
    <row r="90" spans="2:12" s="1" customFormat="1" ht="6.95" customHeight="1">
      <c r="B90" s="57"/>
      <c r="C90" s="58"/>
      <c r="D90" s="58"/>
      <c r="E90" s="58"/>
      <c r="F90" s="58"/>
      <c r="G90" s="58"/>
      <c r="H90" s="58"/>
      <c r="I90" s="121"/>
      <c r="J90" s="58"/>
      <c r="K90" s="58"/>
      <c r="L90" s="39"/>
    </row>
    <row r="91" spans="2:12" s="1" customFormat="1" ht="36.95" customHeight="1">
      <c r="B91" s="39"/>
      <c r="C91" s="59" t="s">
        <v>124</v>
      </c>
      <c r="L91" s="39"/>
    </row>
    <row r="92" spans="2:12" s="1" customFormat="1" ht="6.95" customHeight="1">
      <c r="B92" s="39"/>
      <c r="L92" s="39"/>
    </row>
    <row r="93" spans="2:12" s="1" customFormat="1" ht="14.45" customHeight="1">
      <c r="B93" s="39"/>
      <c r="C93" s="61" t="s">
        <v>20</v>
      </c>
      <c r="L93" s="39"/>
    </row>
    <row r="94" spans="2:12" s="1" customFormat="1" ht="17.25" customHeight="1">
      <c r="B94" s="39"/>
      <c r="E94" s="306" t="str">
        <f>E7</f>
        <v>Adaptace části č.p. 77, Horažďovice, Prácheňská ulice</v>
      </c>
      <c r="F94" s="328"/>
      <c r="G94" s="328"/>
      <c r="H94" s="328"/>
      <c r="L94" s="39"/>
    </row>
    <row r="95" spans="2:12" s="1" customFormat="1" ht="6.95" customHeight="1">
      <c r="B95" s="39"/>
      <c r="L95" s="39"/>
    </row>
    <row r="96" spans="2:12" s="1" customFormat="1" ht="18" customHeight="1">
      <c r="B96" s="39"/>
      <c r="C96" s="61" t="s">
        <v>25</v>
      </c>
      <c r="F96" s="142" t="str">
        <f>F10</f>
        <v>Horažďovice</v>
      </c>
      <c r="I96" s="143" t="s">
        <v>27</v>
      </c>
      <c r="J96" s="65" t="str">
        <f>IF(J10="","",J10)</f>
        <v>28. 8. 2017</v>
      </c>
      <c r="L96" s="39"/>
    </row>
    <row r="97" spans="2:12" s="1" customFormat="1" ht="6.95" customHeight="1">
      <c r="B97" s="39"/>
      <c r="L97" s="39"/>
    </row>
    <row r="98" spans="2:12" s="1" customFormat="1" ht="13.5">
      <c r="B98" s="39"/>
      <c r="C98" s="61" t="s">
        <v>31</v>
      </c>
      <c r="F98" s="142" t="str">
        <f>E13</f>
        <v>Město Horažďovice</v>
      </c>
      <c r="I98" s="143" t="s">
        <v>37</v>
      </c>
      <c r="J98" s="142" t="str">
        <f>E19</f>
        <v>Ing. Jan Prášek</v>
      </c>
      <c r="L98" s="39"/>
    </row>
    <row r="99" spans="2:12" s="1" customFormat="1" ht="14.45" customHeight="1">
      <c r="B99" s="39"/>
      <c r="C99" s="61" t="s">
        <v>35</v>
      </c>
      <c r="F99" s="142" t="str">
        <f>IF(E16="","",E16)</f>
        <v/>
      </c>
      <c r="L99" s="39"/>
    </row>
    <row r="100" spans="2:12" s="1" customFormat="1" ht="10.35" customHeight="1">
      <c r="B100" s="39"/>
      <c r="L100" s="39"/>
    </row>
    <row r="101" spans="2:20" s="9" customFormat="1" ht="29.25" customHeight="1">
      <c r="B101" s="144"/>
      <c r="C101" s="145" t="s">
        <v>125</v>
      </c>
      <c r="D101" s="146" t="s">
        <v>60</v>
      </c>
      <c r="E101" s="146" t="s">
        <v>56</v>
      </c>
      <c r="F101" s="146" t="s">
        <v>126</v>
      </c>
      <c r="G101" s="146" t="s">
        <v>127</v>
      </c>
      <c r="H101" s="146" t="s">
        <v>128</v>
      </c>
      <c r="I101" s="147" t="s">
        <v>129</v>
      </c>
      <c r="J101" s="146" t="s">
        <v>89</v>
      </c>
      <c r="K101" s="148" t="s">
        <v>130</v>
      </c>
      <c r="L101" s="144"/>
      <c r="M101" s="71" t="s">
        <v>131</v>
      </c>
      <c r="N101" s="72" t="s">
        <v>45</v>
      </c>
      <c r="O101" s="72" t="s">
        <v>132</v>
      </c>
      <c r="P101" s="72" t="s">
        <v>133</v>
      </c>
      <c r="Q101" s="72" t="s">
        <v>134</v>
      </c>
      <c r="R101" s="72" t="s">
        <v>135</v>
      </c>
      <c r="S101" s="72" t="s">
        <v>136</v>
      </c>
      <c r="T101" s="73" t="s">
        <v>137</v>
      </c>
    </row>
    <row r="102" spans="2:63" s="1" customFormat="1" ht="29.25" customHeight="1">
      <c r="B102" s="39"/>
      <c r="C102" s="75" t="s">
        <v>90</v>
      </c>
      <c r="J102" s="149">
        <f>BK102</f>
        <v>0</v>
      </c>
      <c r="L102" s="39"/>
      <c r="M102" s="74"/>
      <c r="N102" s="66"/>
      <c r="O102" s="66"/>
      <c r="P102" s="150">
        <f>P103+P441+P695</f>
        <v>0</v>
      </c>
      <c r="Q102" s="66"/>
      <c r="R102" s="150">
        <f>R103+R441+R695</f>
        <v>154.117196</v>
      </c>
      <c r="S102" s="66"/>
      <c r="T102" s="151">
        <f>T103+T441+T695</f>
        <v>65.1632543</v>
      </c>
      <c r="AT102" s="22" t="s">
        <v>74</v>
      </c>
      <c r="AU102" s="22" t="s">
        <v>91</v>
      </c>
      <c r="BK102" s="152">
        <f>BK103+BK441+BK695</f>
        <v>0</v>
      </c>
    </row>
    <row r="103" spans="2:63" s="10" customFormat="1" ht="37.35" customHeight="1">
      <c r="B103" s="153"/>
      <c r="D103" s="154" t="s">
        <v>74</v>
      </c>
      <c r="E103" s="155" t="s">
        <v>138</v>
      </c>
      <c r="F103" s="155" t="s">
        <v>139</v>
      </c>
      <c r="I103" s="156"/>
      <c r="J103" s="157">
        <f>BK103</f>
        <v>0</v>
      </c>
      <c r="L103" s="153"/>
      <c r="M103" s="158"/>
      <c r="N103" s="159"/>
      <c r="O103" s="159"/>
      <c r="P103" s="160">
        <f>P104+P134+P137+P194+P205+P209+P349+P355+P433+P439</f>
        <v>0</v>
      </c>
      <c r="Q103" s="159"/>
      <c r="R103" s="160">
        <f>R104+R134+R137+R194+R205+R209+R349+R355+R433+R439</f>
        <v>147.11617721000002</v>
      </c>
      <c r="S103" s="159"/>
      <c r="T103" s="161">
        <f>T104+T134+T137+T194+T205+T209+T349+T355+T433+T439</f>
        <v>64.039265</v>
      </c>
      <c r="AR103" s="154" t="s">
        <v>11</v>
      </c>
      <c r="AT103" s="162" t="s">
        <v>74</v>
      </c>
      <c r="AU103" s="162" t="s">
        <v>75</v>
      </c>
      <c r="AY103" s="154" t="s">
        <v>140</v>
      </c>
      <c r="BK103" s="163">
        <f>BK104+BK134+BK137+BK194+BK205+BK209+BK349+BK355+BK433+BK439</f>
        <v>0</v>
      </c>
    </row>
    <row r="104" spans="2:63" s="10" customFormat="1" ht="19.9" customHeight="1">
      <c r="B104" s="153"/>
      <c r="D104" s="154" t="s">
        <v>74</v>
      </c>
      <c r="E104" s="164" t="s">
        <v>11</v>
      </c>
      <c r="F104" s="164" t="s">
        <v>141</v>
      </c>
      <c r="I104" s="156"/>
      <c r="J104" s="165">
        <f>BK104</f>
        <v>0</v>
      </c>
      <c r="L104" s="153"/>
      <c r="M104" s="158"/>
      <c r="N104" s="159"/>
      <c r="O104" s="159"/>
      <c r="P104" s="160">
        <f>SUM(P105:P133)</f>
        <v>0</v>
      </c>
      <c r="Q104" s="159"/>
      <c r="R104" s="160">
        <f>SUM(R105:R133)</f>
        <v>70.119236</v>
      </c>
      <c r="S104" s="159"/>
      <c r="T104" s="161">
        <f>SUM(T105:T133)</f>
        <v>4.392</v>
      </c>
      <c r="AR104" s="154" t="s">
        <v>11</v>
      </c>
      <c r="AT104" s="162" t="s">
        <v>74</v>
      </c>
      <c r="AU104" s="162" t="s">
        <v>11</v>
      </c>
      <c r="AY104" s="154" t="s">
        <v>140</v>
      </c>
      <c r="BK104" s="163">
        <f>SUM(BK105:BK133)</f>
        <v>0</v>
      </c>
    </row>
    <row r="105" spans="2:65" s="1" customFormat="1" ht="25.5" customHeight="1">
      <c r="B105" s="166"/>
      <c r="C105" s="167" t="s">
        <v>11</v>
      </c>
      <c r="D105" s="167" t="s">
        <v>142</v>
      </c>
      <c r="E105" s="168" t="s">
        <v>143</v>
      </c>
      <c r="F105" s="169" t="s">
        <v>144</v>
      </c>
      <c r="G105" s="170" t="s">
        <v>145</v>
      </c>
      <c r="H105" s="171">
        <v>7.2</v>
      </c>
      <c r="I105" s="172"/>
      <c r="J105" s="173">
        <f>ROUND(I105*H105,0)</f>
        <v>0</v>
      </c>
      <c r="K105" s="169" t="s">
        <v>146</v>
      </c>
      <c r="L105" s="39"/>
      <c r="M105" s="174" t="s">
        <v>5</v>
      </c>
      <c r="N105" s="175" t="s">
        <v>47</v>
      </c>
      <c r="O105" s="40"/>
      <c r="P105" s="176">
        <f>O105*H105</f>
        <v>0</v>
      </c>
      <c r="Q105" s="176">
        <v>0</v>
      </c>
      <c r="R105" s="176">
        <f>Q105*H105</f>
        <v>0</v>
      </c>
      <c r="S105" s="176">
        <v>0.32</v>
      </c>
      <c r="T105" s="177">
        <f>S105*H105</f>
        <v>2.3040000000000003</v>
      </c>
      <c r="AR105" s="22" t="s">
        <v>147</v>
      </c>
      <c r="AT105" s="22" t="s">
        <v>142</v>
      </c>
      <c r="AU105" s="22" t="s">
        <v>148</v>
      </c>
      <c r="AY105" s="22" t="s">
        <v>140</v>
      </c>
      <c r="BE105" s="178">
        <f>IF(N105="základní",J105,0)</f>
        <v>0</v>
      </c>
      <c r="BF105" s="178">
        <f>IF(N105="snížená",J105,0)</f>
        <v>0</v>
      </c>
      <c r="BG105" s="178">
        <f>IF(N105="zákl. přenesená",J105,0)</f>
        <v>0</v>
      </c>
      <c r="BH105" s="178">
        <f>IF(N105="sníž. přenesená",J105,0)</f>
        <v>0</v>
      </c>
      <c r="BI105" s="178">
        <f>IF(N105="nulová",J105,0)</f>
        <v>0</v>
      </c>
      <c r="BJ105" s="22" t="s">
        <v>148</v>
      </c>
      <c r="BK105" s="178">
        <f>ROUND(I105*H105,0)</f>
        <v>0</v>
      </c>
      <c r="BL105" s="22" t="s">
        <v>147</v>
      </c>
      <c r="BM105" s="22" t="s">
        <v>149</v>
      </c>
    </row>
    <row r="106" spans="2:51" s="11" customFormat="1" ht="13.5">
      <c r="B106" s="179"/>
      <c r="D106" s="180" t="s">
        <v>150</v>
      </c>
      <c r="E106" s="181" t="s">
        <v>5</v>
      </c>
      <c r="F106" s="182" t="s">
        <v>151</v>
      </c>
      <c r="H106" s="183">
        <v>7.2</v>
      </c>
      <c r="I106" s="184"/>
      <c r="L106" s="179"/>
      <c r="M106" s="185"/>
      <c r="N106" s="186"/>
      <c r="O106" s="186"/>
      <c r="P106" s="186"/>
      <c r="Q106" s="186"/>
      <c r="R106" s="186"/>
      <c r="S106" s="186"/>
      <c r="T106" s="187"/>
      <c r="AT106" s="181" t="s">
        <v>150</v>
      </c>
      <c r="AU106" s="181" t="s">
        <v>148</v>
      </c>
      <c r="AV106" s="11" t="s">
        <v>148</v>
      </c>
      <c r="AW106" s="11" t="s">
        <v>39</v>
      </c>
      <c r="AX106" s="11" t="s">
        <v>75</v>
      </c>
      <c r="AY106" s="181" t="s">
        <v>140</v>
      </c>
    </row>
    <row r="107" spans="2:65" s="1" customFormat="1" ht="25.5" customHeight="1">
      <c r="B107" s="166"/>
      <c r="C107" s="167" t="s">
        <v>148</v>
      </c>
      <c r="D107" s="167" t="s">
        <v>142</v>
      </c>
      <c r="E107" s="168" t="s">
        <v>152</v>
      </c>
      <c r="F107" s="169" t="s">
        <v>153</v>
      </c>
      <c r="G107" s="170" t="s">
        <v>145</v>
      </c>
      <c r="H107" s="171">
        <v>7.2</v>
      </c>
      <c r="I107" s="172"/>
      <c r="J107" s="173">
        <f>ROUND(I107*H107,0)</f>
        <v>0</v>
      </c>
      <c r="K107" s="169" t="s">
        <v>146</v>
      </c>
      <c r="L107" s="39"/>
      <c r="M107" s="174" t="s">
        <v>5</v>
      </c>
      <c r="N107" s="175" t="s">
        <v>47</v>
      </c>
      <c r="O107" s="40"/>
      <c r="P107" s="176">
        <f>O107*H107</f>
        <v>0</v>
      </c>
      <c r="Q107" s="176">
        <v>0</v>
      </c>
      <c r="R107" s="176">
        <f>Q107*H107</f>
        <v>0</v>
      </c>
      <c r="S107" s="176">
        <v>0.29</v>
      </c>
      <c r="T107" s="177">
        <f>S107*H107</f>
        <v>2.088</v>
      </c>
      <c r="AR107" s="22" t="s">
        <v>147</v>
      </c>
      <c r="AT107" s="22" t="s">
        <v>142</v>
      </c>
      <c r="AU107" s="22" t="s">
        <v>148</v>
      </c>
      <c r="AY107" s="22" t="s">
        <v>140</v>
      </c>
      <c r="BE107" s="178">
        <f>IF(N107="základní",J107,0)</f>
        <v>0</v>
      </c>
      <c r="BF107" s="178">
        <f>IF(N107="snížená",J107,0)</f>
        <v>0</v>
      </c>
      <c r="BG107" s="178">
        <f>IF(N107="zákl. přenesená",J107,0)</f>
        <v>0</v>
      </c>
      <c r="BH107" s="178">
        <f>IF(N107="sníž. přenesená",J107,0)</f>
        <v>0</v>
      </c>
      <c r="BI107" s="178">
        <f>IF(N107="nulová",J107,0)</f>
        <v>0</v>
      </c>
      <c r="BJ107" s="22" t="s">
        <v>148</v>
      </c>
      <c r="BK107" s="178">
        <f>ROUND(I107*H107,0)</f>
        <v>0</v>
      </c>
      <c r="BL107" s="22" t="s">
        <v>147</v>
      </c>
      <c r="BM107" s="22" t="s">
        <v>154</v>
      </c>
    </row>
    <row r="108" spans="2:65" s="1" customFormat="1" ht="16.5" customHeight="1">
      <c r="B108" s="166"/>
      <c r="C108" s="167" t="s">
        <v>155</v>
      </c>
      <c r="D108" s="167" t="s">
        <v>142</v>
      </c>
      <c r="E108" s="168" t="s">
        <v>156</v>
      </c>
      <c r="F108" s="169" t="s">
        <v>157</v>
      </c>
      <c r="G108" s="170" t="s">
        <v>158</v>
      </c>
      <c r="H108" s="171">
        <v>1.8</v>
      </c>
      <c r="I108" s="172"/>
      <c r="J108" s="173">
        <f>ROUND(I108*H108,0)</f>
        <v>0</v>
      </c>
      <c r="K108" s="169" t="s">
        <v>146</v>
      </c>
      <c r="L108" s="39"/>
      <c r="M108" s="174" t="s">
        <v>5</v>
      </c>
      <c r="N108" s="175" t="s">
        <v>47</v>
      </c>
      <c r="O108" s="40"/>
      <c r="P108" s="176">
        <f>O108*H108</f>
        <v>0</v>
      </c>
      <c r="Q108" s="176">
        <v>0.0369</v>
      </c>
      <c r="R108" s="176">
        <f>Q108*H108</f>
        <v>0.06642</v>
      </c>
      <c r="S108" s="176">
        <v>0</v>
      </c>
      <c r="T108" s="177">
        <f>S108*H108</f>
        <v>0</v>
      </c>
      <c r="AR108" s="22" t="s">
        <v>147</v>
      </c>
      <c r="AT108" s="22" t="s">
        <v>142</v>
      </c>
      <c r="AU108" s="22" t="s">
        <v>148</v>
      </c>
      <c r="AY108" s="22" t="s">
        <v>140</v>
      </c>
      <c r="BE108" s="178">
        <f>IF(N108="základní",J108,0)</f>
        <v>0</v>
      </c>
      <c r="BF108" s="178">
        <f>IF(N108="snížená",J108,0)</f>
        <v>0</v>
      </c>
      <c r="BG108" s="178">
        <f>IF(N108="zákl. přenesená",J108,0)</f>
        <v>0</v>
      </c>
      <c r="BH108" s="178">
        <f>IF(N108="sníž. přenesená",J108,0)</f>
        <v>0</v>
      </c>
      <c r="BI108" s="178">
        <f>IF(N108="nulová",J108,0)</f>
        <v>0</v>
      </c>
      <c r="BJ108" s="22" t="s">
        <v>148</v>
      </c>
      <c r="BK108" s="178">
        <f>ROUND(I108*H108,0)</f>
        <v>0</v>
      </c>
      <c r="BL108" s="22" t="s">
        <v>147</v>
      </c>
      <c r="BM108" s="22" t="s">
        <v>159</v>
      </c>
    </row>
    <row r="109" spans="2:51" s="11" customFormat="1" ht="13.5">
      <c r="B109" s="179"/>
      <c r="D109" s="180" t="s">
        <v>150</v>
      </c>
      <c r="E109" s="181" t="s">
        <v>5</v>
      </c>
      <c r="F109" s="182" t="s">
        <v>160</v>
      </c>
      <c r="H109" s="183">
        <v>1.8</v>
      </c>
      <c r="I109" s="184"/>
      <c r="L109" s="179"/>
      <c r="M109" s="185"/>
      <c r="N109" s="186"/>
      <c r="O109" s="186"/>
      <c r="P109" s="186"/>
      <c r="Q109" s="186"/>
      <c r="R109" s="186"/>
      <c r="S109" s="186"/>
      <c r="T109" s="187"/>
      <c r="AT109" s="181" t="s">
        <v>150</v>
      </c>
      <c r="AU109" s="181" t="s">
        <v>148</v>
      </c>
      <c r="AV109" s="11" t="s">
        <v>148</v>
      </c>
      <c r="AW109" s="11" t="s">
        <v>39</v>
      </c>
      <c r="AX109" s="11" t="s">
        <v>75</v>
      </c>
      <c r="AY109" s="181" t="s">
        <v>140</v>
      </c>
    </row>
    <row r="110" spans="2:65" s="1" customFormat="1" ht="16.5" customHeight="1">
      <c r="B110" s="166"/>
      <c r="C110" s="167" t="s">
        <v>147</v>
      </c>
      <c r="D110" s="167" t="s">
        <v>142</v>
      </c>
      <c r="E110" s="168" t="s">
        <v>161</v>
      </c>
      <c r="F110" s="169" t="s">
        <v>162</v>
      </c>
      <c r="G110" s="170" t="s">
        <v>163</v>
      </c>
      <c r="H110" s="171">
        <v>1.714</v>
      </c>
      <c r="I110" s="172"/>
      <c r="J110" s="173">
        <f>ROUND(I110*H110,0)</f>
        <v>0</v>
      </c>
      <c r="K110" s="169" t="s">
        <v>146</v>
      </c>
      <c r="L110" s="39"/>
      <c r="M110" s="174" t="s">
        <v>5</v>
      </c>
      <c r="N110" s="175" t="s">
        <v>47</v>
      </c>
      <c r="O110" s="40"/>
      <c r="P110" s="176">
        <f>O110*H110</f>
        <v>0</v>
      </c>
      <c r="Q110" s="176">
        <v>0</v>
      </c>
      <c r="R110" s="176">
        <f>Q110*H110</f>
        <v>0</v>
      </c>
      <c r="S110" s="176">
        <v>0</v>
      </c>
      <c r="T110" s="177">
        <f>S110*H110</f>
        <v>0</v>
      </c>
      <c r="AR110" s="22" t="s">
        <v>147</v>
      </c>
      <c r="AT110" s="22" t="s">
        <v>142</v>
      </c>
      <c r="AU110" s="22" t="s">
        <v>148</v>
      </c>
      <c r="AY110" s="22" t="s">
        <v>140</v>
      </c>
      <c r="BE110" s="178">
        <f>IF(N110="základní",J110,0)</f>
        <v>0</v>
      </c>
      <c r="BF110" s="178">
        <f>IF(N110="snížená",J110,0)</f>
        <v>0</v>
      </c>
      <c r="BG110" s="178">
        <f>IF(N110="zákl. přenesená",J110,0)</f>
        <v>0</v>
      </c>
      <c r="BH110" s="178">
        <f>IF(N110="sníž. přenesená",J110,0)</f>
        <v>0</v>
      </c>
      <c r="BI110" s="178">
        <f>IF(N110="nulová",J110,0)</f>
        <v>0</v>
      </c>
      <c r="BJ110" s="22" t="s">
        <v>148</v>
      </c>
      <c r="BK110" s="178">
        <f>ROUND(I110*H110,0)</f>
        <v>0</v>
      </c>
      <c r="BL110" s="22" t="s">
        <v>147</v>
      </c>
      <c r="BM110" s="22" t="s">
        <v>164</v>
      </c>
    </row>
    <row r="111" spans="2:51" s="11" customFormat="1" ht="13.5">
      <c r="B111" s="179"/>
      <c r="D111" s="180" t="s">
        <v>150</v>
      </c>
      <c r="E111" s="181" t="s">
        <v>5</v>
      </c>
      <c r="F111" s="182" t="s">
        <v>165</v>
      </c>
      <c r="H111" s="183">
        <v>1.714</v>
      </c>
      <c r="I111" s="184"/>
      <c r="L111" s="179"/>
      <c r="M111" s="185"/>
      <c r="N111" s="186"/>
      <c r="O111" s="186"/>
      <c r="P111" s="186"/>
      <c r="Q111" s="186"/>
      <c r="R111" s="186"/>
      <c r="S111" s="186"/>
      <c r="T111" s="187"/>
      <c r="AT111" s="181" t="s">
        <v>150</v>
      </c>
      <c r="AU111" s="181" t="s">
        <v>148</v>
      </c>
      <c r="AV111" s="11" t="s">
        <v>148</v>
      </c>
      <c r="AW111" s="11" t="s">
        <v>39</v>
      </c>
      <c r="AX111" s="11" t="s">
        <v>75</v>
      </c>
      <c r="AY111" s="181" t="s">
        <v>140</v>
      </c>
    </row>
    <row r="112" spans="2:65" s="1" customFormat="1" ht="16.5" customHeight="1">
      <c r="B112" s="166"/>
      <c r="C112" s="167" t="s">
        <v>166</v>
      </c>
      <c r="D112" s="167" t="s">
        <v>142</v>
      </c>
      <c r="E112" s="168" t="s">
        <v>167</v>
      </c>
      <c r="F112" s="169" t="s">
        <v>168</v>
      </c>
      <c r="G112" s="170" t="s">
        <v>163</v>
      </c>
      <c r="H112" s="171">
        <v>8.568</v>
      </c>
      <c r="I112" s="172"/>
      <c r="J112" s="173">
        <f>ROUND(I112*H112,0)</f>
        <v>0</v>
      </c>
      <c r="K112" s="169" t="s">
        <v>146</v>
      </c>
      <c r="L112" s="39"/>
      <c r="M112" s="174" t="s">
        <v>5</v>
      </c>
      <c r="N112" s="175" t="s">
        <v>47</v>
      </c>
      <c r="O112" s="40"/>
      <c r="P112" s="176">
        <f>O112*H112</f>
        <v>0</v>
      </c>
      <c r="Q112" s="176">
        <v>0</v>
      </c>
      <c r="R112" s="176">
        <f>Q112*H112</f>
        <v>0</v>
      </c>
      <c r="S112" s="176">
        <v>0</v>
      </c>
      <c r="T112" s="177">
        <f>S112*H112</f>
        <v>0</v>
      </c>
      <c r="AR112" s="22" t="s">
        <v>147</v>
      </c>
      <c r="AT112" s="22" t="s">
        <v>142</v>
      </c>
      <c r="AU112" s="22" t="s">
        <v>148</v>
      </c>
      <c r="AY112" s="22" t="s">
        <v>140</v>
      </c>
      <c r="BE112" s="178">
        <f>IF(N112="základní",J112,0)</f>
        <v>0</v>
      </c>
      <c r="BF112" s="178">
        <f>IF(N112="snížená",J112,0)</f>
        <v>0</v>
      </c>
      <c r="BG112" s="178">
        <f>IF(N112="zákl. přenesená",J112,0)</f>
        <v>0</v>
      </c>
      <c r="BH112" s="178">
        <f>IF(N112="sníž. přenesená",J112,0)</f>
        <v>0</v>
      </c>
      <c r="BI112" s="178">
        <f>IF(N112="nulová",J112,0)</f>
        <v>0</v>
      </c>
      <c r="BJ112" s="22" t="s">
        <v>148</v>
      </c>
      <c r="BK112" s="178">
        <f>ROUND(I112*H112,0)</f>
        <v>0</v>
      </c>
      <c r="BL112" s="22" t="s">
        <v>147</v>
      </c>
      <c r="BM112" s="22" t="s">
        <v>169</v>
      </c>
    </row>
    <row r="113" spans="2:51" s="11" customFormat="1" ht="13.5">
      <c r="B113" s="179"/>
      <c r="D113" s="180" t="s">
        <v>150</v>
      </c>
      <c r="E113" s="181" t="s">
        <v>5</v>
      </c>
      <c r="F113" s="182" t="s">
        <v>170</v>
      </c>
      <c r="H113" s="183">
        <v>8.568</v>
      </c>
      <c r="I113" s="184"/>
      <c r="L113" s="179"/>
      <c r="M113" s="185"/>
      <c r="N113" s="186"/>
      <c r="O113" s="186"/>
      <c r="P113" s="186"/>
      <c r="Q113" s="186"/>
      <c r="R113" s="186"/>
      <c r="S113" s="186"/>
      <c r="T113" s="187"/>
      <c r="AT113" s="181" t="s">
        <v>150</v>
      </c>
      <c r="AU113" s="181" t="s">
        <v>148</v>
      </c>
      <c r="AV113" s="11" t="s">
        <v>148</v>
      </c>
      <c r="AW113" s="11" t="s">
        <v>39</v>
      </c>
      <c r="AX113" s="11" t="s">
        <v>75</v>
      </c>
      <c r="AY113" s="181" t="s">
        <v>140</v>
      </c>
    </row>
    <row r="114" spans="2:65" s="1" customFormat="1" ht="16.5" customHeight="1">
      <c r="B114" s="166"/>
      <c r="C114" s="167" t="s">
        <v>171</v>
      </c>
      <c r="D114" s="167" t="s">
        <v>142</v>
      </c>
      <c r="E114" s="168" t="s">
        <v>172</v>
      </c>
      <c r="F114" s="169" t="s">
        <v>173</v>
      </c>
      <c r="G114" s="170" t="s">
        <v>163</v>
      </c>
      <c r="H114" s="171">
        <v>2.7</v>
      </c>
      <c r="I114" s="172"/>
      <c r="J114" s="173">
        <f>ROUND(I114*H114,0)</f>
        <v>0</v>
      </c>
      <c r="K114" s="169" t="s">
        <v>146</v>
      </c>
      <c r="L114" s="39"/>
      <c r="M114" s="174" t="s">
        <v>5</v>
      </c>
      <c r="N114" s="175" t="s">
        <v>47</v>
      </c>
      <c r="O114" s="40"/>
      <c r="P114" s="176">
        <f>O114*H114</f>
        <v>0</v>
      </c>
      <c r="Q114" s="176">
        <v>0</v>
      </c>
      <c r="R114" s="176">
        <f>Q114*H114</f>
        <v>0</v>
      </c>
      <c r="S114" s="176">
        <v>0</v>
      </c>
      <c r="T114" s="177">
        <f>S114*H114</f>
        <v>0</v>
      </c>
      <c r="AR114" s="22" t="s">
        <v>147</v>
      </c>
      <c r="AT114" s="22" t="s">
        <v>142</v>
      </c>
      <c r="AU114" s="22" t="s">
        <v>148</v>
      </c>
      <c r="AY114" s="22" t="s">
        <v>140</v>
      </c>
      <c r="BE114" s="178">
        <f>IF(N114="základní",J114,0)</f>
        <v>0</v>
      </c>
      <c r="BF114" s="178">
        <f>IF(N114="snížená",J114,0)</f>
        <v>0</v>
      </c>
      <c r="BG114" s="178">
        <f>IF(N114="zákl. přenesená",J114,0)</f>
        <v>0</v>
      </c>
      <c r="BH114" s="178">
        <f>IF(N114="sníž. přenesená",J114,0)</f>
        <v>0</v>
      </c>
      <c r="BI114" s="178">
        <f>IF(N114="nulová",J114,0)</f>
        <v>0</v>
      </c>
      <c r="BJ114" s="22" t="s">
        <v>148</v>
      </c>
      <c r="BK114" s="178">
        <f>ROUND(I114*H114,0)</f>
        <v>0</v>
      </c>
      <c r="BL114" s="22" t="s">
        <v>147</v>
      </c>
      <c r="BM114" s="22" t="s">
        <v>174</v>
      </c>
    </row>
    <row r="115" spans="2:51" s="11" customFormat="1" ht="13.5">
      <c r="B115" s="179"/>
      <c r="D115" s="180" t="s">
        <v>150</v>
      </c>
      <c r="E115" s="181" t="s">
        <v>5</v>
      </c>
      <c r="F115" s="182" t="s">
        <v>175</v>
      </c>
      <c r="H115" s="183">
        <v>2.7</v>
      </c>
      <c r="I115" s="184"/>
      <c r="L115" s="179"/>
      <c r="M115" s="185"/>
      <c r="N115" s="186"/>
      <c r="O115" s="186"/>
      <c r="P115" s="186"/>
      <c r="Q115" s="186"/>
      <c r="R115" s="186"/>
      <c r="S115" s="186"/>
      <c r="T115" s="187"/>
      <c r="AT115" s="181" t="s">
        <v>150</v>
      </c>
      <c r="AU115" s="181" t="s">
        <v>148</v>
      </c>
      <c r="AV115" s="11" t="s">
        <v>148</v>
      </c>
      <c r="AW115" s="11" t="s">
        <v>39</v>
      </c>
      <c r="AX115" s="11" t="s">
        <v>75</v>
      </c>
      <c r="AY115" s="181" t="s">
        <v>140</v>
      </c>
    </row>
    <row r="116" spans="2:65" s="1" customFormat="1" ht="16.5" customHeight="1">
      <c r="B116" s="166"/>
      <c r="C116" s="167" t="s">
        <v>176</v>
      </c>
      <c r="D116" s="167" t="s">
        <v>142</v>
      </c>
      <c r="E116" s="168" t="s">
        <v>177</v>
      </c>
      <c r="F116" s="169" t="s">
        <v>178</v>
      </c>
      <c r="G116" s="170" t="s">
        <v>145</v>
      </c>
      <c r="H116" s="171">
        <v>22.4</v>
      </c>
      <c r="I116" s="172"/>
      <c r="J116" s="173">
        <f>ROUND(I116*H116,0)</f>
        <v>0</v>
      </c>
      <c r="K116" s="169" t="s">
        <v>146</v>
      </c>
      <c r="L116" s="39"/>
      <c r="M116" s="174" t="s">
        <v>5</v>
      </c>
      <c r="N116" s="175" t="s">
        <v>47</v>
      </c>
      <c r="O116" s="40"/>
      <c r="P116" s="176">
        <f>O116*H116</f>
        <v>0</v>
      </c>
      <c r="Q116" s="176">
        <v>0.00084</v>
      </c>
      <c r="R116" s="176">
        <f>Q116*H116</f>
        <v>0.018816</v>
      </c>
      <c r="S116" s="176">
        <v>0</v>
      </c>
      <c r="T116" s="177">
        <f>S116*H116</f>
        <v>0</v>
      </c>
      <c r="AR116" s="22" t="s">
        <v>147</v>
      </c>
      <c r="AT116" s="22" t="s">
        <v>142</v>
      </c>
      <c r="AU116" s="22" t="s">
        <v>148</v>
      </c>
      <c r="AY116" s="22" t="s">
        <v>140</v>
      </c>
      <c r="BE116" s="178">
        <f>IF(N116="základní",J116,0)</f>
        <v>0</v>
      </c>
      <c r="BF116" s="178">
        <f>IF(N116="snížená",J116,0)</f>
        <v>0</v>
      </c>
      <c r="BG116" s="178">
        <f>IF(N116="zákl. přenesená",J116,0)</f>
        <v>0</v>
      </c>
      <c r="BH116" s="178">
        <f>IF(N116="sníž. přenesená",J116,0)</f>
        <v>0</v>
      </c>
      <c r="BI116" s="178">
        <f>IF(N116="nulová",J116,0)</f>
        <v>0</v>
      </c>
      <c r="BJ116" s="22" t="s">
        <v>148</v>
      </c>
      <c r="BK116" s="178">
        <f>ROUND(I116*H116,0)</f>
        <v>0</v>
      </c>
      <c r="BL116" s="22" t="s">
        <v>147</v>
      </c>
      <c r="BM116" s="22" t="s">
        <v>179</v>
      </c>
    </row>
    <row r="117" spans="2:51" s="11" customFormat="1" ht="13.5">
      <c r="B117" s="179"/>
      <c r="D117" s="180" t="s">
        <v>150</v>
      </c>
      <c r="E117" s="181" t="s">
        <v>5</v>
      </c>
      <c r="F117" s="182" t="s">
        <v>180</v>
      </c>
      <c r="H117" s="183">
        <v>22.4</v>
      </c>
      <c r="I117" s="184"/>
      <c r="L117" s="179"/>
      <c r="M117" s="185"/>
      <c r="N117" s="186"/>
      <c r="O117" s="186"/>
      <c r="P117" s="186"/>
      <c r="Q117" s="186"/>
      <c r="R117" s="186"/>
      <c r="S117" s="186"/>
      <c r="T117" s="187"/>
      <c r="AT117" s="181" t="s">
        <v>150</v>
      </c>
      <c r="AU117" s="181" t="s">
        <v>148</v>
      </c>
      <c r="AV117" s="11" t="s">
        <v>148</v>
      </c>
      <c r="AW117" s="11" t="s">
        <v>39</v>
      </c>
      <c r="AX117" s="11" t="s">
        <v>75</v>
      </c>
      <c r="AY117" s="181" t="s">
        <v>140</v>
      </c>
    </row>
    <row r="118" spans="2:65" s="1" customFormat="1" ht="16.5" customHeight="1">
      <c r="B118" s="166"/>
      <c r="C118" s="167" t="s">
        <v>181</v>
      </c>
      <c r="D118" s="167" t="s">
        <v>142</v>
      </c>
      <c r="E118" s="168" t="s">
        <v>182</v>
      </c>
      <c r="F118" s="169" t="s">
        <v>183</v>
      </c>
      <c r="G118" s="170" t="s">
        <v>145</v>
      </c>
      <c r="H118" s="171">
        <v>22.4</v>
      </c>
      <c r="I118" s="172"/>
      <c r="J118" s="173">
        <f>ROUND(I118*H118,0)</f>
        <v>0</v>
      </c>
      <c r="K118" s="169" t="s">
        <v>146</v>
      </c>
      <c r="L118" s="39"/>
      <c r="M118" s="174" t="s">
        <v>5</v>
      </c>
      <c r="N118" s="175" t="s">
        <v>47</v>
      </c>
      <c r="O118" s="40"/>
      <c r="P118" s="176">
        <f>O118*H118</f>
        <v>0</v>
      </c>
      <c r="Q118" s="176">
        <v>0</v>
      </c>
      <c r="R118" s="176">
        <f>Q118*H118</f>
        <v>0</v>
      </c>
      <c r="S118" s="176">
        <v>0</v>
      </c>
      <c r="T118" s="177">
        <f>S118*H118</f>
        <v>0</v>
      </c>
      <c r="AR118" s="22" t="s">
        <v>147</v>
      </c>
      <c r="AT118" s="22" t="s">
        <v>142</v>
      </c>
      <c r="AU118" s="22" t="s">
        <v>148</v>
      </c>
      <c r="AY118" s="22" t="s">
        <v>140</v>
      </c>
      <c r="BE118" s="178">
        <f>IF(N118="základní",J118,0)</f>
        <v>0</v>
      </c>
      <c r="BF118" s="178">
        <f>IF(N118="snížená",J118,0)</f>
        <v>0</v>
      </c>
      <c r="BG118" s="178">
        <f>IF(N118="zákl. přenesená",J118,0)</f>
        <v>0</v>
      </c>
      <c r="BH118" s="178">
        <f>IF(N118="sníž. přenesená",J118,0)</f>
        <v>0</v>
      </c>
      <c r="BI118" s="178">
        <f>IF(N118="nulová",J118,0)</f>
        <v>0</v>
      </c>
      <c r="BJ118" s="22" t="s">
        <v>148</v>
      </c>
      <c r="BK118" s="178">
        <f>ROUND(I118*H118,0)</f>
        <v>0</v>
      </c>
      <c r="BL118" s="22" t="s">
        <v>147</v>
      </c>
      <c r="BM118" s="22" t="s">
        <v>184</v>
      </c>
    </row>
    <row r="119" spans="2:65" s="1" customFormat="1" ht="16.5" customHeight="1">
      <c r="B119" s="166"/>
      <c r="C119" s="167" t="s">
        <v>185</v>
      </c>
      <c r="D119" s="167" t="s">
        <v>142</v>
      </c>
      <c r="E119" s="168" t="s">
        <v>186</v>
      </c>
      <c r="F119" s="169" t="s">
        <v>187</v>
      </c>
      <c r="G119" s="170" t="s">
        <v>163</v>
      </c>
      <c r="H119" s="171">
        <v>3.204</v>
      </c>
      <c r="I119" s="172"/>
      <c r="J119" s="173">
        <f>ROUND(I119*H119,0)</f>
        <v>0</v>
      </c>
      <c r="K119" s="169" t="s">
        <v>146</v>
      </c>
      <c r="L119" s="39"/>
      <c r="M119" s="174" t="s">
        <v>5</v>
      </c>
      <c r="N119" s="175" t="s">
        <v>47</v>
      </c>
      <c r="O119" s="40"/>
      <c r="P119" s="176">
        <f>O119*H119</f>
        <v>0</v>
      </c>
      <c r="Q119" s="176">
        <v>0</v>
      </c>
      <c r="R119" s="176">
        <f>Q119*H119</f>
        <v>0</v>
      </c>
      <c r="S119" s="176">
        <v>0</v>
      </c>
      <c r="T119" s="177">
        <f>S119*H119</f>
        <v>0</v>
      </c>
      <c r="AR119" s="22" t="s">
        <v>147</v>
      </c>
      <c r="AT119" s="22" t="s">
        <v>142</v>
      </c>
      <c r="AU119" s="22" t="s">
        <v>148</v>
      </c>
      <c r="AY119" s="22" t="s">
        <v>140</v>
      </c>
      <c r="BE119" s="178">
        <f>IF(N119="základní",J119,0)</f>
        <v>0</v>
      </c>
      <c r="BF119" s="178">
        <f>IF(N119="snížená",J119,0)</f>
        <v>0</v>
      </c>
      <c r="BG119" s="178">
        <f>IF(N119="zákl. přenesená",J119,0)</f>
        <v>0</v>
      </c>
      <c r="BH119" s="178">
        <f>IF(N119="sníž. přenesená",J119,0)</f>
        <v>0</v>
      </c>
      <c r="BI119" s="178">
        <f>IF(N119="nulová",J119,0)</f>
        <v>0</v>
      </c>
      <c r="BJ119" s="22" t="s">
        <v>148</v>
      </c>
      <c r="BK119" s="178">
        <f>ROUND(I119*H119,0)</f>
        <v>0</v>
      </c>
      <c r="BL119" s="22" t="s">
        <v>147</v>
      </c>
      <c r="BM119" s="22" t="s">
        <v>188</v>
      </c>
    </row>
    <row r="120" spans="2:51" s="11" customFormat="1" ht="13.5">
      <c r="B120" s="179"/>
      <c r="D120" s="180" t="s">
        <v>150</v>
      </c>
      <c r="E120" s="181" t="s">
        <v>5</v>
      </c>
      <c r="F120" s="182" t="s">
        <v>189</v>
      </c>
      <c r="H120" s="183">
        <v>3.204</v>
      </c>
      <c r="I120" s="184"/>
      <c r="L120" s="179"/>
      <c r="M120" s="185"/>
      <c r="N120" s="186"/>
      <c r="O120" s="186"/>
      <c r="P120" s="186"/>
      <c r="Q120" s="186"/>
      <c r="R120" s="186"/>
      <c r="S120" s="186"/>
      <c r="T120" s="187"/>
      <c r="AT120" s="181" t="s">
        <v>150</v>
      </c>
      <c r="AU120" s="181" t="s">
        <v>148</v>
      </c>
      <c r="AV120" s="11" t="s">
        <v>148</v>
      </c>
      <c r="AW120" s="11" t="s">
        <v>39</v>
      </c>
      <c r="AX120" s="11" t="s">
        <v>75</v>
      </c>
      <c r="AY120" s="181" t="s">
        <v>140</v>
      </c>
    </row>
    <row r="121" spans="2:65" s="1" customFormat="1" ht="16.5" customHeight="1">
      <c r="B121" s="166"/>
      <c r="C121" s="167" t="s">
        <v>29</v>
      </c>
      <c r="D121" s="167" t="s">
        <v>142</v>
      </c>
      <c r="E121" s="168" t="s">
        <v>190</v>
      </c>
      <c r="F121" s="169" t="s">
        <v>191</v>
      </c>
      <c r="G121" s="170" t="s">
        <v>163</v>
      </c>
      <c r="H121" s="171">
        <v>3.204</v>
      </c>
      <c r="I121" s="172"/>
      <c r="J121" s="173">
        <f>ROUND(I121*H121,0)</f>
        <v>0</v>
      </c>
      <c r="K121" s="169" t="s">
        <v>146</v>
      </c>
      <c r="L121" s="39"/>
      <c r="M121" s="174" t="s">
        <v>5</v>
      </c>
      <c r="N121" s="175" t="s">
        <v>47</v>
      </c>
      <c r="O121" s="40"/>
      <c r="P121" s="176">
        <f>O121*H121</f>
        <v>0</v>
      </c>
      <c r="Q121" s="176">
        <v>0</v>
      </c>
      <c r="R121" s="176">
        <f>Q121*H121</f>
        <v>0</v>
      </c>
      <c r="S121" s="176">
        <v>0</v>
      </c>
      <c r="T121" s="177">
        <f>S121*H121</f>
        <v>0</v>
      </c>
      <c r="AR121" s="22" t="s">
        <v>147</v>
      </c>
      <c r="AT121" s="22" t="s">
        <v>142</v>
      </c>
      <c r="AU121" s="22" t="s">
        <v>148</v>
      </c>
      <c r="AY121" s="22" t="s">
        <v>140</v>
      </c>
      <c r="BE121" s="178">
        <f>IF(N121="základní",J121,0)</f>
        <v>0</v>
      </c>
      <c r="BF121" s="178">
        <f>IF(N121="snížená",J121,0)</f>
        <v>0</v>
      </c>
      <c r="BG121" s="178">
        <f>IF(N121="zákl. přenesená",J121,0)</f>
        <v>0</v>
      </c>
      <c r="BH121" s="178">
        <f>IF(N121="sníž. přenesená",J121,0)</f>
        <v>0</v>
      </c>
      <c r="BI121" s="178">
        <f>IF(N121="nulová",J121,0)</f>
        <v>0</v>
      </c>
      <c r="BJ121" s="22" t="s">
        <v>148</v>
      </c>
      <c r="BK121" s="178">
        <f>ROUND(I121*H121,0)</f>
        <v>0</v>
      </c>
      <c r="BL121" s="22" t="s">
        <v>147</v>
      </c>
      <c r="BM121" s="22" t="s">
        <v>192</v>
      </c>
    </row>
    <row r="122" spans="2:65" s="1" customFormat="1" ht="16.5" customHeight="1">
      <c r="B122" s="166"/>
      <c r="C122" s="167" t="s">
        <v>193</v>
      </c>
      <c r="D122" s="167" t="s">
        <v>142</v>
      </c>
      <c r="E122" s="168" t="s">
        <v>194</v>
      </c>
      <c r="F122" s="169" t="s">
        <v>195</v>
      </c>
      <c r="G122" s="170" t="s">
        <v>196</v>
      </c>
      <c r="H122" s="171">
        <v>5.447</v>
      </c>
      <c r="I122" s="172"/>
      <c r="J122" s="173">
        <f>ROUND(I122*H122,0)</f>
        <v>0</v>
      </c>
      <c r="K122" s="169" t="s">
        <v>146</v>
      </c>
      <c r="L122" s="39"/>
      <c r="M122" s="174" t="s">
        <v>5</v>
      </c>
      <c r="N122" s="175" t="s">
        <v>47</v>
      </c>
      <c r="O122" s="40"/>
      <c r="P122" s="176">
        <f>O122*H122</f>
        <v>0</v>
      </c>
      <c r="Q122" s="176">
        <v>0</v>
      </c>
      <c r="R122" s="176">
        <f>Q122*H122</f>
        <v>0</v>
      </c>
      <c r="S122" s="176">
        <v>0</v>
      </c>
      <c r="T122" s="177">
        <f>S122*H122</f>
        <v>0</v>
      </c>
      <c r="AR122" s="22" t="s">
        <v>147</v>
      </c>
      <c r="AT122" s="22" t="s">
        <v>142</v>
      </c>
      <c r="AU122" s="22" t="s">
        <v>148</v>
      </c>
      <c r="AY122" s="22" t="s">
        <v>140</v>
      </c>
      <c r="BE122" s="178">
        <f>IF(N122="základní",J122,0)</f>
        <v>0</v>
      </c>
      <c r="BF122" s="178">
        <f>IF(N122="snížená",J122,0)</f>
        <v>0</v>
      </c>
      <c r="BG122" s="178">
        <f>IF(N122="zákl. přenesená",J122,0)</f>
        <v>0</v>
      </c>
      <c r="BH122" s="178">
        <f>IF(N122="sníž. přenesená",J122,0)</f>
        <v>0</v>
      </c>
      <c r="BI122" s="178">
        <f>IF(N122="nulová",J122,0)</f>
        <v>0</v>
      </c>
      <c r="BJ122" s="22" t="s">
        <v>148</v>
      </c>
      <c r="BK122" s="178">
        <f>ROUND(I122*H122,0)</f>
        <v>0</v>
      </c>
      <c r="BL122" s="22" t="s">
        <v>147</v>
      </c>
      <c r="BM122" s="22" t="s">
        <v>197</v>
      </c>
    </row>
    <row r="123" spans="2:51" s="11" customFormat="1" ht="13.5">
      <c r="B123" s="179"/>
      <c r="D123" s="180" t="s">
        <v>150</v>
      </c>
      <c r="E123" s="181" t="s">
        <v>5</v>
      </c>
      <c r="F123" s="182" t="s">
        <v>198</v>
      </c>
      <c r="H123" s="183">
        <v>5.447</v>
      </c>
      <c r="I123" s="184"/>
      <c r="L123" s="179"/>
      <c r="M123" s="185"/>
      <c r="N123" s="186"/>
      <c r="O123" s="186"/>
      <c r="P123" s="186"/>
      <c r="Q123" s="186"/>
      <c r="R123" s="186"/>
      <c r="S123" s="186"/>
      <c r="T123" s="187"/>
      <c r="AT123" s="181" t="s">
        <v>150</v>
      </c>
      <c r="AU123" s="181" t="s">
        <v>148</v>
      </c>
      <c r="AV123" s="11" t="s">
        <v>148</v>
      </c>
      <c r="AW123" s="11" t="s">
        <v>39</v>
      </c>
      <c r="AX123" s="11" t="s">
        <v>75</v>
      </c>
      <c r="AY123" s="181" t="s">
        <v>140</v>
      </c>
    </row>
    <row r="124" spans="2:65" s="1" customFormat="1" ht="16.5" customHeight="1">
      <c r="B124" s="166"/>
      <c r="C124" s="167" t="s">
        <v>199</v>
      </c>
      <c r="D124" s="167" t="s">
        <v>142</v>
      </c>
      <c r="E124" s="168" t="s">
        <v>200</v>
      </c>
      <c r="F124" s="169" t="s">
        <v>201</v>
      </c>
      <c r="G124" s="170" t="s">
        <v>163</v>
      </c>
      <c r="H124" s="171">
        <v>6.3</v>
      </c>
      <c r="I124" s="172"/>
      <c r="J124" s="173">
        <f>ROUND(I124*H124,0)</f>
        <v>0</v>
      </c>
      <c r="K124" s="169" t="s">
        <v>146</v>
      </c>
      <c r="L124" s="39"/>
      <c r="M124" s="174" t="s">
        <v>5</v>
      </c>
      <c r="N124" s="175" t="s">
        <v>47</v>
      </c>
      <c r="O124" s="40"/>
      <c r="P124" s="176">
        <f>O124*H124</f>
        <v>0</v>
      </c>
      <c r="Q124" s="176">
        <v>0</v>
      </c>
      <c r="R124" s="176">
        <f>Q124*H124</f>
        <v>0</v>
      </c>
      <c r="S124" s="176">
        <v>0</v>
      </c>
      <c r="T124" s="177">
        <f>S124*H124</f>
        <v>0</v>
      </c>
      <c r="AR124" s="22" t="s">
        <v>147</v>
      </c>
      <c r="AT124" s="22" t="s">
        <v>142</v>
      </c>
      <c r="AU124" s="22" t="s">
        <v>148</v>
      </c>
      <c r="AY124" s="22" t="s">
        <v>140</v>
      </c>
      <c r="BE124" s="178">
        <f>IF(N124="základní",J124,0)</f>
        <v>0</v>
      </c>
      <c r="BF124" s="178">
        <f>IF(N124="snížená",J124,0)</f>
        <v>0</v>
      </c>
      <c r="BG124" s="178">
        <f>IF(N124="zákl. přenesená",J124,0)</f>
        <v>0</v>
      </c>
      <c r="BH124" s="178">
        <f>IF(N124="sníž. přenesená",J124,0)</f>
        <v>0</v>
      </c>
      <c r="BI124" s="178">
        <f>IF(N124="nulová",J124,0)</f>
        <v>0</v>
      </c>
      <c r="BJ124" s="22" t="s">
        <v>148</v>
      </c>
      <c r="BK124" s="178">
        <f>ROUND(I124*H124,0)</f>
        <v>0</v>
      </c>
      <c r="BL124" s="22" t="s">
        <v>147</v>
      </c>
      <c r="BM124" s="22" t="s">
        <v>202</v>
      </c>
    </row>
    <row r="125" spans="2:51" s="11" customFormat="1" ht="13.5">
      <c r="B125" s="179"/>
      <c r="D125" s="180" t="s">
        <v>150</v>
      </c>
      <c r="E125" s="181" t="s">
        <v>5</v>
      </c>
      <c r="F125" s="182" t="s">
        <v>203</v>
      </c>
      <c r="H125" s="183">
        <v>6.3</v>
      </c>
      <c r="I125" s="184"/>
      <c r="L125" s="179"/>
      <c r="M125" s="185"/>
      <c r="N125" s="186"/>
      <c r="O125" s="186"/>
      <c r="P125" s="186"/>
      <c r="Q125" s="186"/>
      <c r="R125" s="186"/>
      <c r="S125" s="186"/>
      <c r="T125" s="187"/>
      <c r="AT125" s="181" t="s">
        <v>150</v>
      </c>
      <c r="AU125" s="181" t="s">
        <v>148</v>
      </c>
      <c r="AV125" s="11" t="s">
        <v>148</v>
      </c>
      <c r="AW125" s="11" t="s">
        <v>39</v>
      </c>
      <c r="AX125" s="11" t="s">
        <v>75</v>
      </c>
      <c r="AY125" s="181" t="s">
        <v>140</v>
      </c>
    </row>
    <row r="126" spans="2:65" s="1" customFormat="1" ht="16.5" customHeight="1">
      <c r="B126" s="166"/>
      <c r="C126" s="167" t="s">
        <v>204</v>
      </c>
      <c r="D126" s="167" t="s">
        <v>142</v>
      </c>
      <c r="E126" s="168" t="s">
        <v>205</v>
      </c>
      <c r="F126" s="169" t="s">
        <v>206</v>
      </c>
      <c r="G126" s="170" t="s">
        <v>163</v>
      </c>
      <c r="H126" s="171">
        <v>2.7</v>
      </c>
      <c r="I126" s="172"/>
      <c r="J126" s="173">
        <f>ROUND(I126*H126,0)</f>
        <v>0</v>
      </c>
      <c r="K126" s="169" t="s">
        <v>146</v>
      </c>
      <c r="L126" s="39"/>
      <c r="M126" s="174" t="s">
        <v>5</v>
      </c>
      <c r="N126" s="175" t="s">
        <v>47</v>
      </c>
      <c r="O126" s="40"/>
      <c r="P126" s="176">
        <f>O126*H126</f>
        <v>0</v>
      </c>
      <c r="Q126" s="176">
        <v>0</v>
      </c>
      <c r="R126" s="176">
        <f>Q126*H126</f>
        <v>0</v>
      </c>
      <c r="S126" s="176">
        <v>0</v>
      </c>
      <c r="T126" s="177">
        <f>S126*H126</f>
        <v>0</v>
      </c>
      <c r="AR126" s="22" t="s">
        <v>147</v>
      </c>
      <c r="AT126" s="22" t="s">
        <v>142</v>
      </c>
      <c r="AU126" s="22" t="s">
        <v>148</v>
      </c>
      <c r="AY126" s="22" t="s">
        <v>140</v>
      </c>
      <c r="BE126" s="178">
        <f>IF(N126="základní",J126,0)</f>
        <v>0</v>
      </c>
      <c r="BF126" s="178">
        <f>IF(N126="snížená",J126,0)</f>
        <v>0</v>
      </c>
      <c r="BG126" s="178">
        <f>IF(N126="zákl. přenesená",J126,0)</f>
        <v>0</v>
      </c>
      <c r="BH126" s="178">
        <f>IF(N126="sníž. přenesená",J126,0)</f>
        <v>0</v>
      </c>
      <c r="BI126" s="178">
        <f>IF(N126="nulová",J126,0)</f>
        <v>0</v>
      </c>
      <c r="BJ126" s="22" t="s">
        <v>148</v>
      </c>
      <c r="BK126" s="178">
        <f>ROUND(I126*H126,0)</f>
        <v>0</v>
      </c>
      <c r="BL126" s="22" t="s">
        <v>147</v>
      </c>
      <c r="BM126" s="22" t="s">
        <v>207</v>
      </c>
    </row>
    <row r="127" spans="2:51" s="11" customFormat="1" ht="13.5">
      <c r="B127" s="179"/>
      <c r="D127" s="180" t="s">
        <v>150</v>
      </c>
      <c r="E127" s="181" t="s">
        <v>5</v>
      </c>
      <c r="F127" s="182" t="s">
        <v>175</v>
      </c>
      <c r="H127" s="183">
        <v>2.7</v>
      </c>
      <c r="I127" s="184"/>
      <c r="L127" s="179"/>
      <c r="M127" s="185"/>
      <c r="N127" s="186"/>
      <c r="O127" s="186"/>
      <c r="P127" s="186"/>
      <c r="Q127" s="186"/>
      <c r="R127" s="186"/>
      <c r="S127" s="186"/>
      <c r="T127" s="187"/>
      <c r="AT127" s="181" t="s">
        <v>150</v>
      </c>
      <c r="AU127" s="181" t="s">
        <v>148</v>
      </c>
      <c r="AV127" s="11" t="s">
        <v>148</v>
      </c>
      <c r="AW127" s="11" t="s">
        <v>39</v>
      </c>
      <c r="AX127" s="11" t="s">
        <v>75</v>
      </c>
      <c r="AY127" s="181" t="s">
        <v>140</v>
      </c>
    </row>
    <row r="128" spans="2:65" s="1" customFormat="1" ht="16.5" customHeight="1">
      <c r="B128" s="166"/>
      <c r="C128" s="167" t="s">
        <v>208</v>
      </c>
      <c r="D128" s="167" t="s">
        <v>142</v>
      </c>
      <c r="E128" s="168" t="s">
        <v>209</v>
      </c>
      <c r="F128" s="169" t="s">
        <v>210</v>
      </c>
      <c r="G128" s="170" t="s">
        <v>163</v>
      </c>
      <c r="H128" s="171">
        <v>2.7</v>
      </c>
      <c r="I128" s="172"/>
      <c r="J128" s="173">
        <f>ROUND(I128*H128,0)</f>
        <v>0</v>
      </c>
      <c r="K128" s="169" t="s">
        <v>146</v>
      </c>
      <c r="L128" s="39"/>
      <c r="M128" s="174" t="s">
        <v>5</v>
      </c>
      <c r="N128" s="175" t="s">
        <v>47</v>
      </c>
      <c r="O128" s="40"/>
      <c r="P128" s="176">
        <f>O128*H128</f>
        <v>0</v>
      </c>
      <c r="Q128" s="176">
        <v>0</v>
      </c>
      <c r="R128" s="176">
        <f>Q128*H128</f>
        <v>0</v>
      </c>
      <c r="S128" s="176">
        <v>0</v>
      </c>
      <c r="T128" s="177">
        <f>S128*H128</f>
        <v>0</v>
      </c>
      <c r="AR128" s="22" t="s">
        <v>147</v>
      </c>
      <c r="AT128" s="22" t="s">
        <v>142</v>
      </c>
      <c r="AU128" s="22" t="s">
        <v>148</v>
      </c>
      <c r="AY128" s="22" t="s">
        <v>140</v>
      </c>
      <c r="BE128" s="178">
        <f>IF(N128="základní",J128,0)</f>
        <v>0</v>
      </c>
      <c r="BF128" s="178">
        <f>IF(N128="snížená",J128,0)</f>
        <v>0</v>
      </c>
      <c r="BG128" s="178">
        <f>IF(N128="zákl. přenesená",J128,0)</f>
        <v>0</v>
      </c>
      <c r="BH128" s="178">
        <f>IF(N128="sníž. přenesená",J128,0)</f>
        <v>0</v>
      </c>
      <c r="BI128" s="178">
        <f>IF(N128="nulová",J128,0)</f>
        <v>0</v>
      </c>
      <c r="BJ128" s="22" t="s">
        <v>148</v>
      </c>
      <c r="BK128" s="178">
        <f>ROUND(I128*H128,0)</f>
        <v>0</v>
      </c>
      <c r="BL128" s="22" t="s">
        <v>147</v>
      </c>
      <c r="BM128" s="22" t="s">
        <v>211</v>
      </c>
    </row>
    <row r="129" spans="2:65" s="1" customFormat="1" ht="16.5" customHeight="1">
      <c r="B129" s="166"/>
      <c r="C129" s="167" t="s">
        <v>12</v>
      </c>
      <c r="D129" s="167" t="s">
        <v>142</v>
      </c>
      <c r="E129" s="168" t="s">
        <v>212</v>
      </c>
      <c r="F129" s="169" t="s">
        <v>213</v>
      </c>
      <c r="G129" s="170" t="s">
        <v>163</v>
      </c>
      <c r="H129" s="171">
        <v>38.908</v>
      </c>
      <c r="I129" s="172"/>
      <c r="J129" s="173">
        <f>ROUND(I129*H129,0)</f>
        <v>0</v>
      </c>
      <c r="K129" s="169" t="s">
        <v>146</v>
      </c>
      <c r="L129" s="39"/>
      <c r="M129" s="174" t="s">
        <v>5</v>
      </c>
      <c r="N129" s="175" t="s">
        <v>47</v>
      </c>
      <c r="O129" s="40"/>
      <c r="P129" s="176">
        <f>O129*H129</f>
        <v>0</v>
      </c>
      <c r="Q129" s="176">
        <v>0</v>
      </c>
      <c r="R129" s="176">
        <f>Q129*H129</f>
        <v>0</v>
      </c>
      <c r="S129" s="176">
        <v>0</v>
      </c>
      <c r="T129" s="177">
        <f>S129*H129</f>
        <v>0</v>
      </c>
      <c r="AR129" s="22" t="s">
        <v>147</v>
      </c>
      <c r="AT129" s="22" t="s">
        <v>142</v>
      </c>
      <c r="AU129" s="22" t="s">
        <v>148</v>
      </c>
      <c r="AY129" s="22" t="s">
        <v>140</v>
      </c>
      <c r="BE129" s="178">
        <f>IF(N129="základní",J129,0)</f>
        <v>0</v>
      </c>
      <c r="BF129" s="178">
        <f>IF(N129="snížená",J129,0)</f>
        <v>0</v>
      </c>
      <c r="BG129" s="178">
        <f>IF(N129="zákl. přenesená",J129,0)</f>
        <v>0</v>
      </c>
      <c r="BH129" s="178">
        <f>IF(N129="sníž. přenesená",J129,0)</f>
        <v>0</v>
      </c>
      <c r="BI129" s="178">
        <f>IF(N129="nulová",J129,0)</f>
        <v>0</v>
      </c>
      <c r="BJ129" s="22" t="s">
        <v>148</v>
      </c>
      <c r="BK129" s="178">
        <f>ROUND(I129*H129,0)</f>
        <v>0</v>
      </c>
      <c r="BL129" s="22" t="s">
        <v>147</v>
      </c>
      <c r="BM129" s="22" t="s">
        <v>214</v>
      </c>
    </row>
    <row r="130" spans="2:51" s="11" customFormat="1" ht="13.5">
      <c r="B130" s="179"/>
      <c r="D130" s="180" t="s">
        <v>150</v>
      </c>
      <c r="E130" s="181" t="s">
        <v>5</v>
      </c>
      <c r="F130" s="182" t="s">
        <v>215</v>
      </c>
      <c r="H130" s="183">
        <v>1.764</v>
      </c>
      <c r="I130" s="184"/>
      <c r="L130" s="179"/>
      <c r="M130" s="185"/>
      <c r="N130" s="186"/>
      <c r="O130" s="186"/>
      <c r="P130" s="186"/>
      <c r="Q130" s="186"/>
      <c r="R130" s="186"/>
      <c r="S130" s="186"/>
      <c r="T130" s="187"/>
      <c r="AT130" s="181" t="s">
        <v>150</v>
      </c>
      <c r="AU130" s="181" t="s">
        <v>148</v>
      </c>
      <c r="AV130" s="11" t="s">
        <v>148</v>
      </c>
      <c r="AW130" s="11" t="s">
        <v>39</v>
      </c>
      <c r="AX130" s="11" t="s">
        <v>75</v>
      </c>
      <c r="AY130" s="181" t="s">
        <v>140</v>
      </c>
    </row>
    <row r="131" spans="2:51" s="11" customFormat="1" ht="13.5">
      <c r="B131" s="179"/>
      <c r="D131" s="180" t="s">
        <v>150</v>
      </c>
      <c r="E131" s="181" t="s">
        <v>5</v>
      </c>
      <c r="F131" s="182" t="s">
        <v>216</v>
      </c>
      <c r="H131" s="183">
        <v>37.144</v>
      </c>
      <c r="I131" s="184"/>
      <c r="L131" s="179"/>
      <c r="M131" s="185"/>
      <c r="N131" s="186"/>
      <c r="O131" s="186"/>
      <c r="P131" s="186"/>
      <c r="Q131" s="186"/>
      <c r="R131" s="186"/>
      <c r="S131" s="186"/>
      <c r="T131" s="187"/>
      <c r="AT131" s="181" t="s">
        <v>150</v>
      </c>
      <c r="AU131" s="181" t="s">
        <v>148</v>
      </c>
      <c r="AV131" s="11" t="s">
        <v>148</v>
      </c>
      <c r="AW131" s="11" t="s">
        <v>39</v>
      </c>
      <c r="AX131" s="11" t="s">
        <v>75</v>
      </c>
      <c r="AY131" s="181" t="s">
        <v>140</v>
      </c>
    </row>
    <row r="132" spans="2:65" s="1" customFormat="1" ht="16.5" customHeight="1">
      <c r="B132" s="166"/>
      <c r="C132" s="188" t="s">
        <v>217</v>
      </c>
      <c r="D132" s="188" t="s">
        <v>218</v>
      </c>
      <c r="E132" s="189" t="s">
        <v>219</v>
      </c>
      <c r="F132" s="190" t="s">
        <v>220</v>
      </c>
      <c r="G132" s="191" t="s">
        <v>196</v>
      </c>
      <c r="H132" s="192">
        <v>70.034</v>
      </c>
      <c r="I132" s="193"/>
      <c r="J132" s="194">
        <f>ROUND(I132*H132,0)</f>
        <v>0</v>
      </c>
      <c r="K132" s="190" t="s">
        <v>146</v>
      </c>
      <c r="L132" s="195"/>
      <c r="M132" s="196" t="s">
        <v>5</v>
      </c>
      <c r="N132" s="197" t="s">
        <v>47</v>
      </c>
      <c r="O132" s="40"/>
      <c r="P132" s="176">
        <f>O132*H132</f>
        <v>0</v>
      </c>
      <c r="Q132" s="176">
        <v>1</v>
      </c>
      <c r="R132" s="176">
        <f>Q132*H132</f>
        <v>70.034</v>
      </c>
      <c r="S132" s="176">
        <v>0</v>
      </c>
      <c r="T132" s="177">
        <f>S132*H132</f>
        <v>0</v>
      </c>
      <c r="AR132" s="22" t="s">
        <v>181</v>
      </c>
      <c r="AT132" s="22" t="s">
        <v>218</v>
      </c>
      <c r="AU132" s="22" t="s">
        <v>148</v>
      </c>
      <c r="AY132" s="22" t="s">
        <v>140</v>
      </c>
      <c r="BE132" s="178">
        <f>IF(N132="základní",J132,0)</f>
        <v>0</v>
      </c>
      <c r="BF132" s="178">
        <f>IF(N132="snížená",J132,0)</f>
        <v>0</v>
      </c>
      <c r="BG132" s="178">
        <f>IF(N132="zákl. přenesená",J132,0)</f>
        <v>0</v>
      </c>
      <c r="BH132" s="178">
        <f>IF(N132="sníž. přenesená",J132,0)</f>
        <v>0</v>
      </c>
      <c r="BI132" s="178">
        <f>IF(N132="nulová",J132,0)</f>
        <v>0</v>
      </c>
      <c r="BJ132" s="22" t="s">
        <v>148</v>
      </c>
      <c r="BK132" s="178">
        <f>ROUND(I132*H132,0)</f>
        <v>0</v>
      </c>
      <c r="BL132" s="22" t="s">
        <v>147</v>
      </c>
      <c r="BM132" s="22" t="s">
        <v>221</v>
      </c>
    </row>
    <row r="133" spans="2:51" s="11" customFormat="1" ht="13.5">
      <c r="B133" s="179"/>
      <c r="D133" s="180" t="s">
        <v>150</v>
      </c>
      <c r="E133" s="181" t="s">
        <v>5</v>
      </c>
      <c r="F133" s="182" t="s">
        <v>222</v>
      </c>
      <c r="H133" s="183">
        <v>70.034</v>
      </c>
      <c r="I133" s="184"/>
      <c r="L133" s="179"/>
      <c r="M133" s="185"/>
      <c r="N133" s="186"/>
      <c r="O133" s="186"/>
      <c r="P133" s="186"/>
      <c r="Q133" s="186"/>
      <c r="R133" s="186"/>
      <c r="S133" s="186"/>
      <c r="T133" s="187"/>
      <c r="AT133" s="181" t="s">
        <v>150</v>
      </c>
      <c r="AU133" s="181" t="s">
        <v>148</v>
      </c>
      <c r="AV133" s="11" t="s">
        <v>148</v>
      </c>
      <c r="AW133" s="11" t="s">
        <v>39</v>
      </c>
      <c r="AX133" s="11" t="s">
        <v>75</v>
      </c>
      <c r="AY133" s="181" t="s">
        <v>140</v>
      </c>
    </row>
    <row r="134" spans="2:63" s="10" customFormat="1" ht="29.85" customHeight="1">
      <c r="B134" s="153"/>
      <c r="D134" s="154" t="s">
        <v>74</v>
      </c>
      <c r="E134" s="164" t="s">
        <v>148</v>
      </c>
      <c r="F134" s="164" t="s">
        <v>223</v>
      </c>
      <c r="I134" s="156"/>
      <c r="J134" s="165">
        <f>BK134</f>
        <v>0</v>
      </c>
      <c r="L134" s="153"/>
      <c r="M134" s="158"/>
      <c r="N134" s="159"/>
      <c r="O134" s="159"/>
      <c r="P134" s="160">
        <f>SUM(P135:P136)</f>
        <v>0</v>
      </c>
      <c r="Q134" s="159"/>
      <c r="R134" s="160">
        <f>SUM(R135:R136)</f>
        <v>4.8306</v>
      </c>
      <c r="S134" s="159"/>
      <c r="T134" s="161">
        <f>SUM(T135:T136)</f>
        <v>0</v>
      </c>
      <c r="AR134" s="154" t="s">
        <v>11</v>
      </c>
      <c r="AT134" s="162" t="s">
        <v>74</v>
      </c>
      <c r="AU134" s="162" t="s">
        <v>11</v>
      </c>
      <c r="AY134" s="154" t="s">
        <v>140</v>
      </c>
      <c r="BK134" s="163">
        <f>SUM(BK135:BK136)</f>
        <v>0</v>
      </c>
    </row>
    <row r="135" spans="2:65" s="1" customFormat="1" ht="25.5" customHeight="1">
      <c r="B135" s="166"/>
      <c r="C135" s="167" t="s">
        <v>224</v>
      </c>
      <c r="D135" s="167" t="s">
        <v>142</v>
      </c>
      <c r="E135" s="168" t="s">
        <v>225</v>
      </c>
      <c r="F135" s="169" t="s">
        <v>226</v>
      </c>
      <c r="G135" s="170" t="s">
        <v>145</v>
      </c>
      <c r="H135" s="171">
        <v>5</v>
      </c>
      <c r="I135" s="172"/>
      <c r="J135" s="173">
        <f>ROUND(I135*H135,0)</f>
        <v>0</v>
      </c>
      <c r="K135" s="169" t="s">
        <v>146</v>
      </c>
      <c r="L135" s="39"/>
      <c r="M135" s="174" t="s">
        <v>5</v>
      </c>
      <c r="N135" s="175" t="s">
        <v>47</v>
      </c>
      <c r="O135" s="40"/>
      <c r="P135" s="176">
        <f>O135*H135</f>
        <v>0</v>
      </c>
      <c r="Q135" s="176">
        <v>0.96612</v>
      </c>
      <c r="R135" s="176">
        <f>Q135*H135</f>
        <v>4.8306</v>
      </c>
      <c r="S135" s="176">
        <v>0</v>
      </c>
      <c r="T135" s="177">
        <f>S135*H135</f>
        <v>0</v>
      </c>
      <c r="AR135" s="22" t="s">
        <v>147</v>
      </c>
      <c r="AT135" s="22" t="s">
        <v>142</v>
      </c>
      <c r="AU135" s="22" t="s">
        <v>148</v>
      </c>
      <c r="AY135" s="22" t="s">
        <v>140</v>
      </c>
      <c r="BE135" s="178">
        <f>IF(N135="základní",J135,0)</f>
        <v>0</v>
      </c>
      <c r="BF135" s="178">
        <f>IF(N135="snížená",J135,0)</f>
        <v>0</v>
      </c>
      <c r="BG135" s="178">
        <f>IF(N135="zákl. přenesená",J135,0)</f>
        <v>0</v>
      </c>
      <c r="BH135" s="178">
        <f>IF(N135="sníž. přenesená",J135,0)</f>
        <v>0</v>
      </c>
      <c r="BI135" s="178">
        <f>IF(N135="nulová",J135,0)</f>
        <v>0</v>
      </c>
      <c r="BJ135" s="22" t="s">
        <v>148</v>
      </c>
      <c r="BK135" s="178">
        <f>ROUND(I135*H135,0)</f>
        <v>0</v>
      </c>
      <c r="BL135" s="22" t="s">
        <v>147</v>
      </c>
      <c r="BM135" s="22" t="s">
        <v>227</v>
      </c>
    </row>
    <row r="136" spans="2:51" s="11" customFormat="1" ht="13.5">
      <c r="B136" s="179"/>
      <c r="D136" s="180" t="s">
        <v>150</v>
      </c>
      <c r="E136" s="181" t="s">
        <v>5</v>
      </c>
      <c r="F136" s="182" t="s">
        <v>228</v>
      </c>
      <c r="H136" s="183">
        <v>5</v>
      </c>
      <c r="I136" s="184"/>
      <c r="L136" s="179"/>
      <c r="M136" s="185"/>
      <c r="N136" s="186"/>
      <c r="O136" s="186"/>
      <c r="P136" s="186"/>
      <c r="Q136" s="186"/>
      <c r="R136" s="186"/>
      <c r="S136" s="186"/>
      <c r="T136" s="187"/>
      <c r="AT136" s="181" t="s">
        <v>150</v>
      </c>
      <c r="AU136" s="181" t="s">
        <v>148</v>
      </c>
      <c r="AV136" s="11" t="s">
        <v>148</v>
      </c>
      <c r="AW136" s="11" t="s">
        <v>39</v>
      </c>
      <c r="AX136" s="11" t="s">
        <v>75</v>
      </c>
      <c r="AY136" s="181" t="s">
        <v>140</v>
      </c>
    </row>
    <row r="137" spans="2:63" s="10" customFormat="1" ht="29.85" customHeight="1">
      <c r="B137" s="153"/>
      <c r="D137" s="154" t="s">
        <v>74</v>
      </c>
      <c r="E137" s="164" t="s">
        <v>155</v>
      </c>
      <c r="F137" s="164" t="s">
        <v>229</v>
      </c>
      <c r="I137" s="156"/>
      <c r="J137" s="165">
        <f>BK137</f>
        <v>0</v>
      </c>
      <c r="L137" s="153"/>
      <c r="M137" s="158"/>
      <c r="N137" s="159"/>
      <c r="O137" s="159"/>
      <c r="P137" s="160">
        <f>SUM(P138:P193)</f>
        <v>0</v>
      </c>
      <c r="Q137" s="159"/>
      <c r="R137" s="160">
        <f>SUM(R138:R193)</f>
        <v>29.83611625</v>
      </c>
      <c r="S137" s="159"/>
      <c r="T137" s="161">
        <f>SUM(T138:T193)</f>
        <v>0</v>
      </c>
      <c r="AR137" s="154" t="s">
        <v>11</v>
      </c>
      <c r="AT137" s="162" t="s">
        <v>74</v>
      </c>
      <c r="AU137" s="162" t="s">
        <v>11</v>
      </c>
      <c r="AY137" s="154" t="s">
        <v>140</v>
      </c>
      <c r="BK137" s="163">
        <f>SUM(BK138:BK193)</f>
        <v>0</v>
      </c>
    </row>
    <row r="138" spans="2:65" s="1" customFormat="1" ht="25.5" customHeight="1">
      <c r="B138" s="166"/>
      <c r="C138" s="167" t="s">
        <v>230</v>
      </c>
      <c r="D138" s="167" t="s">
        <v>142</v>
      </c>
      <c r="E138" s="168" t="s">
        <v>231</v>
      </c>
      <c r="F138" s="169" t="s">
        <v>232</v>
      </c>
      <c r="G138" s="170" t="s">
        <v>233</v>
      </c>
      <c r="H138" s="171">
        <v>1</v>
      </c>
      <c r="I138" s="172"/>
      <c r="J138" s="173">
        <f>ROUND(I138*H138,0)</f>
        <v>0</v>
      </c>
      <c r="K138" s="169" t="s">
        <v>146</v>
      </c>
      <c r="L138" s="39"/>
      <c r="M138" s="174" t="s">
        <v>5</v>
      </c>
      <c r="N138" s="175" t="s">
        <v>47</v>
      </c>
      <c r="O138" s="40"/>
      <c r="P138" s="176">
        <f>O138*H138</f>
        <v>0</v>
      </c>
      <c r="Q138" s="176">
        <v>0.01262</v>
      </c>
      <c r="R138" s="176">
        <f>Q138*H138</f>
        <v>0.01262</v>
      </c>
      <c r="S138" s="176">
        <v>0</v>
      </c>
      <c r="T138" s="177">
        <f>S138*H138</f>
        <v>0</v>
      </c>
      <c r="AR138" s="22" t="s">
        <v>147</v>
      </c>
      <c r="AT138" s="22" t="s">
        <v>142</v>
      </c>
      <c r="AU138" s="22" t="s">
        <v>148</v>
      </c>
      <c r="AY138" s="22" t="s">
        <v>140</v>
      </c>
      <c r="BE138" s="178">
        <f>IF(N138="základní",J138,0)</f>
        <v>0</v>
      </c>
      <c r="BF138" s="178">
        <f>IF(N138="snížená",J138,0)</f>
        <v>0</v>
      </c>
      <c r="BG138" s="178">
        <f>IF(N138="zákl. přenesená",J138,0)</f>
        <v>0</v>
      </c>
      <c r="BH138" s="178">
        <f>IF(N138="sníž. přenesená",J138,0)</f>
        <v>0</v>
      </c>
      <c r="BI138" s="178">
        <f>IF(N138="nulová",J138,0)</f>
        <v>0</v>
      </c>
      <c r="BJ138" s="22" t="s">
        <v>148</v>
      </c>
      <c r="BK138" s="178">
        <f>ROUND(I138*H138,0)</f>
        <v>0</v>
      </c>
      <c r="BL138" s="22" t="s">
        <v>147</v>
      </c>
      <c r="BM138" s="22" t="s">
        <v>234</v>
      </c>
    </row>
    <row r="139" spans="2:51" s="11" customFormat="1" ht="13.5">
      <c r="B139" s="179"/>
      <c r="D139" s="180" t="s">
        <v>150</v>
      </c>
      <c r="E139" s="181" t="s">
        <v>5</v>
      </c>
      <c r="F139" s="182" t="s">
        <v>235</v>
      </c>
      <c r="H139" s="183">
        <v>1</v>
      </c>
      <c r="I139" s="184"/>
      <c r="L139" s="179"/>
      <c r="M139" s="185"/>
      <c r="N139" s="186"/>
      <c r="O139" s="186"/>
      <c r="P139" s="186"/>
      <c r="Q139" s="186"/>
      <c r="R139" s="186"/>
      <c r="S139" s="186"/>
      <c r="T139" s="187"/>
      <c r="AT139" s="181" t="s">
        <v>150</v>
      </c>
      <c r="AU139" s="181" t="s">
        <v>148</v>
      </c>
      <c r="AV139" s="11" t="s">
        <v>148</v>
      </c>
      <c r="AW139" s="11" t="s">
        <v>39</v>
      </c>
      <c r="AX139" s="11" t="s">
        <v>75</v>
      </c>
      <c r="AY139" s="181" t="s">
        <v>140</v>
      </c>
    </row>
    <row r="140" spans="2:65" s="1" customFormat="1" ht="25.5" customHeight="1">
      <c r="B140" s="166"/>
      <c r="C140" s="167" t="s">
        <v>236</v>
      </c>
      <c r="D140" s="167" t="s">
        <v>142</v>
      </c>
      <c r="E140" s="168" t="s">
        <v>237</v>
      </c>
      <c r="F140" s="169" t="s">
        <v>238</v>
      </c>
      <c r="G140" s="170" t="s">
        <v>163</v>
      </c>
      <c r="H140" s="171">
        <v>0.852</v>
      </c>
      <c r="I140" s="172"/>
      <c r="J140" s="173">
        <f>ROUND(I140*H140,0)</f>
        <v>0</v>
      </c>
      <c r="K140" s="169" t="s">
        <v>146</v>
      </c>
      <c r="L140" s="39"/>
      <c r="M140" s="174" t="s">
        <v>5</v>
      </c>
      <c r="N140" s="175" t="s">
        <v>47</v>
      </c>
      <c r="O140" s="40"/>
      <c r="P140" s="176">
        <f>O140*H140</f>
        <v>0</v>
      </c>
      <c r="Q140" s="176">
        <v>1.8775</v>
      </c>
      <c r="R140" s="176">
        <f>Q140*H140</f>
        <v>1.5996299999999999</v>
      </c>
      <c r="S140" s="176">
        <v>0</v>
      </c>
      <c r="T140" s="177">
        <f>S140*H140</f>
        <v>0</v>
      </c>
      <c r="AR140" s="22" t="s">
        <v>147</v>
      </c>
      <c r="AT140" s="22" t="s">
        <v>142</v>
      </c>
      <c r="AU140" s="22" t="s">
        <v>148</v>
      </c>
      <c r="AY140" s="22" t="s">
        <v>140</v>
      </c>
      <c r="BE140" s="178">
        <f>IF(N140="základní",J140,0)</f>
        <v>0</v>
      </c>
      <c r="BF140" s="178">
        <f>IF(N140="snížená",J140,0)</f>
        <v>0</v>
      </c>
      <c r="BG140" s="178">
        <f>IF(N140="zákl. přenesená",J140,0)</f>
        <v>0</v>
      </c>
      <c r="BH140" s="178">
        <f>IF(N140="sníž. přenesená",J140,0)</f>
        <v>0</v>
      </c>
      <c r="BI140" s="178">
        <f>IF(N140="nulová",J140,0)</f>
        <v>0</v>
      </c>
      <c r="BJ140" s="22" t="s">
        <v>148</v>
      </c>
      <c r="BK140" s="178">
        <f>ROUND(I140*H140,0)</f>
        <v>0</v>
      </c>
      <c r="BL140" s="22" t="s">
        <v>147</v>
      </c>
      <c r="BM140" s="22" t="s">
        <v>239</v>
      </c>
    </row>
    <row r="141" spans="2:51" s="11" customFormat="1" ht="13.5">
      <c r="B141" s="179"/>
      <c r="D141" s="180" t="s">
        <v>150</v>
      </c>
      <c r="E141" s="181" t="s">
        <v>5</v>
      </c>
      <c r="F141" s="182" t="s">
        <v>240</v>
      </c>
      <c r="H141" s="183">
        <v>0.852</v>
      </c>
      <c r="I141" s="184"/>
      <c r="L141" s="179"/>
      <c r="M141" s="185"/>
      <c r="N141" s="186"/>
      <c r="O141" s="186"/>
      <c r="P141" s="186"/>
      <c r="Q141" s="186"/>
      <c r="R141" s="186"/>
      <c r="S141" s="186"/>
      <c r="T141" s="187"/>
      <c r="AT141" s="181" t="s">
        <v>150</v>
      </c>
      <c r="AU141" s="181" t="s">
        <v>148</v>
      </c>
      <c r="AV141" s="11" t="s">
        <v>148</v>
      </c>
      <c r="AW141" s="11" t="s">
        <v>39</v>
      </c>
      <c r="AX141" s="11" t="s">
        <v>75</v>
      </c>
      <c r="AY141" s="181" t="s">
        <v>140</v>
      </c>
    </row>
    <row r="142" spans="2:65" s="1" customFormat="1" ht="25.5" customHeight="1">
      <c r="B142" s="166"/>
      <c r="C142" s="167" t="s">
        <v>241</v>
      </c>
      <c r="D142" s="167" t="s">
        <v>142</v>
      </c>
      <c r="E142" s="168" t="s">
        <v>242</v>
      </c>
      <c r="F142" s="169" t="s">
        <v>243</v>
      </c>
      <c r="G142" s="170" t="s">
        <v>163</v>
      </c>
      <c r="H142" s="171">
        <v>3.355</v>
      </c>
      <c r="I142" s="172"/>
      <c r="J142" s="173">
        <f>ROUND(I142*H142,0)</f>
        <v>0</v>
      </c>
      <c r="K142" s="169" t="s">
        <v>146</v>
      </c>
      <c r="L142" s="39"/>
      <c r="M142" s="174" t="s">
        <v>5</v>
      </c>
      <c r="N142" s="175" t="s">
        <v>47</v>
      </c>
      <c r="O142" s="40"/>
      <c r="P142" s="176">
        <f>O142*H142</f>
        <v>0</v>
      </c>
      <c r="Q142" s="176">
        <v>1.8775</v>
      </c>
      <c r="R142" s="176">
        <f>Q142*H142</f>
        <v>6.2990125</v>
      </c>
      <c r="S142" s="176">
        <v>0</v>
      </c>
      <c r="T142" s="177">
        <f>S142*H142</f>
        <v>0</v>
      </c>
      <c r="AR142" s="22" t="s">
        <v>147</v>
      </c>
      <c r="AT142" s="22" t="s">
        <v>142</v>
      </c>
      <c r="AU142" s="22" t="s">
        <v>148</v>
      </c>
      <c r="AY142" s="22" t="s">
        <v>140</v>
      </c>
      <c r="BE142" s="178">
        <f>IF(N142="základní",J142,0)</f>
        <v>0</v>
      </c>
      <c r="BF142" s="178">
        <f>IF(N142="snížená",J142,0)</f>
        <v>0</v>
      </c>
      <c r="BG142" s="178">
        <f>IF(N142="zákl. přenesená",J142,0)</f>
        <v>0</v>
      </c>
      <c r="BH142" s="178">
        <f>IF(N142="sníž. přenesená",J142,0)</f>
        <v>0</v>
      </c>
      <c r="BI142" s="178">
        <f>IF(N142="nulová",J142,0)</f>
        <v>0</v>
      </c>
      <c r="BJ142" s="22" t="s">
        <v>148</v>
      </c>
      <c r="BK142" s="178">
        <f>ROUND(I142*H142,0)</f>
        <v>0</v>
      </c>
      <c r="BL142" s="22" t="s">
        <v>147</v>
      </c>
      <c r="BM142" s="22" t="s">
        <v>244</v>
      </c>
    </row>
    <row r="143" spans="2:51" s="11" customFormat="1" ht="13.5">
      <c r="B143" s="179"/>
      <c r="D143" s="180" t="s">
        <v>150</v>
      </c>
      <c r="E143" s="181" t="s">
        <v>5</v>
      </c>
      <c r="F143" s="182" t="s">
        <v>245</v>
      </c>
      <c r="H143" s="183">
        <v>3.355</v>
      </c>
      <c r="I143" s="184"/>
      <c r="L143" s="179"/>
      <c r="M143" s="185"/>
      <c r="N143" s="186"/>
      <c r="O143" s="186"/>
      <c r="P143" s="186"/>
      <c r="Q143" s="186"/>
      <c r="R143" s="186"/>
      <c r="S143" s="186"/>
      <c r="T143" s="187"/>
      <c r="AT143" s="181" t="s">
        <v>150</v>
      </c>
      <c r="AU143" s="181" t="s">
        <v>148</v>
      </c>
      <c r="AV143" s="11" t="s">
        <v>148</v>
      </c>
      <c r="AW143" s="11" t="s">
        <v>39</v>
      </c>
      <c r="AX143" s="11" t="s">
        <v>75</v>
      </c>
      <c r="AY143" s="181" t="s">
        <v>140</v>
      </c>
    </row>
    <row r="144" spans="2:65" s="1" customFormat="1" ht="16.5" customHeight="1">
      <c r="B144" s="166"/>
      <c r="C144" s="167" t="s">
        <v>10</v>
      </c>
      <c r="D144" s="167" t="s">
        <v>142</v>
      </c>
      <c r="E144" s="168" t="s">
        <v>246</v>
      </c>
      <c r="F144" s="169" t="s">
        <v>247</v>
      </c>
      <c r="G144" s="170" t="s">
        <v>145</v>
      </c>
      <c r="H144" s="171">
        <v>6.05</v>
      </c>
      <c r="I144" s="172"/>
      <c r="J144" s="173">
        <f>ROUND(I144*H144,0)</f>
        <v>0</v>
      </c>
      <c r="K144" s="169" t="s">
        <v>146</v>
      </c>
      <c r="L144" s="39"/>
      <c r="M144" s="174" t="s">
        <v>5</v>
      </c>
      <c r="N144" s="175" t="s">
        <v>47</v>
      </c>
      <c r="O144" s="40"/>
      <c r="P144" s="176">
        <f>O144*H144</f>
        <v>0</v>
      </c>
      <c r="Q144" s="176">
        <v>0.17512</v>
      </c>
      <c r="R144" s="176">
        <f>Q144*H144</f>
        <v>1.0594759999999999</v>
      </c>
      <c r="S144" s="176">
        <v>0</v>
      </c>
      <c r="T144" s="177">
        <f>S144*H144</f>
        <v>0</v>
      </c>
      <c r="AR144" s="22" t="s">
        <v>147</v>
      </c>
      <c r="AT144" s="22" t="s">
        <v>142</v>
      </c>
      <c r="AU144" s="22" t="s">
        <v>148</v>
      </c>
      <c r="AY144" s="22" t="s">
        <v>140</v>
      </c>
      <c r="BE144" s="178">
        <f>IF(N144="základní",J144,0)</f>
        <v>0</v>
      </c>
      <c r="BF144" s="178">
        <f>IF(N144="snížená",J144,0)</f>
        <v>0</v>
      </c>
      <c r="BG144" s="178">
        <f>IF(N144="zákl. přenesená",J144,0)</f>
        <v>0</v>
      </c>
      <c r="BH144" s="178">
        <f>IF(N144="sníž. přenesená",J144,0)</f>
        <v>0</v>
      </c>
      <c r="BI144" s="178">
        <f>IF(N144="nulová",J144,0)</f>
        <v>0</v>
      </c>
      <c r="BJ144" s="22" t="s">
        <v>148</v>
      </c>
      <c r="BK144" s="178">
        <f>ROUND(I144*H144,0)</f>
        <v>0</v>
      </c>
      <c r="BL144" s="22" t="s">
        <v>147</v>
      </c>
      <c r="BM144" s="22" t="s">
        <v>248</v>
      </c>
    </row>
    <row r="145" spans="2:51" s="11" customFormat="1" ht="13.5">
      <c r="B145" s="179"/>
      <c r="D145" s="180" t="s">
        <v>150</v>
      </c>
      <c r="E145" s="181" t="s">
        <v>5</v>
      </c>
      <c r="F145" s="182" t="s">
        <v>249</v>
      </c>
      <c r="H145" s="183">
        <v>6.05</v>
      </c>
      <c r="I145" s="184"/>
      <c r="L145" s="179"/>
      <c r="M145" s="185"/>
      <c r="N145" s="186"/>
      <c r="O145" s="186"/>
      <c r="P145" s="186"/>
      <c r="Q145" s="186"/>
      <c r="R145" s="186"/>
      <c r="S145" s="186"/>
      <c r="T145" s="187"/>
      <c r="AT145" s="181" t="s">
        <v>150</v>
      </c>
      <c r="AU145" s="181" t="s">
        <v>148</v>
      </c>
      <c r="AV145" s="11" t="s">
        <v>148</v>
      </c>
      <c r="AW145" s="11" t="s">
        <v>39</v>
      </c>
      <c r="AX145" s="11" t="s">
        <v>75</v>
      </c>
      <c r="AY145" s="181" t="s">
        <v>140</v>
      </c>
    </row>
    <row r="146" spans="2:65" s="1" customFormat="1" ht="25.5" customHeight="1">
      <c r="B146" s="166"/>
      <c r="C146" s="167" t="s">
        <v>250</v>
      </c>
      <c r="D146" s="167" t="s">
        <v>142</v>
      </c>
      <c r="E146" s="168" t="s">
        <v>251</v>
      </c>
      <c r="F146" s="169" t="s">
        <v>252</v>
      </c>
      <c r="G146" s="170" t="s">
        <v>145</v>
      </c>
      <c r="H146" s="171">
        <v>42.479</v>
      </c>
      <c r="I146" s="172"/>
      <c r="J146" s="173">
        <f>ROUND(I146*H146,0)</f>
        <v>0</v>
      </c>
      <c r="K146" s="169" t="s">
        <v>146</v>
      </c>
      <c r="L146" s="39"/>
      <c r="M146" s="174" t="s">
        <v>5</v>
      </c>
      <c r="N146" s="175" t="s">
        <v>47</v>
      </c>
      <c r="O146" s="40"/>
      <c r="P146" s="176">
        <f>O146*H146</f>
        <v>0</v>
      </c>
      <c r="Q146" s="176">
        <v>0.20674</v>
      </c>
      <c r="R146" s="176">
        <f>Q146*H146</f>
        <v>8.78210846</v>
      </c>
      <c r="S146" s="176">
        <v>0</v>
      </c>
      <c r="T146" s="177">
        <f>S146*H146</f>
        <v>0</v>
      </c>
      <c r="AR146" s="22" t="s">
        <v>147</v>
      </c>
      <c r="AT146" s="22" t="s">
        <v>142</v>
      </c>
      <c r="AU146" s="22" t="s">
        <v>148</v>
      </c>
      <c r="AY146" s="22" t="s">
        <v>140</v>
      </c>
      <c r="BE146" s="178">
        <f>IF(N146="základní",J146,0)</f>
        <v>0</v>
      </c>
      <c r="BF146" s="178">
        <f>IF(N146="snížená",J146,0)</f>
        <v>0</v>
      </c>
      <c r="BG146" s="178">
        <f>IF(N146="zákl. přenesená",J146,0)</f>
        <v>0</v>
      </c>
      <c r="BH146" s="178">
        <f>IF(N146="sníž. přenesená",J146,0)</f>
        <v>0</v>
      </c>
      <c r="BI146" s="178">
        <f>IF(N146="nulová",J146,0)</f>
        <v>0</v>
      </c>
      <c r="BJ146" s="22" t="s">
        <v>148</v>
      </c>
      <c r="BK146" s="178">
        <f>ROUND(I146*H146,0)</f>
        <v>0</v>
      </c>
      <c r="BL146" s="22" t="s">
        <v>147</v>
      </c>
      <c r="BM146" s="22" t="s">
        <v>253</v>
      </c>
    </row>
    <row r="147" spans="2:51" s="11" customFormat="1" ht="13.5">
      <c r="B147" s="179"/>
      <c r="D147" s="180" t="s">
        <v>150</v>
      </c>
      <c r="E147" s="181" t="s">
        <v>5</v>
      </c>
      <c r="F147" s="182" t="s">
        <v>254</v>
      </c>
      <c r="H147" s="183">
        <v>42.479</v>
      </c>
      <c r="I147" s="184"/>
      <c r="L147" s="179"/>
      <c r="M147" s="185"/>
      <c r="N147" s="186"/>
      <c r="O147" s="186"/>
      <c r="P147" s="186"/>
      <c r="Q147" s="186"/>
      <c r="R147" s="186"/>
      <c r="S147" s="186"/>
      <c r="T147" s="187"/>
      <c r="AT147" s="181" t="s">
        <v>150</v>
      </c>
      <c r="AU147" s="181" t="s">
        <v>148</v>
      </c>
      <c r="AV147" s="11" t="s">
        <v>148</v>
      </c>
      <c r="AW147" s="11" t="s">
        <v>39</v>
      </c>
      <c r="AX147" s="11" t="s">
        <v>75</v>
      </c>
      <c r="AY147" s="181" t="s">
        <v>140</v>
      </c>
    </row>
    <row r="148" spans="2:65" s="1" customFormat="1" ht="25.5" customHeight="1">
      <c r="B148" s="166"/>
      <c r="C148" s="167" t="s">
        <v>255</v>
      </c>
      <c r="D148" s="167" t="s">
        <v>142</v>
      </c>
      <c r="E148" s="168" t="s">
        <v>256</v>
      </c>
      <c r="F148" s="169" t="s">
        <v>257</v>
      </c>
      <c r="G148" s="170" t="s">
        <v>145</v>
      </c>
      <c r="H148" s="171">
        <v>3.438</v>
      </c>
      <c r="I148" s="172"/>
      <c r="J148" s="173">
        <f>ROUND(I148*H148,0)</f>
        <v>0</v>
      </c>
      <c r="K148" s="169" t="s">
        <v>146</v>
      </c>
      <c r="L148" s="39"/>
      <c r="M148" s="174" t="s">
        <v>5</v>
      </c>
      <c r="N148" s="175" t="s">
        <v>47</v>
      </c>
      <c r="O148" s="40"/>
      <c r="P148" s="176">
        <f>O148*H148</f>
        <v>0</v>
      </c>
      <c r="Q148" s="176">
        <v>0.31977</v>
      </c>
      <c r="R148" s="176">
        <f>Q148*H148</f>
        <v>1.09936926</v>
      </c>
      <c r="S148" s="176">
        <v>0</v>
      </c>
      <c r="T148" s="177">
        <f>S148*H148</f>
        <v>0</v>
      </c>
      <c r="AR148" s="22" t="s">
        <v>147</v>
      </c>
      <c r="AT148" s="22" t="s">
        <v>142</v>
      </c>
      <c r="AU148" s="22" t="s">
        <v>148</v>
      </c>
      <c r="AY148" s="22" t="s">
        <v>140</v>
      </c>
      <c r="BE148" s="178">
        <f>IF(N148="základní",J148,0)</f>
        <v>0</v>
      </c>
      <c r="BF148" s="178">
        <f>IF(N148="snížená",J148,0)</f>
        <v>0</v>
      </c>
      <c r="BG148" s="178">
        <f>IF(N148="zákl. přenesená",J148,0)</f>
        <v>0</v>
      </c>
      <c r="BH148" s="178">
        <f>IF(N148="sníž. přenesená",J148,0)</f>
        <v>0</v>
      </c>
      <c r="BI148" s="178">
        <f>IF(N148="nulová",J148,0)</f>
        <v>0</v>
      </c>
      <c r="BJ148" s="22" t="s">
        <v>148</v>
      </c>
      <c r="BK148" s="178">
        <f>ROUND(I148*H148,0)</f>
        <v>0</v>
      </c>
      <c r="BL148" s="22" t="s">
        <v>147</v>
      </c>
      <c r="BM148" s="22" t="s">
        <v>258</v>
      </c>
    </row>
    <row r="149" spans="2:51" s="11" customFormat="1" ht="13.5">
      <c r="B149" s="179"/>
      <c r="D149" s="180" t="s">
        <v>150</v>
      </c>
      <c r="E149" s="181" t="s">
        <v>5</v>
      </c>
      <c r="F149" s="182" t="s">
        <v>259</v>
      </c>
      <c r="H149" s="183">
        <v>3.438</v>
      </c>
      <c r="I149" s="184"/>
      <c r="L149" s="179"/>
      <c r="M149" s="185"/>
      <c r="N149" s="186"/>
      <c r="O149" s="186"/>
      <c r="P149" s="186"/>
      <c r="Q149" s="186"/>
      <c r="R149" s="186"/>
      <c r="S149" s="186"/>
      <c r="T149" s="187"/>
      <c r="AT149" s="181" t="s">
        <v>150</v>
      </c>
      <c r="AU149" s="181" t="s">
        <v>148</v>
      </c>
      <c r="AV149" s="11" t="s">
        <v>148</v>
      </c>
      <c r="AW149" s="11" t="s">
        <v>39</v>
      </c>
      <c r="AX149" s="11" t="s">
        <v>75</v>
      </c>
      <c r="AY149" s="181" t="s">
        <v>140</v>
      </c>
    </row>
    <row r="150" spans="2:65" s="1" customFormat="1" ht="16.5" customHeight="1">
      <c r="B150" s="166"/>
      <c r="C150" s="167" t="s">
        <v>260</v>
      </c>
      <c r="D150" s="167" t="s">
        <v>142</v>
      </c>
      <c r="E150" s="168" t="s">
        <v>261</v>
      </c>
      <c r="F150" s="169" t="s">
        <v>262</v>
      </c>
      <c r="G150" s="170" t="s">
        <v>233</v>
      </c>
      <c r="H150" s="171">
        <v>1</v>
      </c>
      <c r="I150" s="172"/>
      <c r="J150" s="173">
        <f>ROUND(I150*H150,0)</f>
        <v>0</v>
      </c>
      <c r="K150" s="169" t="s">
        <v>146</v>
      </c>
      <c r="L150" s="39"/>
      <c r="M150" s="174" t="s">
        <v>5</v>
      </c>
      <c r="N150" s="175" t="s">
        <v>47</v>
      </c>
      <c r="O150" s="40"/>
      <c r="P150" s="176">
        <f>O150*H150</f>
        <v>0</v>
      </c>
      <c r="Q150" s="176">
        <v>0.02743</v>
      </c>
      <c r="R150" s="176">
        <f>Q150*H150</f>
        <v>0.02743</v>
      </c>
      <c r="S150" s="176">
        <v>0</v>
      </c>
      <c r="T150" s="177">
        <f>S150*H150</f>
        <v>0</v>
      </c>
      <c r="AR150" s="22" t="s">
        <v>147</v>
      </c>
      <c r="AT150" s="22" t="s">
        <v>142</v>
      </c>
      <c r="AU150" s="22" t="s">
        <v>148</v>
      </c>
      <c r="AY150" s="22" t="s">
        <v>140</v>
      </c>
      <c r="BE150" s="178">
        <f>IF(N150="základní",J150,0)</f>
        <v>0</v>
      </c>
      <c r="BF150" s="178">
        <f>IF(N150="snížená",J150,0)</f>
        <v>0</v>
      </c>
      <c r="BG150" s="178">
        <f>IF(N150="zákl. přenesená",J150,0)</f>
        <v>0</v>
      </c>
      <c r="BH150" s="178">
        <f>IF(N150="sníž. přenesená",J150,0)</f>
        <v>0</v>
      </c>
      <c r="BI150" s="178">
        <f>IF(N150="nulová",J150,0)</f>
        <v>0</v>
      </c>
      <c r="BJ150" s="22" t="s">
        <v>148</v>
      </c>
      <c r="BK150" s="178">
        <f>ROUND(I150*H150,0)</f>
        <v>0</v>
      </c>
      <c r="BL150" s="22" t="s">
        <v>147</v>
      </c>
      <c r="BM150" s="22" t="s">
        <v>263</v>
      </c>
    </row>
    <row r="151" spans="2:65" s="1" customFormat="1" ht="16.5" customHeight="1">
      <c r="B151" s="166"/>
      <c r="C151" s="167" t="s">
        <v>264</v>
      </c>
      <c r="D151" s="167" t="s">
        <v>142</v>
      </c>
      <c r="E151" s="168" t="s">
        <v>265</v>
      </c>
      <c r="F151" s="169" t="s">
        <v>266</v>
      </c>
      <c r="G151" s="170" t="s">
        <v>163</v>
      </c>
      <c r="H151" s="171">
        <v>0.48</v>
      </c>
      <c r="I151" s="172"/>
      <c r="J151" s="173">
        <f>ROUND(I151*H151,0)</f>
        <v>0</v>
      </c>
      <c r="K151" s="169" t="s">
        <v>146</v>
      </c>
      <c r="L151" s="39"/>
      <c r="M151" s="174" t="s">
        <v>5</v>
      </c>
      <c r="N151" s="175" t="s">
        <v>47</v>
      </c>
      <c r="O151" s="40"/>
      <c r="P151" s="176">
        <f>O151*H151</f>
        <v>0</v>
      </c>
      <c r="Q151" s="176">
        <v>1.94302</v>
      </c>
      <c r="R151" s="176">
        <f>Q151*H151</f>
        <v>0.9326496</v>
      </c>
      <c r="S151" s="176">
        <v>0</v>
      </c>
      <c r="T151" s="177">
        <f>S151*H151</f>
        <v>0</v>
      </c>
      <c r="AR151" s="22" t="s">
        <v>147</v>
      </c>
      <c r="AT151" s="22" t="s">
        <v>142</v>
      </c>
      <c r="AU151" s="22" t="s">
        <v>148</v>
      </c>
      <c r="AY151" s="22" t="s">
        <v>140</v>
      </c>
      <c r="BE151" s="178">
        <f>IF(N151="základní",J151,0)</f>
        <v>0</v>
      </c>
      <c r="BF151" s="178">
        <f>IF(N151="snížená",J151,0)</f>
        <v>0</v>
      </c>
      <c r="BG151" s="178">
        <f>IF(N151="zákl. přenesená",J151,0)</f>
        <v>0</v>
      </c>
      <c r="BH151" s="178">
        <f>IF(N151="sníž. přenesená",J151,0)</f>
        <v>0</v>
      </c>
      <c r="BI151" s="178">
        <f>IF(N151="nulová",J151,0)</f>
        <v>0</v>
      </c>
      <c r="BJ151" s="22" t="s">
        <v>148</v>
      </c>
      <c r="BK151" s="178">
        <f>ROUND(I151*H151,0)</f>
        <v>0</v>
      </c>
      <c r="BL151" s="22" t="s">
        <v>147</v>
      </c>
      <c r="BM151" s="22" t="s">
        <v>267</v>
      </c>
    </row>
    <row r="152" spans="2:51" s="11" customFormat="1" ht="13.5">
      <c r="B152" s="179"/>
      <c r="D152" s="180" t="s">
        <v>150</v>
      </c>
      <c r="E152" s="181" t="s">
        <v>5</v>
      </c>
      <c r="F152" s="182" t="s">
        <v>268</v>
      </c>
      <c r="H152" s="183">
        <v>0.088</v>
      </c>
      <c r="I152" s="184"/>
      <c r="L152" s="179"/>
      <c r="M152" s="185"/>
      <c r="N152" s="186"/>
      <c r="O152" s="186"/>
      <c r="P152" s="186"/>
      <c r="Q152" s="186"/>
      <c r="R152" s="186"/>
      <c r="S152" s="186"/>
      <c r="T152" s="187"/>
      <c r="AT152" s="181" t="s">
        <v>150</v>
      </c>
      <c r="AU152" s="181" t="s">
        <v>148</v>
      </c>
      <c r="AV152" s="11" t="s">
        <v>148</v>
      </c>
      <c r="AW152" s="11" t="s">
        <v>39</v>
      </c>
      <c r="AX152" s="11" t="s">
        <v>75</v>
      </c>
      <c r="AY152" s="181" t="s">
        <v>140</v>
      </c>
    </row>
    <row r="153" spans="2:51" s="11" customFormat="1" ht="13.5">
      <c r="B153" s="179"/>
      <c r="D153" s="180" t="s">
        <v>150</v>
      </c>
      <c r="E153" s="181" t="s">
        <v>5</v>
      </c>
      <c r="F153" s="182" t="s">
        <v>269</v>
      </c>
      <c r="H153" s="183">
        <v>0.146</v>
      </c>
      <c r="I153" s="184"/>
      <c r="L153" s="179"/>
      <c r="M153" s="185"/>
      <c r="N153" s="186"/>
      <c r="O153" s="186"/>
      <c r="P153" s="186"/>
      <c r="Q153" s="186"/>
      <c r="R153" s="186"/>
      <c r="S153" s="186"/>
      <c r="T153" s="187"/>
      <c r="AT153" s="181" t="s">
        <v>150</v>
      </c>
      <c r="AU153" s="181" t="s">
        <v>148</v>
      </c>
      <c r="AV153" s="11" t="s">
        <v>148</v>
      </c>
      <c r="AW153" s="11" t="s">
        <v>39</v>
      </c>
      <c r="AX153" s="11" t="s">
        <v>75</v>
      </c>
      <c r="AY153" s="181" t="s">
        <v>140</v>
      </c>
    </row>
    <row r="154" spans="2:51" s="11" customFormat="1" ht="13.5">
      <c r="B154" s="179"/>
      <c r="D154" s="180" t="s">
        <v>150</v>
      </c>
      <c r="E154" s="181" t="s">
        <v>5</v>
      </c>
      <c r="F154" s="182" t="s">
        <v>270</v>
      </c>
      <c r="H154" s="183">
        <v>0.246</v>
      </c>
      <c r="I154" s="184"/>
      <c r="L154" s="179"/>
      <c r="M154" s="185"/>
      <c r="N154" s="186"/>
      <c r="O154" s="186"/>
      <c r="P154" s="186"/>
      <c r="Q154" s="186"/>
      <c r="R154" s="186"/>
      <c r="S154" s="186"/>
      <c r="T154" s="187"/>
      <c r="AT154" s="181" t="s">
        <v>150</v>
      </c>
      <c r="AU154" s="181" t="s">
        <v>148</v>
      </c>
      <c r="AV154" s="11" t="s">
        <v>148</v>
      </c>
      <c r="AW154" s="11" t="s">
        <v>39</v>
      </c>
      <c r="AX154" s="11" t="s">
        <v>75</v>
      </c>
      <c r="AY154" s="181" t="s">
        <v>140</v>
      </c>
    </row>
    <row r="155" spans="2:65" s="1" customFormat="1" ht="16.5" customHeight="1">
      <c r="B155" s="166"/>
      <c r="C155" s="167" t="s">
        <v>271</v>
      </c>
      <c r="D155" s="167" t="s">
        <v>142</v>
      </c>
      <c r="E155" s="168" t="s">
        <v>272</v>
      </c>
      <c r="F155" s="169" t="s">
        <v>273</v>
      </c>
      <c r="G155" s="170" t="s">
        <v>196</v>
      </c>
      <c r="H155" s="171">
        <v>0.271</v>
      </c>
      <c r="I155" s="172"/>
      <c r="J155" s="173">
        <f>ROUND(I155*H155,0)</f>
        <v>0</v>
      </c>
      <c r="K155" s="169" t="s">
        <v>146</v>
      </c>
      <c r="L155" s="39"/>
      <c r="M155" s="174" t="s">
        <v>5</v>
      </c>
      <c r="N155" s="175" t="s">
        <v>47</v>
      </c>
      <c r="O155" s="40"/>
      <c r="P155" s="176">
        <f>O155*H155</f>
        <v>0</v>
      </c>
      <c r="Q155" s="176">
        <v>1.09</v>
      </c>
      <c r="R155" s="176">
        <f>Q155*H155</f>
        <v>0.29539000000000004</v>
      </c>
      <c r="S155" s="176">
        <v>0</v>
      </c>
      <c r="T155" s="177">
        <f>S155*H155</f>
        <v>0</v>
      </c>
      <c r="AR155" s="22" t="s">
        <v>147</v>
      </c>
      <c r="AT155" s="22" t="s">
        <v>142</v>
      </c>
      <c r="AU155" s="22" t="s">
        <v>148</v>
      </c>
      <c r="AY155" s="22" t="s">
        <v>140</v>
      </c>
      <c r="BE155" s="178">
        <f>IF(N155="základní",J155,0)</f>
        <v>0</v>
      </c>
      <c r="BF155" s="178">
        <f>IF(N155="snížená",J155,0)</f>
        <v>0</v>
      </c>
      <c r="BG155" s="178">
        <f>IF(N155="zákl. přenesená",J155,0)</f>
        <v>0</v>
      </c>
      <c r="BH155" s="178">
        <f>IF(N155="sníž. přenesená",J155,0)</f>
        <v>0</v>
      </c>
      <c r="BI155" s="178">
        <f>IF(N155="nulová",J155,0)</f>
        <v>0</v>
      </c>
      <c r="BJ155" s="22" t="s">
        <v>148</v>
      </c>
      <c r="BK155" s="178">
        <f>ROUND(I155*H155,0)</f>
        <v>0</v>
      </c>
      <c r="BL155" s="22" t="s">
        <v>147</v>
      </c>
      <c r="BM155" s="22" t="s">
        <v>274</v>
      </c>
    </row>
    <row r="156" spans="2:51" s="11" customFormat="1" ht="13.5">
      <c r="B156" s="179"/>
      <c r="D156" s="180" t="s">
        <v>150</v>
      </c>
      <c r="E156" s="181" t="s">
        <v>5</v>
      </c>
      <c r="F156" s="182" t="s">
        <v>275</v>
      </c>
      <c r="H156" s="183">
        <v>0.01</v>
      </c>
      <c r="I156" s="184"/>
      <c r="L156" s="179"/>
      <c r="M156" s="185"/>
      <c r="N156" s="186"/>
      <c r="O156" s="186"/>
      <c r="P156" s="186"/>
      <c r="Q156" s="186"/>
      <c r="R156" s="186"/>
      <c r="S156" s="186"/>
      <c r="T156" s="187"/>
      <c r="AT156" s="181" t="s">
        <v>150</v>
      </c>
      <c r="AU156" s="181" t="s">
        <v>148</v>
      </c>
      <c r="AV156" s="11" t="s">
        <v>148</v>
      </c>
      <c r="AW156" s="11" t="s">
        <v>39</v>
      </c>
      <c r="AX156" s="11" t="s">
        <v>75</v>
      </c>
      <c r="AY156" s="181" t="s">
        <v>140</v>
      </c>
    </row>
    <row r="157" spans="2:51" s="11" customFormat="1" ht="13.5">
      <c r="B157" s="179"/>
      <c r="D157" s="180" t="s">
        <v>150</v>
      </c>
      <c r="E157" s="181" t="s">
        <v>5</v>
      </c>
      <c r="F157" s="182" t="s">
        <v>276</v>
      </c>
      <c r="H157" s="183">
        <v>0.049</v>
      </c>
      <c r="I157" s="184"/>
      <c r="L157" s="179"/>
      <c r="M157" s="185"/>
      <c r="N157" s="186"/>
      <c r="O157" s="186"/>
      <c r="P157" s="186"/>
      <c r="Q157" s="186"/>
      <c r="R157" s="186"/>
      <c r="S157" s="186"/>
      <c r="T157" s="187"/>
      <c r="AT157" s="181" t="s">
        <v>150</v>
      </c>
      <c r="AU157" s="181" t="s">
        <v>148</v>
      </c>
      <c r="AV157" s="11" t="s">
        <v>148</v>
      </c>
      <c r="AW157" s="11" t="s">
        <v>39</v>
      </c>
      <c r="AX157" s="11" t="s">
        <v>75</v>
      </c>
      <c r="AY157" s="181" t="s">
        <v>140</v>
      </c>
    </row>
    <row r="158" spans="2:51" s="11" customFormat="1" ht="13.5">
      <c r="B158" s="179"/>
      <c r="D158" s="180" t="s">
        <v>150</v>
      </c>
      <c r="E158" s="181" t="s">
        <v>5</v>
      </c>
      <c r="F158" s="182" t="s">
        <v>277</v>
      </c>
      <c r="H158" s="183">
        <v>0.212</v>
      </c>
      <c r="I158" s="184"/>
      <c r="L158" s="179"/>
      <c r="M158" s="185"/>
      <c r="N158" s="186"/>
      <c r="O158" s="186"/>
      <c r="P158" s="186"/>
      <c r="Q158" s="186"/>
      <c r="R158" s="186"/>
      <c r="S158" s="186"/>
      <c r="T158" s="187"/>
      <c r="AT158" s="181" t="s">
        <v>150</v>
      </c>
      <c r="AU158" s="181" t="s">
        <v>148</v>
      </c>
      <c r="AV158" s="11" t="s">
        <v>148</v>
      </c>
      <c r="AW158" s="11" t="s">
        <v>39</v>
      </c>
      <c r="AX158" s="11" t="s">
        <v>75</v>
      </c>
      <c r="AY158" s="181" t="s">
        <v>140</v>
      </c>
    </row>
    <row r="159" spans="2:65" s="1" customFormat="1" ht="16.5" customHeight="1">
      <c r="B159" s="166"/>
      <c r="C159" s="167" t="s">
        <v>278</v>
      </c>
      <c r="D159" s="167" t="s">
        <v>142</v>
      </c>
      <c r="E159" s="168" t="s">
        <v>279</v>
      </c>
      <c r="F159" s="169" t="s">
        <v>280</v>
      </c>
      <c r="G159" s="170" t="s">
        <v>196</v>
      </c>
      <c r="H159" s="171">
        <v>0.167</v>
      </c>
      <c r="I159" s="172"/>
      <c r="J159" s="173">
        <f>ROUND(I159*H159,0)</f>
        <v>0</v>
      </c>
      <c r="K159" s="169" t="s">
        <v>146</v>
      </c>
      <c r="L159" s="39"/>
      <c r="M159" s="174" t="s">
        <v>5</v>
      </c>
      <c r="N159" s="175" t="s">
        <v>47</v>
      </c>
      <c r="O159" s="40"/>
      <c r="P159" s="176">
        <f>O159*H159</f>
        <v>0</v>
      </c>
      <c r="Q159" s="176">
        <v>1.09</v>
      </c>
      <c r="R159" s="176">
        <f>Q159*H159</f>
        <v>0.18203000000000003</v>
      </c>
      <c r="S159" s="176">
        <v>0</v>
      </c>
      <c r="T159" s="177">
        <f>S159*H159</f>
        <v>0</v>
      </c>
      <c r="AR159" s="22" t="s">
        <v>147</v>
      </c>
      <c r="AT159" s="22" t="s">
        <v>142</v>
      </c>
      <c r="AU159" s="22" t="s">
        <v>148</v>
      </c>
      <c r="AY159" s="22" t="s">
        <v>140</v>
      </c>
      <c r="BE159" s="178">
        <f>IF(N159="základní",J159,0)</f>
        <v>0</v>
      </c>
      <c r="BF159" s="178">
        <f>IF(N159="snížená",J159,0)</f>
        <v>0</v>
      </c>
      <c r="BG159" s="178">
        <f>IF(N159="zákl. přenesená",J159,0)</f>
        <v>0</v>
      </c>
      <c r="BH159" s="178">
        <f>IF(N159="sníž. přenesená",J159,0)</f>
        <v>0</v>
      </c>
      <c r="BI159" s="178">
        <f>IF(N159="nulová",J159,0)</f>
        <v>0</v>
      </c>
      <c r="BJ159" s="22" t="s">
        <v>148</v>
      </c>
      <c r="BK159" s="178">
        <f>ROUND(I159*H159,0)</f>
        <v>0</v>
      </c>
      <c r="BL159" s="22" t="s">
        <v>147</v>
      </c>
      <c r="BM159" s="22" t="s">
        <v>281</v>
      </c>
    </row>
    <row r="160" spans="2:51" s="11" customFormat="1" ht="13.5">
      <c r="B160" s="179"/>
      <c r="D160" s="180" t="s">
        <v>150</v>
      </c>
      <c r="E160" s="181" t="s">
        <v>5</v>
      </c>
      <c r="F160" s="182" t="s">
        <v>282</v>
      </c>
      <c r="H160" s="183">
        <v>0.167</v>
      </c>
      <c r="I160" s="184"/>
      <c r="L160" s="179"/>
      <c r="M160" s="185"/>
      <c r="N160" s="186"/>
      <c r="O160" s="186"/>
      <c r="P160" s="186"/>
      <c r="Q160" s="186"/>
      <c r="R160" s="186"/>
      <c r="S160" s="186"/>
      <c r="T160" s="187"/>
      <c r="AT160" s="181" t="s">
        <v>150</v>
      </c>
      <c r="AU160" s="181" t="s">
        <v>148</v>
      </c>
      <c r="AV160" s="11" t="s">
        <v>148</v>
      </c>
      <c r="AW160" s="11" t="s">
        <v>39</v>
      </c>
      <c r="AX160" s="11" t="s">
        <v>75</v>
      </c>
      <c r="AY160" s="181" t="s">
        <v>140</v>
      </c>
    </row>
    <row r="161" spans="2:65" s="1" customFormat="1" ht="16.5" customHeight="1">
      <c r="B161" s="166"/>
      <c r="C161" s="167" t="s">
        <v>283</v>
      </c>
      <c r="D161" s="167" t="s">
        <v>142</v>
      </c>
      <c r="E161" s="168" t="s">
        <v>284</v>
      </c>
      <c r="F161" s="169" t="s">
        <v>285</v>
      </c>
      <c r="G161" s="170" t="s">
        <v>145</v>
      </c>
      <c r="H161" s="171">
        <v>0.54</v>
      </c>
      <c r="I161" s="172"/>
      <c r="J161" s="173">
        <f>ROUND(I161*H161,0)</f>
        <v>0</v>
      </c>
      <c r="K161" s="169" t="s">
        <v>146</v>
      </c>
      <c r="L161" s="39"/>
      <c r="M161" s="174" t="s">
        <v>5</v>
      </c>
      <c r="N161" s="175" t="s">
        <v>47</v>
      </c>
      <c r="O161" s="40"/>
      <c r="P161" s="176">
        <f>O161*H161</f>
        <v>0</v>
      </c>
      <c r="Q161" s="176">
        <v>0.04795</v>
      </c>
      <c r="R161" s="176">
        <f>Q161*H161</f>
        <v>0.025893000000000003</v>
      </c>
      <c r="S161" s="176">
        <v>0</v>
      </c>
      <c r="T161" s="177">
        <f>S161*H161</f>
        <v>0</v>
      </c>
      <c r="AR161" s="22" t="s">
        <v>147</v>
      </c>
      <c r="AT161" s="22" t="s">
        <v>142</v>
      </c>
      <c r="AU161" s="22" t="s">
        <v>148</v>
      </c>
      <c r="AY161" s="22" t="s">
        <v>140</v>
      </c>
      <c r="BE161" s="178">
        <f>IF(N161="základní",J161,0)</f>
        <v>0</v>
      </c>
      <c r="BF161" s="178">
        <f>IF(N161="snížená",J161,0)</f>
        <v>0</v>
      </c>
      <c r="BG161" s="178">
        <f>IF(N161="zákl. přenesená",J161,0)</f>
        <v>0</v>
      </c>
      <c r="BH161" s="178">
        <f>IF(N161="sníž. přenesená",J161,0)</f>
        <v>0</v>
      </c>
      <c r="BI161" s="178">
        <f>IF(N161="nulová",J161,0)</f>
        <v>0</v>
      </c>
      <c r="BJ161" s="22" t="s">
        <v>148</v>
      </c>
      <c r="BK161" s="178">
        <f>ROUND(I161*H161,0)</f>
        <v>0</v>
      </c>
      <c r="BL161" s="22" t="s">
        <v>147</v>
      </c>
      <c r="BM161" s="22" t="s">
        <v>286</v>
      </c>
    </row>
    <row r="162" spans="2:51" s="11" customFormat="1" ht="13.5">
      <c r="B162" s="179"/>
      <c r="D162" s="180" t="s">
        <v>150</v>
      </c>
      <c r="E162" s="181" t="s">
        <v>5</v>
      </c>
      <c r="F162" s="182" t="s">
        <v>287</v>
      </c>
      <c r="H162" s="183">
        <v>0.54</v>
      </c>
      <c r="I162" s="184"/>
      <c r="L162" s="179"/>
      <c r="M162" s="185"/>
      <c r="N162" s="186"/>
      <c r="O162" s="186"/>
      <c r="P162" s="186"/>
      <c r="Q162" s="186"/>
      <c r="R162" s="186"/>
      <c r="S162" s="186"/>
      <c r="T162" s="187"/>
      <c r="AT162" s="181" t="s">
        <v>150</v>
      </c>
      <c r="AU162" s="181" t="s">
        <v>148</v>
      </c>
      <c r="AV162" s="11" t="s">
        <v>148</v>
      </c>
      <c r="AW162" s="11" t="s">
        <v>39</v>
      </c>
      <c r="AX162" s="11" t="s">
        <v>75</v>
      </c>
      <c r="AY162" s="181" t="s">
        <v>140</v>
      </c>
    </row>
    <row r="163" spans="2:65" s="1" customFormat="1" ht="25.5" customHeight="1">
      <c r="B163" s="166"/>
      <c r="C163" s="167" t="s">
        <v>288</v>
      </c>
      <c r="D163" s="167" t="s">
        <v>142</v>
      </c>
      <c r="E163" s="168" t="s">
        <v>289</v>
      </c>
      <c r="F163" s="169" t="s">
        <v>290</v>
      </c>
      <c r="G163" s="170" t="s">
        <v>145</v>
      </c>
      <c r="H163" s="171">
        <v>6.622</v>
      </c>
      <c r="I163" s="172"/>
      <c r="J163" s="173">
        <f>ROUND(I163*H163,0)</f>
        <v>0</v>
      </c>
      <c r="K163" s="169" t="s">
        <v>146</v>
      </c>
      <c r="L163" s="39"/>
      <c r="M163" s="174" t="s">
        <v>5</v>
      </c>
      <c r="N163" s="175" t="s">
        <v>47</v>
      </c>
      <c r="O163" s="40"/>
      <c r="P163" s="176">
        <f>O163*H163</f>
        <v>0</v>
      </c>
      <c r="Q163" s="176">
        <v>0.09232</v>
      </c>
      <c r="R163" s="176">
        <f>Q163*H163</f>
        <v>0.61134304</v>
      </c>
      <c r="S163" s="176">
        <v>0</v>
      </c>
      <c r="T163" s="177">
        <f>S163*H163</f>
        <v>0</v>
      </c>
      <c r="AR163" s="22" t="s">
        <v>147</v>
      </c>
      <c r="AT163" s="22" t="s">
        <v>142</v>
      </c>
      <c r="AU163" s="22" t="s">
        <v>148</v>
      </c>
      <c r="AY163" s="22" t="s">
        <v>140</v>
      </c>
      <c r="BE163" s="178">
        <f>IF(N163="základní",J163,0)</f>
        <v>0</v>
      </c>
      <c r="BF163" s="178">
        <f>IF(N163="snížená",J163,0)</f>
        <v>0</v>
      </c>
      <c r="BG163" s="178">
        <f>IF(N163="zákl. přenesená",J163,0)</f>
        <v>0</v>
      </c>
      <c r="BH163" s="178">
        <f>IF(N163="sníž. přenesená",J163,0)</f>
        <v>0</v>
      </c>
      <c r="BI163" s="178">
        <f>IF(N163="nulová",J163,0)</f>
        <v>0</v>
      </c>
      <c r="BJ163" s="22" t="s">
        <v>148</v>
      </c>
      <c r="BK163" s="178">
        <f>ROUND(I163*H163,0)</f>
        <v>0</v>
      </c>
      <c r="BL163" s="22" t="s">
        <v>147</v>
      </c>
      <c r="BM163" s="22" t="s">
        <v>291</v>
      </c>
    </row>
    <row r="164" spans="2:51" s="11" customFormat="1" ht="13.5">
      <c r="B164" s="179"/>
      <c r="D164" s="180" t="s">
        <v>150</v>
      </c>
      <c r="E164" s="181" t="s">
        <v>5</v>
      </c>
      <c r="F164" s="182" t="s">
        <v>292</v>
      </c>
      <c r="H164" s="183">
        <v>6.622</v>
      </c>
      <c r="I164" s="184"/>
      <c r="L164" s="179"/>
      <c r="M164" s="185"/>
      <c r="N164" s="186"/>
      <c r="O164" s="186"/>
      <c r="P164" s="186"/>
      <c r="Q164" s="186"/>
      <c r="R164" s="186"/>
      <c r="S164" s="186"/>
      <c r="T164" s="187"/>
      <c r="AT164" s="181" t="s">
        <v>150</v>
      </c>
      <c r="AU164" s="181" t="s">
        <v>148</v>
      </c>
      <c r="AV164" s="11" t="s">
        <v>148</v>
      </c>
      <c r="AW164" s="11" t="s">
        <v>39</v>
      </c>
      <c r="AX164" s="11" t="s">
        <v>75</v>
      </c>
      <c r="AY164" s="181" t="s">
        <v>140</v>
      </c>
    </row>
    <row r="165" spans="2:65" s="1" customFormat="1" ht="25.5" customHeight="1">
      <c r="B165" s="166"/>
      <c r="C165" s="167" t="s">
        <v>293</v>
      </c>
      <c r="D165" s="167" t="s">
        <v>142</v>
      </c>
      <c r="E165" s="168" t="s">
        <v>294</v>
      </c>
      <c r="F165" s="169" t="s">
        <v>295</v>
      </c>
      <c r="G165" s="170" t="s">
        <v>145</v>
      </c>
      <c r="H165" s="171">
        <v>1.513</v>
      </c>
      <c r="I165" s="172"/>
      <c r="J165" s="173">
        <f>ROUND(I165*H165,0)</f>
        <v>0</v>
      </c>
      <c r="K165" s="169" t="s">
        <v>146</v>
      </c>
      <c r="L165" s="39"/>
      <c r="M165" s="174" t="s">
        <v>5</v>
      </c>
      <c r="N165" s="175" t="s">
        <v>47</v>
      </c>
      <c r="O165" s="40"/>
      <c r="P165" s="176">
        <f>O165*H165</f>
        <v>0</v>
      </c>
      <c r="Q165" s="176">
        <v>0.1434</v>
      </c>
      <c r="R165" s="176">
        <f>Q165*H165</f>
        <v>0.2169642</v>
      </c>
      <c r="S165" s="176">
        <v>0</v>
      </c>
      <c r="T165" s="177">
        <f>S165*H165</f>
        <v>0</v>
      </c>
      <c r="AR165" s="22" t="s">
        <v>147</v>
      </c>
      <c r="AT165" s="22" t="s">
        <v>142</v>
      </c>
      <c r="AU165" s="22" t="s">
        <v>148</v>
      </c>
      <c r="AY165" s="22" t="s">
        <v>140</v>
      </c>
      <c r="BE165" s="178">
        <f>IF(N165="základní",J165,0)</f>
        <v>0</v>
      </c>
      <c r="BF165" s="178">
        <f>IF(N165="snížená",J165,0)</f>
        <v>0</v>
      </c>
      <c r="BG165" s="178">
        <f>IF(N165="zákl. přenesená",J165,0)</f>
        <v>0</v>
      </c>
      <c r="BH165" s="178">
        <f>IF(N165="sníž. přenesená",J165,0)</f>
        <v>0</v>
      </c>
      <c r="BI165" s="178">
        <f>IF(N165="nulová",J165,0)</f>
        <v>0</v>
      </c>
      <c r="BJ165" s="22" t="s">
        <v>148</v>
      </c>
      <c r="BK165" s="178">
        <f>ROUND(I165*H165,0)</f>
        <v>0</v>
      </c>
      <c r="BL165" s="22" t="s">
        <v>147</v>
      </c>
      <c r="BM165" s="22" t="s">
        <v>296</v>
      </c>
    </row>
    <row r="166" spans="2:51" s="11" customFormat="1" ht="13.5">
      <c r="B166" s="179"/>
      <c r="D166" s="180" t="s">
        <v>150</v>
      </c>
      <c r="E166" s="181" t="s">
        <v>5</v>
      </c>
      <c r="F166" s="182" t="s">
        <v>297</v>
      </c>
      <c r="H166" s="183">
        <v>1.513</v>
      </c>
      <c r="I166" s="184"/>
      <c r="L166" s="179"/>
      <c r="M166" s="185"/>
      <c r="N166" s="186"/>
      <c r="O166" s="186"/>
      <c r="P166" s="186"/>
      <c r="Q166" s="186"/>
      <c r="R166" s="186"/>
      <c r="S166" s="186"/>
      <c r="T166" s="187"/>
      <c r="AT166" s="181" t="s">
        <v>150</v>
      </c>
      <c r="AU166" s="181" t="s">
        <v>148</v>
      </c>
      <c r="AV166" s="11" t="s">
        <v>148</v>
      </c>
      <c r="AW166" s="11" t="s">
        <v>39</v>
      </c>
      <c r="AX166" s="11" t="s">
        <v>75</v>
      </c>
      <c r="AY166" s="181" t="s">
        <v>140</v>
      </c>
    </row>
    <row r="167" spans="2:65" s="1" customFormat="1" ht="25.5" customHeight="1">
      <c r="B167" s="166"/>
      <c r="C167" s="167" t="s">
        <v>298</v>
      </c>
      <c r="D167" s="167" t="s">
        <v>142</v>
      </c>
      <c r="E167" s="168" t="s">
        <v>299</v>
      </c>
      <c r="F167" s="169" t="s">
        <v>300</v>
      </c>
      <c r="G167" s="170" t="s">
        <v>145</v>
      </c>
      <c r="H167" s="171">
        <v>5.875</v>
      </c>
      <c r="I167" s="172"/>
      <c r="J167" s="173">
        <f>ROUND(I167*H167,0)</f>
        <v>0</v>
      </c>
      <c r="K167" s="169" t="s">
        <v>146</v>
      </c>
      <c r="L167" s="39"/>
      <c r="M167" s="174" t="s">
        <v>5</v>
      </c>
      <c r="N167" s="175" t="s">
        <v>47</v>
      </c>
      <c r="O167" s="40"/>
      <c r="P167" s="176">
        <f>O167*H167</f>
        <v>0</v>
      </c>
      <c r="Q167" s="176">
        <v>0.14994</v>
      </c>
      <c r="R167" s="176">
        <f>Q167*H167</f>
        <v>0.8808974999999999</v>
      </c>
      <c r="S167" s="176">
        <v>0</v>
      </c>
      <c r="T167" s="177">
        <f>S167*H167</f>
        <v>0</v>
      </c>
      <c r="AR167" s="22" t="s">
        <v>147</v>
      </c>
      <c r="AT167" s="22" t="s">
        <v>142</v>
      </c>
      <c r="AU167" s="22" t="s">
        <v>148</v>
      </c>
      <c r="AY167" s="22" t="s">
        <v>140</v>
      </c>
      <c r="BE167" s="178">
        <f>IF(N167="základní",J167,0)</f>
        <v>0</v>
      </c>
      <c r="BF167" s="178">
        <f>IF(N167="snížená",J167,0)</f>
        <v>0</v>
      </c>
      <c r="BG167" s="178">
        <f>IF(N167="zákl. přenesená",J167,0)</f>
        <v>0</v>
      </c>
      <c r="BH167" s="178">
        <f>IF(N167="sníž. přenesená",J167,0)</f>
        <v>0</v>
      </c>
      <c r="BI167" s="178">
        <f>IF(N167="nulová",J167,0)</f>
        <v>0</v>
      </c>
      <c r="BJ167" s="22" t="s">
        <v>148</v>
      </c>
      <c r="BK167" s="178">
        <f>ROUND(I167*H167,0)</f>
        <v>0</v>
      </c>
      <c r="BL167" s="22" t="s">
        <v>147</v>
      </c>
      <c r="BM167" s="22" t="s">
        <v>301</v>
      </c>
    </row>
    <row r="168" spans="2:51" s="12" customFormat="1" ht="13.5">
      <c r="B168" s="198"/>
      <c r="D168" s="180" t="s">
        <v>150</v>
      </c>
      <c r="E168" s="199" t="s">
        <v>5</v>
      </c>
      <c r="F168" s="200" t="s">
        <v>302</v>
      </c>
      <c r="H168" s="199" t="s">
        <v>5</v>
      </c>
      <c r="I168" s="201"/>
      <c r="L168" s="198"/>
      <c r="M168" s="202"/>
      <c r="N168" s="203"/>
      <c r="O168" s="203"/>
      <c r="P168" s="203"/>
      <c r="Q168" s="203"/>
      <c r="R168" s="203"/>
      <c r="S168" s="203"/>
      <c r="T168" s="204"/>
      <c r="AT168" s="199" t="s">
        <v>150</v>
      </c>
      <c r="AU168" s="199" t="s">
        <v>148</v>
      </c>
      <c r="AV168" s="12" t="s">
        <v>11</v>
      </c>
      <c r="AW168" s="12" t="s">
        <v>39</v>
      </c>
      <c r="AX168" s="12" t="s">
        <v>75</v>
      </c>
      <c r="AY168" s="199" t="s">
        <v>140</v>
      </c>
    </row>
    <row r="169" spans="2:51" s="11" customFormat="1" ht="13.5">
      <c r="B169" s="179"/>
      <c r="D169" s="180" t="s">
        <v>150</v>
      </c>
      <c r="E169" s="181" t="s">
        <v>5</v>
      </c>
      <c r="F169" s="182" t="s">
        <v>303</v>
      </c>
      <c r="H169" s="183">
        <v>2.5</v>
      </c>
      <c r="I169" s="184"/>
      <c r="L169" s="179"/>
      <c r="M169" s="185"/>
      <c r="N169" s="186"/>
      <c r="O169" s="186"/>
      <c r="P169" s="186"/>
      <c r="Q169" s="186"/>
      <c r="R169" s="186"/>
      <c r="S169" s="186"/>
      <c r="T169" s="187"/>
      <c r="AT169" s="181" t="s">
        <v>150</v>
      </c>
      <c r="AU169" s="181" t="s">
        <v>148</v>
      </c>
      <c r="AV169" s="11" t="s">
        <v>148</v>
      </c>
      <c r="AW169" s="11" t="s">
        <v>39</v>
      </c>
      <c r="AX169" s="11" t="s">
        <v>75</v>
      </c>
      <c r="AY169" s="181" t="s">
        <v>140</v>
      </c>
    </row>
    <row r="170" spans="2:51" s="11" customFormat="1" ht="13.5">
      <c r="B170" s="179"/>
      <c r="D170" s="180" t="s">
        <v>150</v>
      </c>
      <c r="E170" s="181" t="s">
        <v>5</v>
      </c>
      <c r="F170" s="182" t="s">
        <v>304</v>
      </c>
      <c r="H170" s="183">
        <v>3.375</v>
      </c>
      <c r="I170" s="184"/>
      <c r="L170" s="179"/>
      <c r="M170" s="185"/>
      <c r="N170" s="186"/>
      <c r="O170" s="186"/>
      <c r="P170" s="186"/>
      <c r="Q170" s="186"/>
      <c r="R170" s="186"/>
      <c r="S170" s="186"/>
      <c r="T170" s="187"/>
      <c r="AT170" s="181" t="s">
        <v>150</v>
      </c>
      <c r="AU170" s="181" t="s">
        <v>148</v>
      </c>
      <c r="AV170" s="11" t="s">
        <v>148</v>
      </c>
      <c r="AW170" s="11" t="s">
        <v>39</v>
      </c>
      <c r="AX170" s="11" t="s">
        <v>75</v>
      </c>
      <c r="AY170" s="181" t="s">
        <v>140</v>
      </c>
    </row>
    <row r="171" spans="2:65" s="1" customFormat="1" ht="25.5" customHeight="1">
      <c r="B171" s="166"/>
      <c r="C171" s="167" t="s">
        <v>305</v>
      </c>
      <c r="D171" s="167" t="s">
        <v>142</v>
      </c>
      <c r="E171" s="168" t="s">
        <v>306</v>
      </c>
      <c r="F171" s="169" t="s">
        <v>307</v>
      </c>
      <c r="G171" s="170" t="s">
        <v>145</v>
      </c>
      <c r="H171" s="171">
        <v>4.2</v>
      </c>
      <c r="I171" s="172"/>
      <c r="J171" s="173">
        <f>ROUND(I171*H171,0)</f>
        <v>0</v>
      </c>
      <c r="K171" s="169" t="s">
        <v>146</v>
      </c>
      <c r="L171" s="39"/>
      <c r="M171" s="174" t="s">
        <v>5</v>
      </c>
      <c r="N171" s="175" t="s">
        <v>47</v>
      </c>
      <c r="O171" s="40"/>
      <c r="P171" s="176">
        <f>O171*H171</f>
        <v>0</v>
      </c>
      <c r="Q171" s="176">
        <v>0.3216</v>
      </c>
      <c r="R171" s="176">
        <f>Q171*H171</f>
        <v>1.3507200000000001</v>
      </c>
      <c r="S171" s="176">
        <v>0</v>
      </c>
      <c r="T171" s="177">
        <f>S171*H171</f>
        <v>0</v>
      </c>
      <c r="AR171" s="22" t="s">
        <v>147</v>
      </c>
      <c r="AT171" s="22" t="s">
        <v>142</v>
      </c>
      <c r="AU171" s="22" t="s">
        <v>148</v>
      </c>
      <c r="AY171" s="22" t="s">
        <v>140</v>
      </c>
      <c r="BE171" s="178">
        <f>IF(N171="základní",J171,0)</f>
        <v>0</v>
      </c>
      <c r="BF171" s="178">
        <f>IF(N171="snížená",J171,0)</f>
        <v>0</v>
      </c>
      <c r="BG171" s="178">
        <f>IF(N171="zákl. přenesená",J171,0)</f>
        <v>0</v>
      </c>
      <c r="BH171" s="178">
        <f>IF(N171="sníž. přenesená",J171,0)</f>
        <v>0</v>
      </c>
      <c r="BI171" s="178">
        <f>IF(N171="nulová",J171,0)</f>
        <v>0</v>
      </c>
      <c r="BJ171" s="22" t="s">
        <v>148</v>
      </c>
      <c r="BK171" s="178">
        <f>ROUND(I171*H171,0)</f>
        <v>0</v>
      </c>
      <c r="BL171" s="22" t="s">
        <v>147</v>
      </c>
      <c r="BM171" s="22" t="s">
        <v>308</v>
      </c>
    </row>
    <row r="172" spans="2:51" s="11" customFormat="1" ht="13.5">
      <c r="B172" s="179"/>
      <c r="D172" s="180" t="s">
        <v>150</v>
      </c>
      <c r="E172" s="181" t="s">
        <v>5</v>
      </c>
      <c r="F172" s="182" t="s">
        <v>309</v>
      </c>
      <c r="H172" s="183">
        <v>4.2</v>
      </c>
      <c r="I172" s="184"/>
      <c r="L172" s="179"/>
      <c r="M172" s="185"/>
      <c r="N172" s="186"/>
      <c r="O172" s="186"/>
      <c r="P172" s="186"/>
      <c r="Q172" s="186"/>
      <c r="R172" s="186"/>
      <c r="S172" s="186"/>
      <c r="T172" s="187"/>
      <c r="AT172" s="181" t="s">
        <v>150</v>
      </c>
      <c r="AU172" s="181" t="s">
        <v>148</v>
      </c>
      <c r="AV172" s="11" t="s">
        <v>148</v>
      </c>
      <c r="AW172" s="11" t="s">
        <v>39</v>
      </c>
      <c r="AX172" s="11" t="s">
        <v>75</v>
      </c>
      <c r="AY172" s="181" t="s">
        <v>140</v>
      </c>
    </row>
    <row r="173" spans="2:65" s="1" customFormat="1" ht="16.5" customHeight="1">
      <c r="B173" s="166"/>
      <c r="C173" s="167" t="s">
        <v>310</v>
      </c>
      <c r="D173" s="167" t="s">
        <v>142</v>
      </c>
      <c r="E173" s="168" t="s">
        <v>311</v>
      </c>
      <c r="F173" s="169" t="s">
        <v>312</v>
      </c>
      <c r="G173" s="170" t="s">
        <v>145</v>
      </c>
      <c r="H173" s="171">
        <v>27.709</v>
      </c>
      <c r="I173" s="172"/>
      <c r="J173" s="173">
        <f>ROUND(I173*H173,0)</f>
        <v>0</v>
      </c>
      <c r="K173" s="169" t="s">
        <v>146</v>
      </c>
      <c r="L173" s="39"/>
      <c r="M173" s="174" t="s">
        <v>5</v>
      </c>
      <c r="N173" s="175" t="s">
        <v>47</v>
      </c>
      <c r="O173" s="40"/>
      <c r="P173" s="176">
        <f>O173*H173</f>
        <v>0</v>
      </c>
      <c r="Q173" s="176">
        <v>0.09232</v>
      </c>
      <c r="R173" s="176">
        <f>Q173*H173</f>
        <v>2.55809488</v>
      </c>
      <c r="S173" s="176">
        <v>0</v>
      </c>
      <c r="T173" s="177">
        <f>S173*H173</f>
        <v>0</v>
      </c>
      <c r="AR173" s="22" t="s">
        <v>147</v>
      </c>
      <c r="AT173" s="22" t="s">
        <v>142</v>
      </c>
      <c r="AU173" s="22" t="s">
        <v>148</v>
      </c>
      <c r="AY173" s="22" t="s">
        <v>140</v>
      </c>
      <c r="BE173" s="178">
        <f>IF(N173="základní",J173,0)</f>
        <v>0</v>
      </c>
      <c r="BF173" s="178">
        <f>IF(N173="snížená",J173,0)</f>
        <v>0</v>
      </c>
      <c r="BG173" s="178">
        <f>IF(N173="zákl. přenesená",J173,0)</f>
        <v>0</v>
      </c>
      <c r="BH173" s="178">
        <f>IF(N173="sníž. přenesená",J173,0)</f>
        <v>0</v>
      </c>
      <c r="BI173" s="178">
        <f>IF(N173="nulová",J173,0)</f>
        <v>0</v>
      </c>
      <c r="BJ173" s="22" t="s">
        <v>148</v>
      </c>
      <c r="BK173" s="178">
        <f>ROUND(I173*H173,0)</f>
        <v>0</v>
      </c>
      <c r="BL173" s="22" t="s">
        <v>147</v>
      </c>
      <c r="BM173" s="22" t="s">
        <v>313</v>
      </c>
    </row>
    <row r="174" spans="2:51" s="11" customFormat="1" ht="13.5">
      <c r="B174" s="179"/>
      <c r="D174" s="180" t="s">
        <v>150</v>
      </c>
      <c r="E174" s="181" t="s">
        <v>5</v>
      </c>
      <c r="F174" s="182" t="s">
        <v>314</v>
      </c>
      <c r="H174" s="183">
        <v>27.709</v>
      </c>
      <c r="I174" s="184"/>
      <c r="L174" s="179"/>
      <c r="M174" s="185"/>
      <c r="N174" s="186"/>
      <c r="O174" s="186"/>
      <c r="P174" s="186"/>
      <c r="Q174" s="186"/>
      <c r="R174" s="186"/>
      <c r="S174" s="186"/>
      <c r="T174" s="187"/>
      <c r="AT174" s="181" t="s">
        <v>150</v>
      </c>
      <c r="AU174" s="181" t="s">
        <v>148</v>
      </c>
      <c r="AV174" s="11" t="s">
        <v>148</v>
      </c>
      <c r="AW174" s="11" t="s">
        <v>39</v>
      </c>
      <c r="AX174" s="11" t="s">
        <v>75</v>
      </c>
      <c r="AY174" s="181" t="s">
        <v>140</v>
      </c>
    </row>
    <row r="175" spans="2:65" s="1" customFormat="1" ht="16.5" customHeight="1">
      <c r="B175" s="166"/>
      <c r="C175" s="167" t="s">
        <v>315</v>
      </c>
      <c r="D175" s="167" t="s">
        <v>142</v>
      </c>
      <c r="E175" s="168" t="s">
        <v>316</v>
      </c>
      <c r="F175" s="169" t="s">
        <v>317</v>
      </c>
      <c r="G175" s="170" t="s">
        <v>145</v>
      </c>
      <c r="H175" s="171">
        <v>22.341</v>
      </c>
      <c r="I175" s="172"/>
      <c r="J175" s="173">
        <f>ROUND(I175*H175,0)</f>
        <v>0</v>
      </c>
      <c r="K175" s="169" t="s">
        <v>146</v>
      </c>
      <c r="L175" s="39"/>
      <c r="M175" s="174" t="s">
        <v>5</v>
      </c>
      <c r="N175" s="175" t="s">
        <v>47</v>
      </c>
      <c r="O175" s="40"/>
      <c r="P175" s="176">
        <f>O175*H175</f>
        <v>0</v>
      </c>
      <c r="Q175" s="176">
        <v>0.11669</v>
      </c>
      <c r="R175" s="176">
        <f>Q175*H175</f>
        <v>2.60697129</v>
      </c>
      <c r="S175" s="176">
        <v>0</v>
      </c>
      <c r="T175" s="177">
        <f>S175*H175</f>
        <v>0</v>
      </c>
      <c r="AR175" s="22" t="s">
        <v>147</v>
      </c>
      <c r="AT175" s="22" t="s">
        <v>142</v>
      </c>
      <c r="AU175" s="22" t="s">
        <v>148</v>
      </c>
      <c r="AY175" s="22" t="s">
        <v>140</v>
      </c>
      <c r="BE175" s="178">
        <f>IF(N175="základní",J175,0)</f>
        <v>0</v>
      </c>
      <c r="BF175" s="178">
        <f>IF(N175="snížená",J175,0)</f>
        <v>0</v>
      </c>
      <c r="BG175" s="178">
        <f>IF(N175="zákl. přenesená",J175,0)</f>
        <v>0</v>
      </c>
      <c r="BH175" s="178">
        <f>IF(N175="sníž. přenesená",J175,0)</f>
        <v>0</v>
      </c>
      <c r="BI175" s="178">
        <f>IF(N175="nulová",J175,0)</f>
        <v>0</v>
      </c>
      <c r="BJ175" s="22" t="s">
        <v>148</v>
      </c>
      <c r="BK175" s="178">
        <f>ROUND(I175*H175,0)</f>
        <v>0</v>
      </c>
      <c r="BL175" s="22" t="s">
        <v>147</v>
      </c>
      <c r="BM175" s="22" t="s">
        <v>318</v>
      </c>
    </row>
    <row r="176" spans="2:51" s="11" customFormat="1" ht="13.5">
      <c r="B176" s="179"/>
      <c r="D176" s="180" t="s">
        <v>150</v>
      </c>
      <c r="E176" s="181" t="s">
        <v>5</v>
      </c>
      <c r="F176" s="182" t="s">
        <v>319</v>
      </c>
      <c r="H176" s="183">
        <v>22.341</v>
      </c>
      <c r="I176" s="184"/>
      <c r="L176" s="179"/>
      <c r="M176" s="185"/>
      <c r="N176" s="186"/>
      <c r="O176" s="186"/>
      <c r="P176" s="186"/>
      <c r="Q176" s="186"/>
      <c r="R176" s="186"/>
      <c r="S176" s="186"/>
      <c r="T176" s="187"/>
      <c r="AT176" s="181" t="s">
        <v>150</v>
      </c>
      <c r="AU176" s="181" t="s">
        <v>148</v>
      </c>
      <c r="AV176" s="11" t="s">
        <v>148</v>
      </c>
      <c r="AW176" s="11" t="s">
        <v>39</v>
      </c>
      <c r="AX176" s="11" t="s">
        <v>75</v>
      </c>
      <c r="AY176" s="181" t="s">
        <v>140</v>
      </c>
    </row>
    <row r="177" spans="2:65" s="1" customFormat="1" ht="25.5" customHeight="1">
      <c r="B177" s="166"/>
      <c r="C177" s="167" t="s">
        <v>320</v>
      </c>
      <c r="D177" s="167" t="s">
        <v>142</v>
      </c>
      <c r="E177" s="168" t="s">
        <v>321</v>
      </c>
      <c r="F177" s="169" t="s">
        <v>322</v>
      </c>
      <c r="G177" s="170" t="s">
        <v>145</v>
      </c>
      <c r="H177" s="171">
        <v>4.483</v>
      </c>
      <c r="I177" s="172"/>
      <c r="J177" s="173">
        <f>ROUND(I177*H177,0)</f>
        <v>0</v>
      </c>
      <c r="K177" s="169" t="s">
        <v>146</v>
      </c>
      <c r="L177" s="39"/>
      <c r="M177" s="174" t="s">
        <v>5</v>
      </c>
      <c r="N177" s="175" t="s">
        <v>47</v>
      </c>
      <c r="O177" s="40"/>
      <c r="P177" s="176">
        <f>O177*H177</f>
        <v>0</v>
      </c>
      <c r="Q177" s="176">
        <v>0.06982</v>
      </c>
      <c r="R177" s="176">
        <f>Q177*H177</f>
        <v>0.31300305999999994</v>
      </c>
      <c r="S177" s="176">
        <v>0</v>
      </c>
      <c r="T177" s="177">
        <f>S177*H177</f>
        <v>0</v>
      </c>
      <c r="AR177" s="22" t="s">
        <v>147</v>
      </c>
      <c r="AT177" s="22" t="s">
        <v>142</v>
      </c>
      <c r="AU177" s="22" t="s">
        <v>148</v>
      </c>
      <c r="AY177" s="22" t="s">
        <v>140</v>
      </c>
      <c r="BE177" s="178">
        <f>IF(N177="základní",J177,0)</f>
        <v>0</v>
      </c>
      <c r="BF177" s="178">
        <f>IF(N177="snížená",J177,0)</f>
        <v>0</v>
      </c>
      <c r="BG177" s="178">
        <f>IF(N177="zákl. přenesená",J177,0)</f>
        <v>0</v>
      </c>
      <c r="BH177" s="178">
        <f>IF(N177="sníž. přenesená",J177,0)</f>
        <v>0</v>
      </c>
      <c r="BI177" s="178">
        <f>IF(N177="nulová",J177,0)</f>
        <v>0</v>
      </c>
      <c r="BJ177" s="22" t="s">
        <v>148</v>
      </c>
      <c r="BK177" s="178">
        <f>ROUND(I177*H177,0)</f>
        <v>0</v>
      </c>
      <c r="BL177" s="22" t="s">
        <v>147</v>
      </c>
      <c r="BM177" s="22" t="s">
        <v>323</v>
      </c>
    </row>
    <row r="178" spans="2:51" s="12" customFormat="1" ht="13.5">
      <c r="B178" s="198"/>
      <c r="D178" s="180" t="s">
        <v>150</v>
      </c>
      <c r="E178" s="199" t="s">
        <v>5</v>
      </c>
      <c r="F178" s="200" t="s">
        <v>302</v>
      </c>
      <c r="H178" s="199" t="s">
        <v>5</v>
      </c>
      <c r="I178" s="201"/>
      <c r="L178" s="198"/>
      <c r="M178" s="202"/>
      <c r="N178" s="203"/>
      <c r="O178" s="203"/>
      <c r="P178" s="203"/>
      <c r="Q178" s="203"/>
      <c r="R178" s="203"/>
      <c r="S178" s="203"/>
      <c r="T178" s="204"/>
      <c r="AT178" s="199" t="s">
        <v>150</v>
      </c>
      <c r="AU178" s="199" t="s">
        <v>148</v>
      </c>
      <c r="AV178" s="12" t="s">
        <v>11</v>
      </c>
      <c r="AW178" s="12" t="s">
        <v>39</v>
      </c>
      <c r="AX178" s="12" t="s">
        <v>75</v>
      </c>
      <c r="AY178" s="199" t="s">
        <v>140</v>
      </c>
    </row>
    <row r="179" spans="2:51" s="11" customFormat="1" ht="13.5">
      <c r="B179" s="179"/>
      <c r="D179" s="180" t="s">
        <v>150</v>
      </c>
      <c r="E179" s="181" t="s">
        <v>5</v>
      </c>
      <c r="F179" s="182" t="s">
        <v>324</v>
      </c>
      <c r="H179" s="183">
        <v>4.483</v>
      </c>
      <c r="I179" s="184"/>
      <c r="L179" s="179"/>
      <c r="M179" s="185"/>
      <c r="N179" s="186"/>
      <c r="O179" s="186"/>
      <c r="P179" s="186"/>
      <c r="Q179" s="186"/>
      <c r="R179" s="186"/>
      <c r="S179" s="186"/>
      <c r="T179" s="187"/>
      <c r="AT179" s="181" t="s">
        <v>150</v>
      </c>
      <c r="AU179" s="181" t="s">
        <v>148</v>
      </c>
      <c r="AV179" s="11" t="s">
        <v>148</v>
      </c>
      <c r="AW179" s="11" t="s">
        <v>39</v>
      </c>
      <c r="AX179" s="11" t="s">
        <v>75</v>
      </c>
      <c r="AY179" s="181" t="s">
        <v>140</v>
      </c>
    </row>
    <row r="180" spans="2:65" s="1" customFormat="1" ht="25.5" customHeight="1">
      <c r="B180" s="166"/>
      <c r="C180" s="167" t="s">
        <v>325</v>
      </c>
      <c r="D180" s="167" t="s">
        <v>142</v>
      </c>
      <c r="E180" s="168" t="s">
        <v>326</v>
      </c>
      <c r="F180" s="169" t="s">
        <v>327</v>
      </c>
      <c r="G180" s="170" t="s">
        <v>145</v>
      </c>
      <c r="H180" s="171">
        <v>3.819</v>
      </c>
      <c r="I180" s="172"/>
      <c r="J180" s="173">
        <f>ROUND(I180*H180,0)</f>
        <v>0</v>
      </c>
      <c r="K180" s="169" t="s">
        <v>146</v>
      </c>
      <c r="L180" s="39"/>
      <c r="M180" s="174" t="s">
        <v>5</v>
      </c>
      <c r="N180" s="175" t="s">
        <v>47</v>
      </c>
      <c r="O180" s="40"/>
      <c r="P180" s="176">
        <f>O180*H180</f>
        <v>0</v>
      </c>
      <c r="Q180" s="176">
        <v>0.10422</v>
      </c>
      <c r="R180" s="176">
        <f>Q180*H180</f>
        <v>0.39801617999999994</v>
      </c>
      <c r="S180" s="176">
        <v>0</v>
      </c>
      <c r="T180" s="177">
        <f>S180*H180</f>
        <v>0</v>
      </c>
      <c r="AR180" s="22" t="s">
        <v>147</v>
      </c>
      <c r="AT180" s="22" t="s">
        <v>142</v>
      </c>
      <c r="AU180" s="22" t="s">
        <v>148</v>
      </c>
      <c r="AY180" s="22" t="s">
        <v>140</v>
      </c>
      <c r="BE180" s="178">
        <f>IF(N180="základní",J180,0)</f>
        <v>0</v>
      </c>
      <c r="BF180" s="178">
        <f>IF(N180="snížená",J180,0)</f>
        <v>0</v>
      </c>
      <c r="BG180" s="178">
        <f>IF(N180="zákl. přenesená",J180,0)</f>
        <v>0</v>
      </c>
      <c r="BH180" s="178">
        <f>IF(N180="sníž. přenesená",J180,0)</f>
        <v>0</v>
      </c>
      <c r="BI180" s="178">
        <f>IF(N180="nulová",J180,0)</f>
        <v>0</v>
      </c>
      <c r="BJ180" s="22" t="s">
        <v>148</v>
      </c>
      <c r="BK180" s="178">
        <f>ROUND(I180*H180,0)</f>
        <v>0</v>
      </c>
      <c r="BL180" s="22" t="s">
        <v>147</v>
      </c>
      <c r="BM180" s="22" t="s">
        <v>328</v>
      </c>
    </row>
    <row r="181" spans="2:51" s="12" customFormat="1" ht="13.5">
      <c r="B181" s="198"/>
      <c r="D181" s="180" t="s">
        <v>150</v>
      </c>
      <c r="E181" s="199" t="s">
        <v>5</v>
      </c>
      <c r="F181" s="200" t="s">
        <v>302</v>
      </c>
      <c r="H181" s="199" t="s">
        <v>5</v>
      </c>
      <c r="I181" s="201"/>
      <c r="L181" s="198"/>
      <c r="M181" s="202"/>
      <c r="N181" s="203"/>
      <c r="O181" s="203"/>
      <c r="P181" s="203"/>
      <c r="Q181" s="203"/>
      <c r="R181" s="203"/>
      <c r="S181" s="203"/>
      <c r="T181" s="204"/>
      <c r="AT181" s="199" t="s">
        <v>150</v>
      </c>
      <c r="AU181" s="199" t="s">
        <v>148</v>
      </c>
      <c r="AV181" s="12" t="s">
        <v>11</v>
      </c>
      <c r="AW181" s="12" t="s">
        <v>39</v>
      </c>
      <c r="AX181" s="12" t="s">
        <v>75</v>
      </c>
      <c r="AY181" s="199" t="s">
        <v>140</v>
      </c>
    </row>
    <row r="182" spans="2:51" s="11" customFormat="1" ht="13.5">
      <c r="B182" s="179"/>
      <c r="D182" s="180" t="s">
        <v>150</v>
      </c>
      <c r="E182" s="181" t="s">
        <v>5</v>
      </c>
      <c r="F182" s="182" t="s">
        <v>329</v>
      </c>
      <c r="H182" s="183">
        <v>1.125</v>
      </c>
      <c r="I182" s="184"/>
      <c r="L182" s="179"/>
      <c r="M182" s="185"/>
      <c r="N182" s="186"/>
      <c r="O182" s="186"/>
      <c r="P182" s="186"/>
      <c r="Q182" s="186"/>
      <c r="R182" s="186"/>
      <c r="S182" s="186"/>
      <c r="T182" s="187"/>
      <c r="AT182" s="181" t="s">
        <v>150</v>
      </c>
      <c r="AU182" s="181" t="s">
        <v>148</v>
      </c>
      <c r="AV182" s="11" t="s">
        <v>148</v>
      </c>
      <c r="AW182" s="11" t="s">
        <v>39</v>
      </c>
      <c r="AX182" s="11" t="s">
        <v>75</v>
      </c>
      <c r="AY182" s="181" t="s">
        <v>140</v>
      </c>
    </row>
    <row r="183" spans="2:51" s="11" customFormat="1" ht="13.5">
      <c r="B183" s="179"/>
      <c r="D183" s="180" t="s">
        <v>150</v>
      </c>
      <c r="E183" s="181" t="s">
        <v>5</v>
      </c>
      <c r="F183" s="182" t="s">
        <v>330</v>
      </c>
      <c r="H183" s="183">
        <v>1.319</v>
      </c>
      <c r="I183" s="184"/>
      <c r="L183" s="179"/>
      <c r="M183" s="185"/>
      <c r="N183" s="186"/>
      <c r="O183" s="186"/>
      <c r="P183" s="186"/>
      <c r="Q183" s="186"/>
      <c r="R183" s="186"/>
      <c r="S183" s="186"/>
      <c r="T183" s="187"/>
      <c r="AT183" s="181" t="s">
        <v>150</v>
      </c>
      <c r="AU183" s="181" t="s">
        <v>148</v>
      </c>
      <c r="AV183" s="11" t="s">
        <v>148</v>
      </c>
      <c r="AW183" s="11" t="s">
        <v>39</v>
      </c>
      <c r="AX183" s="11" t="s">
        <v>75</v>
      </c>
      <c r="AY183" s="181" t="s">
        <v>140</v>
      </c>
    </row>
    <row r="184" spans="2:51" s="11" customFormat="1" ht="13.5">
      <c r="B184" s="179"/>
      <c r="D184" s="180" t="s">
        <v>150</v>
      </c>
      <c r="E184" s="181" t="s">
        <v>5</v>
      </c>
      <c r="F184" s="182" t="s">
        <v>331</v>
      </c>
      <c r="H184" s="183">
        <v>1.375</v>
      </c>
      <c r="I184" s="184"/>
      <c r="L184" s="179"/>
      <c r="M184" s="185"/>
      <c r="N184" s="186"/>
      <c r="O184" s="186"/>
      <c r="P184" s="186"/>
      <c r="Q184" s="186"/>
      <c r="R184" s="186"/>
      <c r="S184" s="186"/>
      <c r="T184" s="187"/>
      <c r="AT184" s="181" t="s">
        <v>150</v>
      </c>
      <c r="AU184" s="181" t="s">
        <v>148</v>
      </c>
      <c r="AV184" s="11" t="s">
        <v>148</v>
      </c>
      <c r="AW184" s="11" t="s">
        <v>39</v>
      </c>
      <c r="AX184" s="11" t="s">
        <v>75</v>
      </c>
      <c r="AY184" s="181" t="s">
        <v>140</v>
      </c>
    </row>
    <row r="185" spans="2:65" s="1" customFormat="1" ht="16.5" customHeight="1">
      <c r="B185" s="166"/>
      <c r="C185" s="167" t="s">
        <v>332</v>
      </c>
      <c r="D185" s="167" t="s">
        <v>142</v>
      </c>
      <c r="E185" s="168" t="s">
        <v>333</v>
      </c>
      <c r="F185" s="169" t="s">
        <v>334</v>
      </c>
      <c r="G185" s="170" t="s">
        <v>158</v>
      </c>
      <c r="H185" s="171">
        <v>12.225</v>
      </c>
      <c r="I185" s="172"/>
      <c r="J185" s="173">
        <f>ROUND(I185*H185,0)</f>
        <v>0</v>
      </c>
      <c r="K185" s="169" t="s">
        <v>146</v>
      </c>
      <c r="L185" s="39"/>
      <c r="M185" s="174" t="s">
        <v>5</v>
      </c>
      <c r="N185" s="175" t="s">
        <v>47</v>
      </c>
      <c r="O185" s="40"/>
      <c r="P185" s="176">
        <f>O185*H185</f>
        <v>0</v>
      </c>
      <c r="Q185" s="176">
        <v>8E-05</v>
      </c>
      <c r="R185" s="176">
        <f>Q185*H185</f>
        <v>0.0009780000000000001</v>
      </c>
      <c r="S185" s="176">
        <v>0</v>
      </c>
      <c r="T185" s="177">
        <f>S185*H185</f>
        <v>0</v>
      </c>
      <c r="AR185" s="22" t="s">
        <v>147</v>
      </c>
      <c r="AT185" s="22" t="s">
        <v>142</v>
      </c>
      <c r="AU185" s="22" t="s">
        <v>148</v>
      </c>
      <c r="AY185" s="22" t="s">
        <v>140</v>
      </c>
      <c r="BE185" s="178">
        <f>IF(N185="základní",J185,0)</f>
        <v>0</v>
      </c>
      <c r="BF185" s="178">
        <f>IF(N185="snížená",J185,0)</f>
        <v>0</v>
      </c>
      <c r="BG185" s="178">
        <f>IF(N185="zákl. přenesená",J185,0)</f>
        <v>0</v>
      </c>
      <c r="BH185" s="178">
        <f>IF(N185="sníž. přenesená",J185,0)</f>
        <v>0</v>
      </c>
      <c r="BI185" s="178">
        <f>IF(N185="nulová",J185,0)</f>
        <v>0</v>
      </c>
      <c r="BJ185" s="22" t="s">
        <v>148</v>
      </c>
      <c r="BK185" s="178">
        <f>ROUND(I185*H185,0)</f>
        <v>0</v>
      </c>
      <c r="BL185" s="22" t="s">
        <v>147</v>
      </c>
      <c r="BM185" s="22" t="s">
        <v>335</v>
      </c>
    </row>
    <row r="186" spans="2:51" s="11" customFormat="1" ht="13.5">
      <c r="B186" s="179"/>
      <c r="D186" s="180" t="s">
        <v>150</v>
      </c>
      <c r="E186" s="181" t="s">
        <v>5</v>
      </c>
      <c r="F186" s="182" t="s">
        <v>336</v>
      </c>
      <c r="H186" s="183">
        <v>12.225</v>
      </c>
      <c r="I186" s="184"/>
      <c r="L186" s="179"/>
      <c r="M186" s="185"/>
      <c r="N186" s="186"/>
      <c r="O186" s="186"/>
      <c r="P186" s="186"/>
      <c r="Q186" s="186"/>
      <c r="R186" s="186"/>
      <c r="S186" s="186"/>
      <c r="T186" s="187"/>
      <c r="AT186" s="181" t="s">
        <v>150</v>
      </c>
      <c r="AU186" s="181" t="s">
        <v>148</v>
      </c>
      <c r="AV186" s="11" t="s">
        <v>148</v>
      </c>
      <c r="AW186" s="11" t="s">
        <v>39</v>
      </c>
      <c r="AX186" s="11" t="s">
        <v>75</v>
      </c>
      <c r="AY186" s="181" t="s">
        <v>140</v>
      </c>
    </row>
    <row r="187" spans="2:65" s="1" customFormat="1" ht="16.5" customHeight="1">
      <c r="B187" s="166"/>
      <c r="C187" s="167" t="s">
        <v>337</v>
      </c>
      <c r="D187" s="167" t="s">
        <v>142</v>
      </c>
      <c r="E187" s="168" t="s">
        <v>338</v>
      </c>
      <c r="F187" s="169" t="s">
        <v>339</v>
      </c>
      <c r="G187" s="170" t="s">
        <v>158</v>
      </c>
      <c r="H187" s="171">
        <v>25.705</v>
      </c>
      <c r="I187" s="172"/>
      <c r="J187" s="173">
        <f>ROUND(I187*H187,0)</f>
        <v>0</v>
      </c>
      <c r="K187" s="169" t="s">
        <v>146</v>
      </c>
      <c r="L187" s="39"/>
      <c r="M187" s="174" t="s">
        <v>5</v>
      </c>
      <c r="N187" s="175" t="s">
        <v>47</v>
      </c>
      <c r="O187" s="40"/>
      <c r="P187" s="176">
        <f>O187*H187</f>
        <v>0</v>
      </c>
      <c r="Q187" s="176">
        <v>0.00012</v>
      </c>
      <c r="R187" s="176">
        <f>Q187*H187</f>
        <v>0.0030846</v>
      </c>
      <c r="S187" s="176">
        <v>0</v>
      </c>
      <c r="T187" s="177">
        <f>S187*H187</f>
        <v>0</v>
      </c>
      <c r="AR187" s="22" t="s">
        <v>147</v>
      </c>
      <c r="AT187" s="22" t="s">
        <v>142</v>
      </c>
      <c r="AU187" s="22" t="s">
        <v>148</v>
      </c>
      <c r="AY187" s="22" t="s">
        <v>140</v>
      </c>
      <c r="BE187" s="178">
        <f>IF(N187="základní",J187,0)</f>
        <v>0</v>
      </c>
      <c r="BF187" s="178">
        <f>IF(N187="snížená",J187,0)</f>
        <v>0</v>
      </c>
      <c r="BG187" s="178">
        <f>IF(N187="zákl. přenesená",J187,0)</f>
        <v>0</v>
      </c>
      <c r="BH187" s="178">
        <f>IF(N187="sníž. přenesená",J187,0)</f>
        <v>0</v>
      </c>
      <c r="BI187" s="178">
        <f>IF(N187="nulová",J187,0)</f>
        <v>0</v>
      </c>
      <c r="BJ187" s="22" t="s">
        <v>148</v>
      </c>
      <c r="BK187" s="178">
        <f>ROUND(I187*H187,0)</f>
        <v>0</v>
      </c>
      <c r="BL187" s="22" t="s">
        <v>147</v>
      </c>
      <c r="BM187" s="22" t="s">
        <v>340</v>
      </c>
    </row>
    <row r="188" spans="2:51" s="11" customFormat="1" ht="13.5">
      <c r="B188" s="179"/>
      <c r="D188" s="180" t="s">
        <v>150</v>
      </c>
      <c r="E188" s="181" t="s">
        <v>5</v>
      </c>
      <c r="F188" s="182" t="s">
        <v>341</v>
      </c>
      <c r="H188" s="183">
        <v>8.815</v>
      </c>
      <c r="I188" s="184"/>
      <c r="L188" s="179"/>
      <c r="M188" s="185"/>
      <c r="N188" s="186"/>
      <c r="O188" s="186"/>
      <c r="P188" s="186"/>
      <c r="Q188" s="186"/>
      <c r="R188" s="186"/>
      <c r="S188" s="186"/>
      <c r="T188" s="187"/>
      <c r="AT188" s="181" t="s">
        <v>150</v>
      </c>
      <c r="AU188" s="181" t="s">
        <v>148</v>
      </c>
      <c r="AV188" s="11" t="s">
        <v>148</v>
      </c>
      <c r="AW188" s="11" t="s">
        <v>39</v>
      </c>
      <c r="AX188" s="11" t="s">
        <v>75</v>
      </c>
      <c r="AY188" s="181" t="s">
        <v>140</v>
      </c>
    </row>
    <row r="189" spans="2:51" s="11" customFormat="1" ht="13.5">
      <c r="B189" s="179"/>
      <c r="D189" s="180" t="s">
        <v>150</v>
      </c>
      <c r="E189" s="181" t="s">
        <v>5</v>
      </c>
      <c r="F189" s="182" t="s">
        <v>342</v>
      </c>
      <c r="H189" s="183">
        <v>16.89</v>
      </c>
      <c r="I189" s="184"/>
      <c r="L189" s="179"/>
      <c r="M189" s="185"/>
      <c r="N189" s="186"/>
      <c r="O189" s="186"/>
      <c r="P189" s="186"/>
      <c r="Q189" s="186"/>
      <c r="R189" s="186"/>
      <c r="S189" s="186"/>
      <c r="T189" s="187"/>
      <c r="AT189" s="181" t="s">
        <v>150</v>
      </c>
      <c r="AU189" s="181" t="s">
        <v>148</v>
      </c>
      <c r="AV189" s="11" t="s">
        <v>148</v>
      </c>
      <c r="AW189" s="11" t="s">
        <v>39</v>
      </c>
      <c r="AX189" s="11" t="s">
        <v>75</v>
      </c>
      <c r="AY189" s="181" t="s">
        <v>140</v>
      </c>
    </row>
    <row r="190" spans="2:65" s="1" customFormat="1" ht="16.5" customHeight="1">
      <c r="B190" s="166"/>
      <c r="C190" s="167" t="s">
        <v>343</v>
      </c>
      <c r="D190" s="167" t="s">
        <v>142</v>
      </c>
      <c r="E190" s="168" t="s">
        <v>344</v>
      </c>
      <c r="F190" s="169" t="s">
        <v>345</v>
      </c>
      <c r="G190" s="170" t="s">
        <v>158</v>
      </c>
      <c r="H190" s="171">
        <v>65.64</v>
      </c>
      <c r="I190" s="172"/>
      <c r="J190" s="173">
        <f>ROUND(I190*H190,0)</f>
        <v>0</v>
      </c>
      <c r="K190" s="169" t="s">
        <v>146</v>
      </c>
      <c r="L190" s="39"/>
      <c r="M190" s="174" t="s">
        <v>5</v>
      </c>
      <c r="N190" s="175" t="s">
        <v>47</v>
      </c>
      <c r="O190" s="40"/>
      <c r="P190" s="176">
        <f>O190*H190</f>
        <v>0</v>
      </c>
      <c r="Q190" s="176">
        <v>0.00014</v>
      </c>
      <c r="R190" s="176">
        <f>Q190*H190</f>
        <v>0.0091896</v>
      </c>
      <c r="S190" s="176">
        <v>0</v>
      </c>
      <c r="T190" s="177">
        <f>S190*H190</f>
        <v>0</v>
      </c>
      <c r="AR190" s="22" t="s">
        <v>147</v>
      </c>
      <c r="AT190" s="22" t="s">
        <v>142</v>
      </c>
      <c r="AU190" s="22" t="s">
        <v>148</v>
      </c>
      <c r="AY190" s="22" t="s">
        <v>140</v>
      </c>
      <c r="BE190" s="178">
        <f>IF(N190="základní",J190,0)</f>
        <v>0</v>
      </c>
      <c r="BF190" s="178">
        <f>IF(N190="snížená",J190,0)</f>
        <v>0</v>
      </c>
      <c r="BG190" s="178">
        <f>IF(N190="zákl. přenesená",J190,0)</f>
        <v>0</v>
      </c>
      <c r="BH190" s="178">
        <f>IF(N190="sníž. přenesená",J190,0)</f>
        <v>0</v>
      </c>
      <c r="BI190" s="178">
        <f>IF(N190="nulová",J190,0)</f>
        <v>0</v>
      </c>
      <c r="BJ190" s="22" t="s">
        <v>148</v>
      </c>
      <c r="BK190" s="178">
        <f>ROUND(I190*H190,0)</f>
        <v>0</v>
      </c>
      <c r="BL190" s="22" t="s">
        <v>147</v>
      </c>
      <c r="BM190" s="22" t="s">
        <v>346</v>
      </c>
    </row>
    <row r="191" spans="2:51" s="11" customFormat="1" ht="13.5">
      <c r="B191" s="179"/>
      <c r="D191" s="180" t="s">
        <v>150</v>
      </c>
      <c r="E191" s="181" t="s">
        <v>5</v>
      </c>
      <c r="F191" s="182" t="s">
        <v>347</v>
      </c>
      <c r="H191" s="183">
        <v>65.64</v>
      </c>
      <c r="I191" s="184"/>
      <c r="L191" s="179"/>
      <c r="M191" s="185"/>
      <c r="N191" s="186"/>
      <c r="O191" s="186"/>
      <c r="P191" s="186"/>
      <c r="Q191" s="186"/>
      <c r="R191" s="186"/>
      <c r="S191" s="186"/>
      <c r="T191" s="187"/>
      <c r="AT191" s="181" t="s">
        <v>150</v>
      </c>
      <c r="AU191" s="181" t="s">
        <v>148</v>
      </c>
      <c r="AV191" s="11" t="s">
        <v>148</v>
      </c>
      <c r="AW191" s="11" t="s">
        <v>39</v>
      </c>
      <c r="AX191" s="11" t="s">
        <v>75</v>
      </c>
      <c r="AY191" s="181" t="s">
        <v>140</v>
      </c>
    </row>
    <row r="192" spans="2:65" s="1" customFormat="1" ht="16.5" customHeight="1">
      <c r="B192" s="166"/>
      <c r="C192" s="167" t="s">
        <v>348</v>
      </c>
      <c r="D192" s="167" t="s">
        <v>142</v>
      </c>
      <c r="E192" s="168" t="s">
        <v>349</v>
      </c>
      <c r="F192" s="169" t="s">
        <v>350</v>
      </c>
      <c r="G192" s="170" t="s">
        <v>145</v>
      </c>
      <c r="H192" s="171">
        <v>3.206</v>
      </c>
      <c r="I192" s="172"/>
      <c r="J192" s="173">
        <f>ROUND(I192*H192,0)</f>
        <v>0</v>
      </c>
      <c r="K192" s="169" t="s">
        <v>146</v>
      </c>
      <c r="L192" s="39"/>
      <c r="M192" s="174" t="s">
        <v>5</v>
      </c>
      <c r="N192" s="175" t="s">
        <v>47</v>
      </c>
      <c r="O192" s="40"/>
      <c r="P192" s="176">
        <f>O192*H192</f>
        <v>0</v>
      </c>
      <c r="Q192" s="176">
        <v>0.17818</v>
      </c>
      <c r="R192" s="176">
        <f>Q192*H192</f>
        <v>0.57124508</v>
      </c>
      <c r="S192" s="176">
        <v>0</v>
      </c>
      <c r="T192" s="177">
        <f>S192*H192</f>
        <v>0</v>
      </c>
      <c r="AR192" s="22" t="s">
        <v>147</v>
      </c>
      <c r="AT192" s="22" t="s">
        <v>142</v>
      </c>
      <c r="AU192" s="22" t="s">
        <v>148</v>
      </c>
      <c r="AY192" s="22" t="s">
        <v>140</v>
      </c>
      <c r="BE192" s="178">
        <f>IF(N192="základní",J192,0)</f>
        <v>0</v>
      </c>
      <c r="BF192" s="178">
        <f>IF(N192="snížená",J192,0)</f>
        <v>0</v>
      </c>
      <c r="BG192" s="178">
        <f>IF(N192="zákl. přenesená",J192,0)</f>
        <v>0</v>
      </c>
      <c r="BH192" s="178">
        <f>IF(N192="sníž. přenesená",J192,0)</f>
        <v>0</v>
      </c>
      <c r="BI192" s="178">
        <f>IF(N192="nulová",J192,0)</f>
        <v>0</v>
      </c>
      <c r="BJ192" s="22" t="s">
        <v>148</v>
      </c>
      <c r="BK192" s="178">
        <f>ROUND(I192*H192,0)</f>
        <v>0</v>
      </c>
      <c r="BL192" s="22" t="s">
        <v>147</v>
      </c>
      <c r="BM192" s="22" t="s">
        <v>351</v>
      </c>
    </row>
    <row r="193" spans="2:51" s="11" customFormat="1" ht="13.5">
      <c r="B193" s="179"/>
      <c r="D193" s="180" t="s">
        <v>150</v>
      </c>
      <c r="E193" s="181" t="s">
        <v>5</v>
      </c>
      <c r="F193" s="182" t="s">
        <v>352</v>
      </c>
      <c r="H193" s="183">
        <v>3.206</v>
      </c>
      <c r="I193" s="184"/>
      <c r="L193" s="179"/>
      <c r="M193" s="185"/>
      <c r="N193" s="186"/>
      <c r="O193" s="186"/>
      <c r="P193" s="186"/>
      <c r="Q193" s="186"/>
      <c r="R193" s="186"/>
      <c r="S193" s="186"/>
      <c r="T193" s="187"/>
      <c r="AT193" s="181" t="s">
        <v>150</v>
      </c>
      <c r="AU193" s="181" t="s">
        <v>148</v>
      </c>
      <c r="AV193" s="11" t="s">
        <v>148</v>
      </c>
      <c r="AW193" s="11" t="s">
        <v>39</v>
      </c>
      <c r="AX193" s="11" t="s">
        <v>75</v>
      </c>
      <c r="AY193" s="181" t="s">
        <v>140</v>
      </c>
    </row>
    <row r="194" spans="2:63" s="10" customFormat="1" ht="29.85" customHeight="1">
      <c r="B194" s="153"/>
      <c r="D194" s="154" t="s">
        <v>74</v>
      </c>
      <c r="E194" s="164" t="s">
        <v>147</v>
      </c>
      <c r="F194" s="164" t="s">
        <v>353</v>
      </c>
      <c r="I194" s="156"/>
      <c r="J194" s="165">
        <f>BK194</f>
        <v>0</v>
      </c>
      <c r="L194" s="153"/>
      <c r="M194" s="158"/>
      <c r="N194" s="159"/>
      <c r="O194" s="159"/>
      <c r="P194" s="160">
        <f>SUM(P195:P204)</f>
        <v>0</v>
      </c>
      <c r="Q194" s="159"/>
      <c r="R194" s="160">
        <f>SUM(R195:R204)</f>
        <v>2.0340445000000003</v>
      </c>
      <c r="S194" s="159"/>
      <c r="T194" s="161">
        <f>SUM(T195:T204)</f>
        <v>0</v>
      </c>
      <c r="AR194" s="154" t="s">
        <v>11</v>
      </c>
      <c r="AT194" s="162" t="s">
        <v>74</v>
      </c>
      <c r="AU194" s="162" t="s">
        <v>11</v>
      </c>
      <c r="AY194" s="154" t="s">
        <v>140</v>
      </c>
      <c r="BK194" s="163">
        <f>SUM(BK195:BK204)</f>
        <v>0</v>
      </c>
    </row>
    <row r="195" spans="2:65" s="1" customFormat="1" ht="16.5" customHeight="1">
      <c r="B195" s="166"/>
      <c r="C195" s="167" t="s">
        <v>354</v>
      </c>
      <c r="D195" s="167" t="s">
        <v>142</v>
      </c>
      <c r="E195" s="168" t="s">
        <v>355</v>
      </c>
      <c r="F195" s="169" t="s">
        <v>356</v>
      </c>
      <c r="G195" s="170" t="s">
        <v>163</v>
      </c>
      <c r="H195" s="171">
        <v>0.419</v>
      </c>
      <c r="I195" s="172"/>
      <c r="J195" s="173">
        <f>ROUND(I195*H195,0)</f>
        <v>0</v>
      </c>
      <c r="K195" s="169" t="s">
        <v>146</v>
      </c>
      <c r="L195" s="39"/>
      <c r="M195" s="174" t="s">
        <v>5</v>
      </c>
      <c r="N195" s="175" t="s">
        <v>47</v>
      </c>
      <c r="O195" s="40"/>
      <c r="P195" s="176">
        <f>O195*H195</f>
        <v>0</v>
      </c>
      <c r="Q195" s="176">
        <v>2.25648</v>
      </c>
      <c r="R195" s="176">
        <f>Q195*H195</f>
        <v>0.9454651199999999</v>
      </c>
      <c r="S195" s="176">
        <v>0</v>
      </c>
      <c r="T195" s="177">
        <f>S195*H195</f>
        <v>0</v>
      </c>
      <c r="AR195" s="22" t="s">
        <v>147</v>
      </c>
      <c r="AT195" s="22" t="s">
        <v>142</v>
      </c>
      <c r="AU195" s="22" t="s">
        <v>148</v>
      </c>
      <c r="AY195" s="22" t="s">
        <v>140</v>
      </c>
      <c r="BE195" s="178">
        <f>IF(N195="základní",J195,0)</f>
        <v>0</v>
      </c>
      <c r="BF195" s="178">
        <f>IF(N195="snížená",J195,0)</f>
        <v>0</v>
      </c>
      <c r="BG195" s="178">
        <f>IF(N195="zákl. přenesená",J195,0)</f>
        <v>0</v>
      </c>
      <c r="BH195" s="178">
        <f>IF(N195="sníž. přenesená",J195,0)</f>
        <v>0</v>
      </c>
      <c r="BI195" s="178">
        <f>IF(N195="nulová",J195,0)</f>
        <v>0</v>
      </c>
      <c r="BJ195" s="22" t="s">
        <v>148</v>
      </c>
      <c r="BK195" s="178">
        <f>ROUND(I195*H195,0)</f>
        <v>0</v>
      </c>
      <c r="BL195" s="22" t="s">
        <v>147</v>
      </c>
      <c r="BM195" s="22" t="s">
        <v>357</v>
      </c>
    </row>
    <row r="196" spans="2:51" s="11" customFormat="1" ht="13.5">
      <c r="B196" s="179"/>
      <c r="D196" s="180" t="s">
        <v>150</v>
      </c>
      <c r="E196" s="181" t="s">
        <v>5</v>
      </c>
      <c r="F196" s="182" t="s">
        <v>358</v>
      </c>
      <c r="H196" s="183">
        <v>0.419</v>
      </c>
      <c r="I196" s="184"/>
      <c r="L196" s="179"/>
      <c r="M196" s="185"/>
      <c r="N196" s="186"/>
      <c r="O196" s="186"/>
      <c r="P196" s="186"/>
      <c r="Q196" s="186"/>
      <c r="R196" s="186"/>
      <c r="S196" s="186"/>
      <c r="T196" s="187"/>
      <c r="AT196" s="181" t="s">
        <v>150</v>
      </c>
      <c r="AU196" s="181" t="s">
        <v>148</v>
      </c>
      <c r="AV196" s="11" t="s">
        <v>148</v>
      </c>
      <c r="AW196" s="11" t="s">
        <v>39</v>
      </c>
      <c r="AX196" s="11" t="s">
        <v>75</v>
      </c>
      <c r="AY196" s="181" t="s">
        <v>140</v>
      </c>
    </row>
    <row r="197" spans="2:65" s="1" customFormat="1" ht="25.5" customHeight="1">
      <c r="B197" s="166"/>
      <c r="C197" s="167" t="s">
        <v>359</v>
      </c>
      <c r="D197" s="167" t="s">
        <v>142</v>
      </c>
      <c r="E197" s="168" t="s">
        <v>360</v>
      </c>
      <c r="F197" s="169" t="s">
        <v>361</v>
      </c>
      <c r="G197" s="170" t="s">
        <v>145</v>
      </c>
      <c r="H197" s="171">
        <v>4.93</v>
      </c>
      <c r="I197" s="172"/>
      <c r="J197" s="173">
        <f>ROUND(I197*H197,0)</f>
        <v>0</v>
      </c>
      <c r="K197" s="169" t="s">
        <v>146</v>
      </c>
      <c r="L197" s="39"/>
      <c r="M197" s="174" t="s">
        <v>5</v>
      </c>
      <c r="N197" s="175" t="s">
        <v>47</v>
      </c>
      <c r="O197" s="40"/>
      <c r="P197" s="176">
        <f>O197*H197</f>
        <v>0</v>
      </c>
      <c r="Q197" s="176">
        <v>0.01297</v>
      </c>
      <c r="R197" s="176">
        <f>Q197*H197</f>
        <v>0.0639421</v>
      </c>
      <c r="S197" s="176">
        <v>0</v>
      </c>
      <c r="T197" s="177">
        <f>S197*H197</f>
        <v>0</v>
      </c>
      <c r="AR197" s="22" t="s">
        <v>147</v>
      </c>
      <c r="AT197" s="22" t="s">
        <v>142</v>
      </c>
      <c r="AU197" s="22" t="s">
        <v>148</v>
      </c>
      <c r="AY197" s="22" t="s">
        <v>140</v>
      </c>
      <c r="BE197" s="178">
        <f>IF(N197="základní",J197,0)</f>
        <v>0</v>
      </c>
      <c r="BF197" s="178">
        <f>IF(N197="snížená",J197,0)</f>
        <v>0</v>
      </c>
      <c r="BG197" s="178">
        <f>IF(N197="zákl. přenesená",J197,0)</f>
        <v>0</v>
      </c>
      <c r="BH197" s="178">
        <f>IF(N197="sníž. přenesená",J197,0)</f>
        <v>0</v>
      </c>
      <c r="BI197" s="178">
        <f>IF(N197="nulová",J197,0)</f>
        <v>0</v>
      </c>
      <c r="BJ197" s="22" t="s">
        <v>148</v>
      </c>
      <c r="BK197" s="178">
        <f>ROUND(I197*H197,0)</f>
        <v>0</v>
      </c>
      <c r="BL197" s="22" t="s">
        <v>147</v>
      </c>
      <c r="BM197" s="22" t="s">
        <v>362</v>
      </c>
    </row>
    <row r="198" spans="2:51" s="11" customFormat="1" ht="13.5">
      <c r="B198" s="179"/>
      <c r="D198" s="180" t="s">
        <v>150</v>
      </c>
      <c r="E198" s="181" t="s">
        <v>5</v>
      </c>
      <c r="F198" s="182" t="s">
        <v>363</v>
      </c>
      <c r="H198" s="183">
        <v>4.93</v>
      </c>
      <c r="I198" s="184"/>
      <c r="L198" s="179"/>
      <c r="M198" s="185"/>
      <c r="N198" s="186"/>
      <c r="O198" s="186"/>
      <c r="P198" s="186"/>
      <c r="Q198" s="186"/>
      <c r="R198" s="186"/>
      <c r="S198" s="186"/>
      <c r="T198" s="187"/>
      <c r="AT198" s="181" t="s">
        <v>150</v>
      </c>
      <c r="AU198" s="181" t="s">
        <v>148</v>
      </c>
      <c r="AV198" s="11" t="s">
        <v>148</v>
      </c>
      <c r="AW198" s="11" t="s">
        <v>39</v>
      </c>
      <c r="AX198" s="11" t="s">
        <v>75</v>
      </c>
      <c r="AY198" s="181" t="s">
        <v>140</v>
      </c>
    </row>
    <row r="199" spans="2:65" s="1" customFormat="1" ht="16.5" customHeight="1">
      <c r="B199" s="166"/>
      <c r="C199" s="167" t="s">
        <v>364</v>
      </c>
      <c r="D199" s="167" t="s">
        <v>142</v>
      </c>
      <c r="E199" s="168" t="s">
        <v>365</v>
      </c>
      <c r="F199" s="169" t="s">
        <v>366</v>
      </c>
      <c r="G199" s="170" t="s">
        <v>196</v>
      </c>
      <c r="H199" s="171">
        <v>0.044</v>
      </c>
      <c r="I199" s="172"/>
      <c r="J199" s="173">
        <f>ROUND(I199*H199,0)</f>
        <v>0</v>
      </c>
      <c r="K199" s="169" t="s">
        <v>146</v>
      </c>
      <c r="L199" s="39"/>
      <c r="M199" s="174" t="s">
        <v>5</v>
      </c>
      <c r="N199" s="175" t="s">
        <v>47</v>
      </c>
      <c r="O199" s="40"/>
      <c r="P199" s="176">
        <f>O199*H199</f>
        <v>0</v>
      </c>
      <c r="Q199" s="176">
        <v>1.05516</v>
      </c>
      <c r="R199" s="176">
        <f>Q199*H199</f>
        <v>0.04642704</v>
      </c>
      <c r="S199" s="176">
        <v>0</v>
      </c>
      <c r="T199" s="177">
        <f>S199*H199</f>
        <v>0</v>
      </c>
      <c r="AR199" s="22" t="s">
        <v>147</v>
      </c>
      <c r="AT199" s="22" t="s">
        <v>142</v>
      </c>
      <c r="AU199" s="22" t="s">
        <v>148</v>
      </c>
      <c r="AY199" s="22" t="s">
        <v>140</v>
      </c>
      <c r="BE199" s="178">
        <f>IF(N199="základní",J199,0)</f>
        <v>0</v>
      </c>
      <c r="BF199" s="178">
        <f>IF(N199="snížená",J199,0)</f>
        <v>0</v>
      </c>
      <c r="BG199" s="178">
        <f>IF(N199="zákl. přenesená",J199,0)</f>
        <v>0</v>
      </c>
      <c r="BH199" s="178">
        <f>IF(N199="sníž. přenesená",J199,0)</f>
        <v>0</v>
      </c>
      <c r="BI199" s="178">
        <f>IF(N199="nulová",J199,0)</f>
        <v>0</v>
      </c>
      <c r="BJ199" s="22" t="s">
        <v>148</v>
      </c>
      <c r="BK199" s="178">
        <f>ROUND(I199*H199,0)</f>
        <v>0</v>
      </c>
      <c r="BL199" s="22" t="s">
        <v>147</v>
      </c>
      <c r="BM199" s="22" t="s">
        <v>367</v>
      </c>
    </row>
    <row r="200" spans="2:51" s="11" customFormat="1" ht="13.5">
      <c r="B200" s="179"/>
      <c r="D200" s="180" t="s">
        <v>150</v>
      </c>
      <c r="E200" s="181" t="s">
        <v>5</v>
      </c>
      <c r="F200" s="182" t="s">
        <v>368</v>
      </c>
      <c r="H200" s="183">
        <v>0.044</v>
      </c>
      <c r="I200" s="184"/>
      <c r="L200" s="179"/>
      <c r="M200" s="185"/>
      <c r="N200" s="186"/>
      <c r="O200" s="186"/>
      <c r="P200" s="186"/>
      <c r="Q200" s="186"/>
      <c r="R200" s="186"/>
      <c r="S200" s="186"/>
      <c r="T200" s="187"/>
      <c r="AT200" s="181" t="s">
        <v>150</v>
      </c>
      <c r="AU200" s="181" t="s">
        <v>148</v>
      </c>
      <c r="AV200" s="11" t="s">
        <v>148</v>
      </c>
      <c r="AW200" s="11" t="s">
        <v>39</v>
      </c>
      <c r="AX200" s="11" t="s">
        <v>75</v>
      </c>
      <c r="AY200" s="181" t="s">
        <v>140</v>
      </c>
    </row>
    <row r="201" spans="2:65" s="1" customFormat="1" ht="16.5" customHeight="1">
      <c r="B201" s="166"/>
      <c r="C201" s="167" t="s">
        <v>369</v>
      </c>
      <c r="D201" s="167" t="s">
        <v>142</v>
      </c>
      <c r="E201" s="168" t="s">
        <v>370</v>
      </c>
      <c r="F201" s="169" t="s">
        <v>371</v>
      </c>
      <c r="G201" s="170" t="s">
        <v>196</v>
      </c>
      <c r="H201" s="171">
        <v>0.024</v>
      </c>
      <c r="I201" s="172"/>
      <c r="J201" s="173">
        <f>ROUND(I201*H201,0)</f>
        <v>0</v>
      </c>
      <c r="K201" s="169" t="s">
        <v>146</v>
      </c>
      <c r="L201" s="39"/>
      <c r="M201" s="174" t="s">
        <v>5</v>
      </c>
      <c r="N201" s="175" t="s">
        <v>47</v>
      </c>
      <c r="O201" s="40"/>
      <c r="P201" s="176">
        <f>O201*H201</f>
        <v>0</v>
      </c>
      <c r="Q201" s="176">
        <v>1.05259</v>
      </c>
      <c r="R201" s="176">
        <f>Q201*H201</f>
        <v>0.02526216</v>
      </c>
      <c r="S201" s="176">
        <v>0</v>
      </c>
      <c r="T201" s="177">
        <f>S201*H201</f>
        <v>0</v>
      </c>
      <c r="AR201" s="22" t="s">
        <v>147</v>
      </c>
      <c r="AT201" s="22" t="s">
        <v>142</v>
      </c>
      <c r="AU201" s="22" t="s">
        <v>148</v>
      </c>
      <c r="AY201" s="22" t="s">
        <v>140</v>
      </c>
      <c r="BE201" s="178">
        <f>IF(N201="základní",J201,0)</f>
        <v>0</v>
      </c>
      <c r="BF201" s="178">
        <f>IF(N201="snížená",J201,0)</f>
        <v>0</v>
      </c>
      <c r="BG201" s="178">
        <f>IF(N201="zákl. přenesená",J201,0)</f>
        <v>0</v>
      </c>
      <c r="BH201" s="178">
        <f>IF(N201="sníž. přenesená",J201,0)</f>
        <v>0</v>
      </c>
      <c r="BI201" s="178">
        <f>IF(N201="nulová",J201,0)</f>
        <v>0</v>
      </c>
      <c r="BJ201" s="22" t="s">
        <v>148</v>
      </c>
      <c r="BK201" s="178">
        <f>ROUND(I201*H201,0)</f>
        <v>0</v>
      </c>
      <c r="BL201" s="22" t="s">
        <v>147</v>
      </c>
      <c r="BM201" s="22" t="s">
        <v>372</v>
      </c>
    </row>
    <row r="202" spans="2:51" s="11" customFormat="1" ht="13.5">
      <c r="B202" s="179"/>
      <c r="D202" s="180" t="s">
        <v>150</v>
      </c>
      <c r="E202" s="181" t="s">
        <v>5</v>
      </c>
      <c r="F202" s="182" t="s">
        <v>373</v>
      </c>
      <c r="H202" s="183">
        <v>0.024</v>
      </c>
      <c r="I202" s="184"/>
      <c r="L202" s="179"/>
      <c r="M202" s="185"/>
      <c r="N202" s="186"/>
      <c r="O202" s="186"/>
      <c r="P202" s="186"/>
      <c r="Q202" s="186"/>
      <c r="R202" s="186"/>
      <c r="S202" s="186"/>
      <c r="T202" s="187"/>
      <c r="AT202" s="181" t="s">
        <v>150</v>
      </c>
      <c r="AU202" s="181" t="s">
        <v>148</v>
      </c>
      <c r="AV202" s="11" t="s">
        <v>148</v>
      </c>
      <c r="AW202" s="11" t="s">
        <v>39</v>
      </c>
      <c r="AX202" s="11" t="s">
        <v>75</v>
      </c>
      <c r="AY202" s="181" t="s">
        <v>140</v>
      </c>
    </row>
    <row r="203" spans="2:65" s="1" customFormat="1" ht="16.5" customHeight="1">
      <c r="B203" s="166"/>
      <c r="C203" s="167" t="s">
        <v>374</v>
      </c>
      <c r="D203" s="167" t="s">
        <v>142</v>
      </c>
      <c r="E203" s="168" t="s">
        <v>375</v>
      </c>
      <c r="F203" s="169" t="s">
        <v>376</v>
      </c>
      <c r="G203" s="170" t="s">
        <v>163</v>
      </c>
      <c r="H203" s="171">
        <v>0.504</v>
      </c>
      <c r="I203" s="172"/>
      <c r="J203" s="173">
        <f>ROUND(I203*H203,0)</f>
        <v>0</v>
      </c>
      <c r="K203" s="169" t="s">
        <v>146</v>
      </c>
      <c r="L203" s="39"/>
      <c r="M203" s="174" t="s">
        <v>5</v>
      </c>
      <c r="N203" s="175" t="s">
        <v>47</v>
      </c>
      <c r="O203" s="40"/>
      <c r="P203" s="176">
        <f>O203*H203</f>
        <v>0</v>
      </c>
      <c r="Q203" s="176">
        <v>1.89077</v>
      </c>
      <c r="R203" s="176">
        <f>Q203*H203</f>
        <v>0.9529480800000001</v>
      </c>
      <c r="S203" s="176">
        <v>0</v>
      </c>
      <c r="T203" s="177">
        <f>S203*H203</f>
        <v>0</v>
      </c>
      <c r="AR203" s="22" t="s">
        <v>147</v>
      </c>
      <c r="AT203" s="22" t="s">
        <v>142</v>
      </c>
      <c r="AU203" s="22" t="s">
        <v>148</v>
      </c>
      <c r="AY203" s="22" t="s">
        <v>140</v>
      </c>
      <c r="BE203" s="178">
        <f>IF(N203="základní",J203,0)</f>
        <v>0</v>
      </c>
      <c r="BF203" s="178">
        <f>IF(N203="snížená",J203,0)</f>
        <v>0</v>
      </c>
      <c r="BG203" s="178">
        <f>IF(N203="zákl. přenesená",J203,0)</f>
        <v>0</v>
      </c>
      <c r="BH203" s="178">
        <f>IF(N203="sníž. přenesená",J203,0)</f>
        <v>0</v>
      </c>
      <c r="BI203" s="178">
        <f>IF(N203="nulová",J203,0)</f>
        <v>0</v>
      </c>
      <c r="BJ203" s="22" t="s">
        <v>148</v>
      </c>
      <c r="BK203" s="178">
        <f>ROUND(I203*H203,0)</f>
        <v>0</v>
      </c>
      <c r="BL203" s="22" t="s">
        <v>147</v>
      </c>
      <c r="BM203" s="22" t="s">
        <v>377</v>
      </c>
    </row>
    <row r="204" spans="2:51" s="11" customFormat="1" ht="13.5">
      <c r="B204" s="179"/>
      <c r="D204" s="180" t="s">
        <v>150</v>
      </c>
      <c r="E204" s="181" t="s">
        <v>5</v>
      </c>
      <c r="F204" s="182" t="s">
        <v>378</v>
      </c>
      <c r="H204" s="183">
        <v>0.504</v>
      </c>
      <c r="I204" s="184"/>
      <c r="L204" s="179"/>
      <c r="M204" s="185"/>
      <c r="N204" s="186"/>
      <c r="O204" s="186"/>
      <c r="P204" s="186"/>
      <c r="Q204" s="186"/>
      <c r="R204" s="186"/>
      <c r="S204" s="186"/>
      <c r="T204" s="187"/>
      <c r="AT204" s="181" t="s">
        <v>150</v>
      </c>
      <c r="AU204" s="181" t="s">
        <v>148</v>
      </c>
      <c r="AV204" s="11" t="s">
        <v>148</v>
      </c>
      <c r="AW204" s="11" t="s">
        <v>39</v>
      </c>
      <c r="AX204" s="11" t="s">
        <v>75</v>
      </c>
      <c r="AY204" s="181" t="s">
        <v>140</v>
      </c>
    </row>
    <row r="205" spans="2:63" s="10" customFormat="1" ht="29.85" customHeight="1">
      <c r="B205" s="153"/>
      <c r="D205" s="154" t="s">
        <v>74</v>
      </c>
      <c r="E205" s="164" t="s">
        <v>166</v>
      </c>
      <c r="F205" s="164" t="s">
        <v>379</v>
      </c>
      <c r="I205" s="156"/>
      <c r="J205" s="165">
        <f>BK205</f>
        <v>0</v>
      </c>
      <c r="L205" s="153"/>
      <c r="M205" s="158"/>
      <c r="N205" s="159"/>
      <c r="O205" s="159"/>
      <c r="P205" s="160">
        <f>SUM(P206:P208)</f>
        <v>0</v>
      </c>
      <c r="Q205" s="159"/>
      <c r="R205" s="160">
        <f>SUM(R206:R208)</f>
        <v>5.4612</v>
      </c>
      <c r="S205" s="159"/>
      <c r="T205" s="161">
        <f>SUM(T206:T208)</f>
        <v>0</v>
      </c>
      <c r="AR205" s="154" t="s">
        <v>11</v>
      </c>
      <c r="AT205" s="162" t="s">
        <v>74</v>
      </c>
      <c r="AU205" s="162" t="s">
        <v>11</v>
      </c>
      <c r="AY205" s="154" t="s">
        <v>140</v>
      </c>
      <c r="BK205" s="163">
        <f>SUM(BK206:BK208)</f>
        <v>0</v>
      </c>
    </row>
    <row r="206" spans="2:65" s="1" customFormat="1" ht="25.5" customHeight="1">
      <c r="B206" s="166"/>
      <c r="C206" s="167" t="s">
        <v>380</v>
      </c>
      <c r="D206" s="167" t="s">
        <v>142</v>
      </c>
      <c r="E206" s="168" t="s">
        <v>381</v>
      </c>
      <c r="F206" s="169" t="s">
        <v>382</v>
      </c>
      <c r="G206" s="170" t="s">
        <v>145</v>
      </c>
      <c r="H206" s="171">
        <v>7.2</v>
      </c>
      <c r="I206" s="172"/>
      <c r="J206" s="173">
        <f>ROUND(I206*H206,0)</f>
        <v>0</v>
      </c>
      <c r="K206" s="169" t="s">
        <v>146</v>
      </c>
      <c r="L206" s="39"/>
      <c r="M206" s="174" t="s">
        <v>5</v>
      </c>
      <c r="N206" s="175" t="s">
        <v>47</v>
      </c>
      <c r="O206" s="40"/>
      <c r="P206" s="176">
        <f>O206*H206</f>
        <v>0</v>
      </c>
      <c r="Q206" s="176">
        <v>0.3708</v>
      </c>
      <c r="R206" s="176">
        <f>Q206*H206</f>
        <v>2.66976</v>
      </c>
      <c r="S206" s="176">
        <v>0</v>
      </c>
      <c r="T206" s="177">
        <f>S206*H206</f>
        <v>0</v>
      </c>
      <c r="AR206" s="22" t="s">
        <v>147</v>
      </c>
      <c r="AT206" s="22" t="s">
        <v>142</v>
      </c>
      <c r="AU206" s="22" t="s">
        <v>148</v>
      </c>
      <c r="AY206" s="22" t="s">
        <v>140</v>
      </c>
      <c r="BE206" s="178">
        <f>IF(N206="základní",J206,0)</f>
        <v>0</v>
      </c>
      <c r="BF206" s="178">
        <f>IF(N206="snížená",J206,0)</f>
        <v>0</v>
      </c>
      <c r="BG206" s="178">
        <f>IF(N206="zákl. přenesená",J206,0)</f>
        <v>0</v>
      </c>
      <c r="BH206" s="178">
        <f>IF(N206="sníž. přenesená",J206,0)</f>
        <v>0</v>
      </c>
      <c r="BI206" s="178">
        <f>IF(N206="nulová",J206,0)</f>
        <v>0</v>
      </c>
      <c r="BJ206" s="22" t="s">
        <v>148</v>
      </c>
      <c r="BK206" s="178">
        <f>ROUND(I206*H206,0)</f>
        <v>0</v>
      </c>
      <c r="BL206" s="22" t="s">
        <v>147</v>
      </c>
      <c r="BM206" s="22" t="s">
        <v>383</v>
      </c>
    </row>
    <row r="207" spans="2:51" s="11" customFormat="1" ht="13.5">
      <c r="B207" s="179"/>
      <c r="D207" s="180" t="s">
        <v>150</v>
      </c>
      <c r="E207" s="181" t="s">
        <v>5</v>
      </c>
      <c r="F207" s="182" t="s">
        <v>151</v>
      </c>
      <c r="H207" s="183">
        <v>7.2</v>
      </c>
      <c r="I207" s="184"/>
      <c r="L207" s="179"/>
      <c r="M207" s="185"/>
      <c r="N207" s="186"/>
      <c r="O207" s="186"/>
      <c r="P207" s="186"/>
      <c r="Q207" s="186"/>
      <c r="R207" s="186"/>
      <c r="S207" s="186"/>
      <c r="T207" s="187"/>
      <c r="AT207" s="181" t="s">
        <v>150</v>
      </c>
      <c r="AU207" s="181" t="s">
        <v>148</v>
      </c>
      <c r="AV207" s="11" t="s">
        <v>148</v>
      </c>
      <c r="AW207" s="11" t="s">
        <v>39</v>
      </c>
      <c r="AX207" s="11" t="s">
        <v>75</v>
      </c>
      <c r="AY207" s="181" t="s">
        <v>140</v>
      </c>
    </row>
    <row r="208" spans="2:65" s="1" customFormat="1" ht="25.5" customHeight="1">
      <c r="B208" s="166"/>
      <c r="C208" s="167" t="s">
        <v>384</v>
      </c>
      <c r="D208" s="167" t="s">
        <v>142</v>
      </c>
      <c r="E208" s="168" t="s">
        <v>385</v>
      </c>
      <c r="F208" s="169" t="s">
        <v>386</v>
      </c>
      <c r="G208" s="170" t="s">
        <v>145</v>
      </c>
      <c r="H208" s="171">
        <v>7.2</v>
      </c>
      <c r="I208" s="172"/>
      <c r="J208" s="173">
        <f>ROUND(I208*H208,0)</f>
        <v>0</v>
      </c>
      <c r="K208" s="169" t="s">
        <v>146</v>
      </c>
      <c r="L208" s="39"/>
      <c r="M208" s="174" t="s">
        <v>5</v>
      </c>
      <c r="N208" s="175" t="s">
        <v>47</v>
      </c>
      <c r="O208" s="40"/>
      <c r="P208" s="176">
        <f>O208*H208</f>
        <v>0</v>
      </c>
      <c r="Q208" s="176">
        <v>0.3877</v>
      </c>
      <c r="R208" s="176">
        <f>Q208*H208</f>
        <v>2.79144</v>
      </c>
      <c r="S208" s="176">
        <v>0</v>
      </c>
      <c r="T208" s="177">
        <f>S208*H208</f>
        <v>0</v>
      </c>
      <c r="AR208" s="22" t="s">
        <v>147</v>
      </c>
      <c r="AT208" s="22" t="s">
        <v>142</v>
      </c>
      <c r="AU208" s="22" t="s">
        <v>148</v>
      </c>
      <c r="AY208" s="22" t="s">
        <v>140</v>
      </c>
      <c r="BE208" s="178">
        <f>IF(N208="základní",J208,0)</f>
        <v>0</v>
      </c>
      <c r="BF208" s="178">
        <f>IF(N208="snížená",J208,0)</f>
        <v>0</v>
      </c>
      <c r="BG208" s="178">
        <f>IF(N208="zákl. přenesená",J208,0)</f>
        <v>0</v>
      </c>
      <c r="BH208" s="178">
        <f>IF(N208="sníž. přenesená",J208,0)</f>
        <v>0</v>
      </c>
      <c r="BI208" s="178">
        <f>IF(N208="nulová",J208,0)</f>
        <v>0</v>
      </c>
      <c r="BJ208" s="22" t="s">
        <v>148</v>
      </c>
      <c r="BK208" s="178">
        <f>ROUND(I208*H208,0)</f>
        <v>0</v>
      </c>
      <c r="BL208" s="22" t="s">
        <v>147</v>
      </c>
      <c r="BM208" s="22" t="s">
        <v>387</v>
      </c>
    </row>
    <row r="209" spans="2:63" s="10" customFormat="1" ht="29.85" customHeight="1">
      <c r="B209" s="153"/>
      <c r="D209" s="154" t="s">
        <v>74</v>
      </c>
      <c r="E209" s="164" t="s">
        <v>171</v>
      </c>
      <c r="F209" s="164" t="s">
        <v>388</v>
      </c>
      <c r="I209" s="156"/>
      <c r="J209" s="165">
        <f>BK209</f>
        <v>0</v>
      </c>
      <c r="L209" s="153"/>
      <c r="M209" s="158"/>
      <c r="N209" s="159"/>
      <c r="O209" s="159"/>
      <c r="P209" s="160">
        <f>SUM(P210:P348)</f>
        <v>0</v>
      </c>
      <c r="Q209" s="159"/>
      <c r="R209" s="160">
        <f>SUM(R210:R348)</f>
        <v>34.769069259999995</v>
      </c>
      <c r="S209" s="159"/>
      <c r="T209" s="161">
        <f>SUM(T210:T348)</f>
        <v>0</v>
      </c>
      <c r="AR209" s="154" t="s">
        <v>11</v>
      </c>
      <c r="AT209" s="162" t="s">
        <v>74</v>
      </c>
      <c r="AU209" s="162" t="s">
        <v>11</v>
      </c>
      <c r="AY209" s="154" t="s">
        <v>140</v>
      </c>
      <c r="BK209" s="163">
        <f>SUM(BK210:BK348)</f>
        <v>0</v>
      </c>
    </row>
    <row r="210" spans="2:65" s="1" customFormat="1" ht="16.5" customHeight="1">
      <c r="B210" s="166"/>
      <c r="C210" s="167" t="s">
        <v>389</v>
      </c>
      <c r="D210" s="167" t="s">
        <v>142</v>
      </c>
      <c r="E210" s="168" t="s">
        <v>390</v>
      </c>
      <c r="F210" s="169" t="s">
        <v>391</v>
      </c>
      <c r="G210" s="170" t="s">
        <v>145</v>
      </c>
      <c r="H210" s="171">
        <v>205.391</v>
      </c>
      <c r="I210" s="172"/>
      <c r="J210" s="173">
        <f>ROUND(I210*H210,0)</f>
        <v>0</v>
      </c>
      <c r="K210" s="169" t="s">
        <v>146</v>
      </c>
      <c r="L210" s="39"/>
      <c r="M210" s="174" t="s">
        <v>5</v>
      </c>
      <c r="N210" s="175" t="s">
        <v>47</v>
      </c>
      <c r="O210" s="40"/>
      <c r="P210" s="176">
        <f>O210*H210</f>
        <v>0</v>
      </c>
      <c r="Q210" s="176">
        <v>0.0014</v>
      </c>
      <c r="R210" s="176">
        <f>Q210*H210</f>
        <v>0.2875474</v>
      </c>
      <c r="S210" s="176">
        <v>0</v>
      </c>
      <c r="T210" s="177">
        <f>S210*H210</f>
        <v>0</v>
      </c>
      <c r="AR210" s="22" t="s">
        <v>147</v>
      </c>
      <c r="AT210" s="22" t="s">
        <v>142</v>
      </c>
      <c r="AU210" s="22" t="s">
        <v>148</v>
      </c>
      <c r="AY210" s="22" t="s">
        <v>140</v>
      </c>
      <c r="BE210" s="178">
        <f>IF(N210="základní",J210,0)</f>
        <v>0</v>
      </c>
      <c r="BF210" s="178">
        <f>IF(N210="snížená",J210,0)</f>
        <v>0</v>
      </c>
      <c r="BG210" s="178">
        <f>IF(N210="zákl. přenesená",J210,0)</f>
        <v>0</v>
      </c>
      <c r="BH210" s="178">
        <f>IF(N210="sníž. přenesená",J210,0)</f>
        <v>0</v>
      </c>
      <c r="BI210" s="178">
        <f>IF(N210="nulová",J210,0)</f>
        <v>0</v>
      </c>
      <c r="BJ210" s="22" t="s">
        <v>148</v>
      </c>
      <c r="BK210" s="178">
        <f>ROUND(I210*H210,0)</f>
        <v>0</v>
      </c>
      <c r="BL210" s="22" t="s">
        <v>147</v>
      </c>
      <c r="BM210" s="22" t="s">
        <v>392</v>
      </c>
    </row>
    <row r="211" spans="2:51" s="11" customFormat="1" ht="40.5">
      <c r="B211" s="179"/>
      <c r="D211" s="180" t="s">
        <v>150</v>
      </c>
      <c r="E211" s="181" t="s">
        <v>5</v>
      </c>
      <c r="F211" s="182" t="s">
        <v>393</v>
      </c>
      <c r="H211" s="183">
        <v>205.391</v>
      </c>
      <c r="I211" s="184"/>
      <c r="L211" s="179"/>
      <c r="M211" s="185"/>
      <c r="N211" s="186"/>
      <c r="O211" s="186"/>
      <c r="P211" s="186"/>
      <c r="Q211" s="186"/>
      <c r="R211" s="186"/>
      <c r="S211" s="186"/>
      <c r="T211" s="187"/>
      <c r="AT211" s="181" t="s">
        <v>150</v>
      </c>
      <c r="AU211" s="181" t="s">
        <v>148</v>
      </c>
      <c r="AV211" s="11" t="s">
        <v>148</v>
      </c>
      <c r="AW211" s="11" t="s">
        <v>39</v>
      </c>
      <c r="AX211" s="11" t="s">
        <v>75</v>
      </c>
      <c r="AY211" s="181" t="s">
        <v>140</v>
      </c>
    </row>
    <row r="212" spans="2:65" s="1" customFormat="1" ht="16.5" customHeight="1">
      <c r="B212" s="166"/>
      <c r="C212" s="167" t="s">
        <v>394</v>
      </c>
      <c r="D212" s="167" t="s">
        <v>142</v>
      </c>
      <c r="E212" s="168" t="s">
        <v>395</v>
      </c>
      <c r="F212" s="169" t="s">
        <v>396</v>
      </c>
      <c r="G212" s="170" t="s">
        <v>145</v>
      </c>
      <c r="H212" s="171">
        <v>205.391</v>
      </c>
      <c r="I212" s="172"/>
      <c r="J212" s="173">
        <f>ROUND(I212*H212,0)</f>
        <v>0</v>
      </c>
      <c r="K212" s="169" t="s">
        <v>146</v>
      </c>
      <c r="L212" s="39"/>
      <c r="M212" s="174" t="s">
        <v>5</v>
      </c>
      <c r="N212" s="175" t="s">
        <v>47</v>
      </c>
      <c r="O212" s="40"/>
      <c r="P212" s="176">
        <f>O212*H212</f>
        <v>0</v>
      </c>
      <c r="Q212" s="176">
        <v>0.003</v>
      </c>
      <c r="R212" s="176">
        <f>Q212*H212</f>
        <v>0.616173</v>
      </c>
      <c r="S212" s="176">
        <v>0</v>
      </c>
      <c r="T212" s="177">
        <f>S212*H212</f>
        <v>0</v>
      </c>
      <c r="AR212" s="22" t="s">
        <v>147</v>
      </c>
      <c r="AT212" s="22" t="s">
        <v>142</v>
      </c>
      <c r="AU212" s="22" t="s">
        <v>148</v>
      </c>
      <c r="AY212" s="22" t="s">
        <v>140</v>
      </c>
      <c r="BE212" s="178">
        <f>IF(N212="základní",J212,0)</f>
        <v>0</v>
      </c>
      <c r="BF212" s="178">
        <f>IF(N212="snížená",J212,0)</f>
        <v>0</v>
      </c>
      <c r="BG212" s="178">
        <f>IF(N212="zákl. přenesená",J212,0)</f>
        <v>0</v>
      </c>
      <c r="BH212" s="178">
        <f>IF(N212="sníž. přenesená",J212,0)</f>
        <v>0</v>
      </c>
      <c r="BI212" s="178">
        <f>IF(N212="nulová",J212,0)</f>
        <v>0</v>
      </c>
      <c r="BJ212" s="22" t="s">
        <v>148</v>
      </c>
      <c r="BK212" s="178">
        <f>ROUND(I212*H212,0)</f>
        <v>0</v>
      </c>
      <c r="BL212" s="22" t="s">
        <v>147</v>
      </c>
      <c r="BM212" s="22" t="s">
        <v>397</v>
      </c>
    </row>
    <row r="213" spans="2:65" s="1" customFormat="1" ht="25.5" customHeight="1">
      <c r="B213" s="166"/>
      <c r="C213" s="167" t="s">
        <v>398</v>
      </c>
      <c r="D213" s="167" t="s">
        <v>142</v>
      </c>
      <c r="E213" s="168" t="s">
        <v>399</v>
      </c>
      <c r="F213" s="169" t="s">
        <v>400</v>
      </c>
      <c r="G213" s="170" t="s">
        <v>145</v>
      </c>
      <c r="H213" s="171">
        <v>274.125</v>
      </c>
      <c r="I213" s="172"/>
      <c r="J213" s="173">
        <f>ROUND(I213*H213,0)</f>
        <v>0</v>
      </c>
      <c r="K213" s="169" t="s">
        <v>146</v>
      </c>
      <c r="L213" s="39"/>
      <c r="M213" s="174" t="s">
        <v>5</v>
      </c>
      <c r="N213" s="175" t="s">
        <v>47</v>
      </c>
      <c r="O213" s="40"/>
      <c r="P213" s="176">
        <f>O213*H213</f>
        <v>0</v>
      </c>
      <c r="Q213" s="176">
        <v>0.0051</v>
      </c>
      <c r="R213" s="176">
        <f>Q213*H213</f>
        <v>1.3980375</v>
      </c>
      <c r="S213" s="176">
        <v>0</v>
      </c>
      <c r="T213" s="177">
        <f>S213*H213</f>
        <v>0</v>
      </c>
      <c r="AR213" s="22" t="s">
        <v>147</v>
      </c>
      <c r="AT213" s="22" t="s">
        <v>142</v>
      </c>
      <c r="AU213" s="22" t="s">
        <v>148</v>
      </c>
      <c r="AY213" s="22" t="s">
        <v>140</v>
      </c>
      <c r="BE213" s="178">
        <f>IF(N213="základní",J213,0)</f>
        <v>0</v>
      </c>
      <c r="BF213" s="178">
        <f>IF(N213="snížená",J213,0)</f>
        <v>0</v>
      </c>
      <c r="BG213" s="178">
        <f>IF(N213="zákl. přenesená",J213,0)</f>
        <v>0</v>
      </c>
      <c r="BH213" s="178">
        <f>IF(N213="sníž. přenesená",J213,0)</f>
        <v>0</v>
      </c>
      <c r="BI213" s="178">
        <f>IF(N213="nulová",J213,0)</f>
        <v>0</v>
      </c>
      <c r="BJ213" s="22" t="s">
        <v>148</v>
      </c>
      <c r="BK213" s="178">
        <f>ROUND(I213*H213,0)</f>
        <v>0</v>
      </c>
      <c r="BL213" s="22" t="s">
        <v>147</v>
      </c>
      <c r="BM213" s="22" t="s">
        <v>401</v>
      </c>
    </row>
    <row r="214" spans="2:51" s="11" customFormat="1" ht="40.5">
      <c r="B214" s="179"/>
      <c r="D214" s="180" t="s">
        <v>150</v>
      </c>
      <c r="E214" s="181" t="s">
        <v>5</v>
      </c>
      <c r="F214" s="182" t="s">
        <v>402</v>
      </c>
      <c r="H214" s="183">
        <v>201.75</v>
      </c>
      <c r="I214" s="184"/>
      <c r="L214" s="179"/>
      <c r="M214" s="185"/>
      <c r="N214" s="186"/>
      <c r="O214" s="186"/>
      <c r="P214" s="186"/>
      <c r="Q214" s="186"/>
      <c r="R214" s="186"/>
      <c r="S214" s="186"/>
      <c r="T214" s="187"/>
      <c r="AT214" s="181" t="s">
        <v>150</v>
      </c>
      <c r="AU214" s="181" t="s">
        <v>148</v>
      </c>
      <c r="AV214" s="11" t="s">
        <v>148</v>
      </c>
      <c r="AW214" s="11" t="s">
        <v>39</v>
      </c>
      <c r="AX214" s="11" t="s">
        <v>75</v>
      </c>
      <c r="AY214" s="181" t="s">
        <v>140</v>
      </c>
    </row>
    <row r="215" spans="2:51" s="11" customFormat="1" ht="13.5">
      <c r="B215" s="179"/>
      <c r="D215" s="180" t="s">
        <v>150</v>
      </c>
      <c r="E215" s="181" t="s">
        <v>5</v>
      </c>
      <c r="F215" s="182" t="s">
        <v>403</v>
      </c>
      <c r="H215" s="183">
        <v>72.375</v>
      </c>
      <c r="I215" s="184"/>
      <c r="L215" s="179"/>
      <c r="M215" s="185"/>
      <c r="N215" s="186"/>
      <c r="O215" s="186"/>
      <c r="P215" s="186"/>
      <c r="Q215" s="186"/>
      <c r="R215" s="186"/>
      <c r="S215" s="186"/>
      <c r="T215" s="187"/>
      <c r="AT215" s="181" t="s">
        <v>150</v>
      </c>
      <c r="AU215" s="181" t="s">
        <v>148</v>
      </c>
      <c r="AV215" s="11" t="s">
        <v>148</v>
      </c>
      <c r="AW215" s="11" t="s">
        <v>39</v>
      </c>
      <c r="AX215" s="11" t="s">
        <v>75</v>
      </c>
      <c r="AY215" s="181" t="s">
        <v>140</v>
      </c>
    </row>
    <row r="216" spans="2:65" s="1" customFormat="1" ht="16.5" customHeight="1">
      <c r="B216" s="166"/>
      <c r="C216" s="167" t="s">
        <v>404</v>
      </c>
      <c r="D216" s="167" t="s">
        <v>142</v>
      </c>
      <c r="E216" s="168" t="s">
        <v>405</v>
      </c>
      <c r="F216" s="169" t="s">
        <v>406</v>
      </c>
      <c r="G216" s="170" t="s">
        <v>145</v>
      </c>
      <c r="H216" s="171">
        <v>335.003</v>
      </c>
      <c r="I216" s="172"/>
      <c r="J216" s="173">
        <f>ROUND(I216*H216,0)</f>
        <v>0</v>
      </c>
      <c r="K216" s="169" t="s">
        <v>146</v>
      </c>
      <c r="L216" s="39"/>
      <c r="M216" s="174" t="s">
        <v>5</v>
      </c>
      <c r="N216" s="175" t="s">
        <v>47</v>
      </c>
      <c r="O216" s="40"/>
      <c r="P216" s="176">
        <f>O216*H216</f>
        <v>0</v>
      </c>
      <c r="Q216" s="176">
        <v>0.0014</v>
      </c>
      <c r="R216" s="176">
        <f>Q216*H216</f>
        <v>0.4690042</v>
      </c>
      <c r="S216" s="176">
        <v>0</v>
      </c>
      <c r="T216" s="177">
        <f>S216*H216</f>
        <v>0</v>
      </c>
      <c r="AR216" s="22" t="s">
        <v>147</v>
      </c>
      <c r="AT216" s="22" t="s">
        <v>142</v>
      </c>
      <c r="AU216" s="22" t="s">
        <v>148</v>
      </c>
      <c r="AY216" s="22" t="s">
        <v>140</v>
      </c>
      <c r="BE216" s="178">
        <f>IF(N216="základní",J216,0)</f>
        <v>0</v>
      </c>
      <c r="BF216" s="178">
        <f>IF(N216="snížená",J216,0)</f>
        <v>0</v>
      </c>
      <c r="BG216" s="178">
        <f>IF(N216="zákl. přenesená",J216,0)</f>
        <v>0</v>
      </c>
      <c r="BH216" s="178">
        <f>IF(N216="sníž. přenesená",J216,0)</f>
        <v>0</v>
      </c>
      <c r="BI216" s="178">
        <f>IF(N216="nulová",J216,0)</f>
        <v>0</v>
      </c>
      <c r="BJ216" s="22" t="s">
        <v>148</v>
      </c>
      <c r="BK216" s="178">
        <f>ROUND(I216*H216,0)</f>
        <v>0</v>
      </c>
      <c r="BL216" s="22" t="s">
        <v>147</v>
      </c>
      <c r="BM216" s="22" t="s">
        <v>407</v>
      </c>
    </row>
    <row r="217" spans="2:51" s="12" customFormat="1" ht="13.5">
      <c r="B217" s="198"/>
      <c r="D217" s="180" t="s">
        <v>150</v>
      </c>
      <c r="E217" s="199" t="s">
        <v>5</v>
      </c>
      <c r="F217" s="200" t="s">
        <v>408</v>
      </c>
      <c r="H217" s="199" t="s">
        <v>5</v>
      </c>
      <c r="I217" s="201"/>
      <c r="L217" s="198"/>
      <c r="M217" s="202"/>
      <c r="N217" s="203"/>
      <c r="O217" s="203"/>
      <c r="P217" s="203"/>
      <c r="Q217" s="203"/>
      <c r="R217" s="203"/>
      <c r="S217" s="203"/>
      <c r="T217" s="204"/>
      <c r="AT217" s="199" t="s">
        <v>150</v>
      </c>
      <c r="AU217" s="199" t="s">
        <v>148</v>
      </c>
      <c r="AV217" s="12" t="s">
        <v>11</v>
      </c>
      <c r="AW217" s="12" t="s">
        <v>39</v>
      </c>
      <c r="AX217" s="12" t="s">
        <v>75</v>
      </c>
      <c r="AY217" s="199" t="s">
        <v>140</v>
      </c>
    </row>
    <row r="218" spans="2:51" s="11" customFormat="1" ht="27">
      <c r="B218" s="179"/>
      <c r="D218" s="180" t="s">
        <v>150</v>
      </c>
      <c r="E218" s="181" t="s">
        <v>5</v>
      </c>
      <c r="F218" s="182" t="s">
        <v>409</v>
      </c>
      <c r="H218" s="183">
        <v>15.415</v>
      </c>
      <c r="I218" s="184"/>
      <c r="L218" s="179"/>
      <c r="M218" s="185"/>
      <c r="N218" s="186"/>
      <c r="O218" s="186"/>
      <c r="P218" s="186"/>
      <c r="Q218" s="186"/>
      <c r="R218" s="186"/>
      <c r="S218" s="186"/>
      <c r="T218" s="187"/>
      <c r="AT218" s="181" t="s">
        <v>150</v>
      </c>
      <c r="AU218" s="181" t="s">
        <v>148</v>
      </c>
      <c r="AV218" s="11" t="s">
        <v>148</v>
      </c>
      <c r="AW218" s="11" t="s">
        <v>39</v>
      </c>
      <c r="AX218" s="11" t="s">
        <v>75</v>
      </c>
      <c r="AY218" s="181" t="s">
        <v>140</v>
      </c>
    </row>
    <row r="219" spans="2:51" s="11" customFormat="1" ht="13.5">
      <c r="B219" s="179"/>
      <c r="D219" s="180" t="s">
        <v>150</v>
      </c>
      <c r="E219" s="181" t="s">
        <v>5</v>
      </c>
      <c r="F219" s="182" t="s">
        <v>410</v>
      </c>
      <c r="H219" s="183">
        <v>20.097</v>
      </c>
      <c r="I219" s="184"/>
      <c r="L219" s="179"/>
      <c r="M219" s="185"/>
      <c r="N219" s="186"/>
      <c r="O219" s="186"/>
      <c r="P219" s="186"/>
      <c r="Q219" s="186"/>
      <c r="R219" s="186"/>
      <c r="S219" s="186"/>
      <c r="T219" s="187"/>
      <c r="AT219" s="181" t="s">
        <v>150</v>
      </c>
      <c r="AU219" s="181" t="s">
        <v>148</v>
      </c>
      <c r="AV219" s="11" t="s">
        <v>148</v>
      </c>
      <c r="AW219" s="11" t="s">
        <v>39</v>
      </c>
      <c r="AX219" s="11" t="s">
        <v>75</v>
      </c>
      <c r="AY219" s="181" t="s">
        <v>140</v>
      </c>
    </row>
    <row r="220" spans="2:51" s="11" customFormat="1" ht="13.5">
      <c r="B220" s="179"/>
      <c r="D220" s="180" t="s">
        <v>150</v>
      </c>
      <c r="E220" s="181" t="s">
        <v>5</v>
      </c>
      <c r="F220" s="182" t="s">
        <v>411</v>
      </c>
      <c r="H220" s="183">
        <v>43.51</v>
      </c>
      <c r="I220" s="184"/>
      <c r="L220" s="179"/>
      <c r="M220" s="185"/>
      <c r="N220" s="186"/>
      <c r="O220" s="186"/>
      <c r="P220" s="186"/>
      <c r="Q220" s="186"/>
      <c r="R220" s="186"/>
      <c r="S220" s="186"/>
      <c r="T220" s="187"/>
      <c r="AT220" s="181" t="s">
        <v>150</v>
      </c>
      <c r="AU220" s="181" t="s">
        <v>148</v>
      </c>
      <c r="AV220" s="11" t="s">
        <v>148</v>
      </c>
      <c r="AW220" s="11" t="s">
        <v>39</v>
      </c>
      <c r="AX220" s="11" t="s">
        <v>75</v>
      </c>
      <c r="AY220" s="181" t="s">
        <v>140</v>
      </c>
    </row>
    <row r="221" spans="2:51" s="11" customFormat="1" ht="13.5">
      <c r="B221" s="179"/>
      <c r="D221" s="180" t="s">
        <v>150</v>
      </c>
      <c r="E221" s="181" t="s">
        <v>5</v>
      </c>
      <c r="F221" s="182" t="s">
        <v>412</v>
      </c>
      <c r="H221" s="183">
        <v>13.501</v>
      </c>
      <c r="I221" s="184"/>
      <c r="L221" s="179"/>
      <c r="M221" s="185"/>
      <c r="N221" s="186"/>
      <c r="O221" s="186"/>
      <c r="P221" s="186"/>
      <c r="Q221" s="186"/>
      <c r="R221" s="186"/>
      <c r="S221" s="186"/>
      <c r="T221" s="187"/>
      <c r="AT221" s="181" t="s">
        <v>150</v>
      </c>
      <c r="AU221" s="181" t="s">
        <v>148</v>
      </c>
      <c r="AV221" s="11" t="s">
        <v>148</v>
      </c>
      <c r="AW221" s="11" t="s">
        <v>39</v>
      </c>
      <c r="AX221" s="11" t="s">
        <v>75</v>
      </c>
      <c r="AY221" s="181" t="s">
        <v>140</v>
      </c>
    </row>
    <row r="222" spans="2:51" s="11" customFormat="1" ht="13.5">
      <c r="B222" s="179"/>
      <c r="D222" s="180" t="s">
        <v>150</v>
      </c>
      <c r="E222" s="181" t="s">
        <v>5</v>
      </c>
      <c r="F222" s="182" t="s">
        <v>413</v>
      </c>
      <c r="H222" s="183">
        <v>4.638</v>
      </c>
      <c r="I222" s="184"/>
      <c r="L222" s="179"/>
      <c r="M222" s="185"/>
      <c r="N222" s="186"/>
      <c r="O222" s="186"/>
      <c r="P222" s="186"/>
      <c r="Q222" s="186"/>
      <c r="R222" s="186"/>
      <c r="S222" s="186"/>
      <c r="T222" s="187"/>
      <c r="AT222" s="181" t="s">
        <v>150</v>
      </c>
      <c r="AU222" s="181" t="s">
        <v>148</v>
      </c>
      <c r="AV222" s="11" t="s">
        <v>148</v>
      </c>
      <c r="AW222" s="11" t="s">
        <v>39</v>
      </c>
      <c r="AX222" s="11" t="s">
        <v>75</v>
      </c>
      <c r="AY222" s="181" t="s">
        <v>140</v>
      </c>
    </row>
    <row r="223" spans="2:51" s="11" customFormat="1" ht="27">
      <c r="B223" s="179"/>
      <c r="D223" s="180" t="s">
        <v>150</v>
      </c>
      <c r="E223" s="181" t="s">
        <v>5</v>
      </c>
      <c r="F223" s="182" t="s">
        <v>414</v>
      </c>
      <c r="H223" s="183">
        <v>46.084</v>
      </c>
      <c r="I223" s="184"/>
      <c r="L223" s="179"/>
      <c r="M223" s="185"/>
      <c r="N223" s="186"/>
      <c r="O223" s="186"/>
      <c r="P223" s="186"/>
      <c r="Q223" s="186"/>
      <c r="R223" s="186"/>
      <c r="S223" s="186"/>
      <c r="T223" s="187"/>
      <c r="AT223" s="181" t="s">
        <v>150</v>
      </c>
      <c r="AU223" s="181" t="s">
        <v>148</v>
      </c>
      <c r="AV223" s="11" t="s">
        <v>148</v>
      </c>
      <c r="AW223" s="11" t="s">
        <v>39</v>
      </c>
      <c r="AX223" s="11" t="s">
        <v>75</v>
      </c>
      <c r="AY223" s="181" t="s">
        <v>140</v>
      </c>
    </row>
    <row r="224" spans="2:51" s="11" customFormat="1" ht="13.5">
      <c r="B224" s="179"/>
      <c r="D224" s="180" t="s">
        <v>150</v>
      </c>
      <c r="E224" s="181" t="s">
        <v>5</v>
      </c>
      <c r="F224" s="182" t="s">
        <v>415</v>
      </c>
      <c r="H224" s="183">
        <v>2.363</v>
      </c>
      <c r="I224" s="184"/>
      <c r="L224" s="179"/>
      <c r="M224" s="185"/>
      <c r="N224" s="186"/>
      <c r="O224" s="186"/>
      <c r="P224" s="186"/>
      <c r="Q224" s="186"/>
      <c r="R224" s="186"/>
      <c r="S224" s="186"/>
      <c r="T224" s="187"/>
      <c r="AT224" s="181" t="s">
        <v>150</v>
      </c>
      <c r="AU224" s="181" t="s">
        <v>148</v>
      </c>
      <c r="AV224" s="11" t="s">
        <v>148</v>
      </c>
      <c r="AW224" s="11" t="s">
        <v>39</v>
      </c>
      <c r="AX224" s="11" t="s">
        <v>75</v>
      </c>
      <c r="AY224" s="181" t="s">
        <v>140</v>
      </c>
    </row>
    <row r="225" spans="2:51" s="11" customFormat="1" ht="13.5">
      <c r="B225" s="179"/>
      <c r="D225" s="180" t="s">
        <v>150</v>
      </c>
      <c r="E225" s="181" t="s">
        <v>5</v>
      </c>
      <c r="F225" s="182" t="s">
        <v>416</v>
      </c>
      <c r="H225" s="183">
        <v>38.553</v>
      </c>
      <c r="I225" s="184"/>
      <c r="L225" s="179"/>
      <c r="M225" s="185"/>
      <c r="N225" s="186"/>
      <c r="O225" s="186"/>
      <c r="P225" s="186"/>
      <c r="Q225" s="186"/>
      <c r="R225" s="186"/>
      <c r="S225" s="186"/>
      <c r="T225" s="187"/>
      <c r="AT225" s="181" t="s">
        <v>150</v>
      </c>
      <c r="AU225" s="181" t="s">
        <v>148</v>
      </c>
      <c r="AV225" s="11" t="s">
        <v>148</v>
      </c>
      <c r="AW225" s="11" t="s">
        <v>39</v>
      </c>
      <c r="AX225" s="11" t="s">
        <v>75</v>
      </c>
      <c r="AY225" s="181" t="s">
        <v>140</v>
      </c>
    </row>
    <row r="226" spans="2:51" s="11" customFormat="1" ht="13.5">
      <c r="B226" s="179"/>
      <c r="D226" s="180" t="s">
        <v>150</v>
      </c>
      <c r="E226" s="181" t="s">
        <v>5</v>
      </c>
      <c r="F226" s="182" t="s">
        <v>417</v>
      </c>
      <c r="H226" s="183">
        <v>15.635</v>
      </c>
      <c r="I226" s="184"/>
      <c r="L226" s="179"/>
      <c r="M226" s="185"/>
      <c r="N226" s="186"/>
      <c r="O226" s="186"/>
      <c r="P226" s="186"/>
      <c r="Q226" s="186"/>
      <c r="R226" s="186"/>
      <c r="S226" s="186"/>
      <c r="T226" s="187"/>
      <c r="AT226" s="181" t="s">
        <v>150</v>
      </c>
      <c r="AU226" s="181" t="s">
        <v>148</v>
      </c>
      <c r="AV226" s="11" t="s">
        <v>148</v>
      </c>
      <c r="AW226" s="11" t="s">
        <v>39</v>
      </c>
      <c r="AX226" s="11" t="s">
        <v>75</v>
      </c>
      <c r="AY226" s="181" t="s">
        <v>140</v>
      </c>
    </row>
    <row r="227" spans="2:51" s="11" customFormat="1" ht="13.5">
      <c r="B227" s="179"/>
      <c r="D227" s="180" t="s">
        <v>150</v>
      </c>
      <c r="E227" s="181" t="s">
        <v>5</v>
      </c>
      <c r="F227" s="182" t="s">
        <v>418</v>
      </c>
      <c r="H227" s="183">
        <v>23.687</v>
      </c>
      <c r="I227" s="184"/>
      <c r="L227" s="179"/>
      <c r="M227" s="185"/>
      <c r="N227" s="186"/>
      <c r="O227" s="186"/>
      <c r="P227" s="186"/>
      <c r="Q227" s="186"/>
      <c r="R227" s="186"/>
      <c r="S227" s="186"/>
      <c r="T227" s="187"/>
      <c r="AT227" s="181" t="s">
        <v>150</v>
      </c>
      <c r="AU227" s="181" t="s">
        <v>148</v>
      </c>
      <c r="AV227" s="11" t="s">
        <v>148</v>
      </c>
      <c r="AW227" s="11" t="s">
        <v>39</v>
      </c>
      <c r="AX227" s="11" t="s">
        <v>75</v>
      </c>
      <c r="AY227" s="181" t="s">
        <v>140</v>
      </c>
    </row>
    <row r="228" spans="2:51" s="11" customFormat="1" ht="13.5">
      <c r="B228" s="179"/>
      <c r="D228" s="180" t="s">
        <v>150</v>
      </c>
      <c r="E228" s="181" t="s">
        <v>5</v>
      </c>
      <c r="F228" s="182" t="s">
        <v>419</v>
      </c>
      <c r="H228" s="183">
        <v>4.809</v>
      </c>
      <c r="I228" s="184"/>
      <c r="L228" s="179"/>
      <c r="M228" s="185"/>
      <c r="N228" s="186"/>
      <c r="O228" s="186"/>
      <c r="P228" s="186"/>
      <c r="Q228" s="186"/>
      <c r="R228" s="186"/>
      <c r="S228" s="186"/>
      <c r="T228" s="187"/>
      <c r="AT228" s="181" t="s">
        <v>150</v>
      </c>
      <c r="AU228" s="181" t="s">
        <v>148</v>
      </c>
      <c r="AV228" s="11" t="s">
        <v>148</v>
      </c>
      <c r="AW228" s="11" t="s">
        <v>39</v>
      </c>
      <c r="AX228" s="11" t="s">
        <v>75</v>
      </c>
      <c r="AY228" s="181" t="s">
        <v>140</v>
      </c>
    </row>
    <row r="229" spans="2:51" s="11" customFormat="1" ht="27">
      <c r="B229" s="179"/>
      <c r="D229" s="180" t="s">
        <v>150</v>
      </c>
      <c r="E229" s="181" t="s">
        <v>5</v>
      </c>
      <c r="F229" s="182" t="s">
        <v>420</v>
      </c>
      <c r="H229" s="183">
        <v>44.182</v>
      </c>
      <c r="I229" s="184"/>
      <c r="L229" s="179"/>
      <c r="M229" s="185"/>
      <c r="N229" s="186"/>
      <c r="O229" s="186"/>
      <c r="P229" s="186"/>
      <c r="Q229" s="186"/>
      <c r="R229" s="186"/>
      <c r="S229" s="186"/>
      <c r="T229" s="187"/>
      <c r="AT229" s="181" t="s">
        <v>150</v>
      </c>
      <c r="AU229" s="181" t="s">
        <v>148</v>
      </c>
      <c r="AV229" s="11" t="s">
        <v>148</v>
      </c>
      <c r="AW229" s="11" t="s">
        <v>39</v>
      </c>
      <c r="AX229" s="11" t="s">
        <v>75</v>
      </c>
      <c r="AY229" s="181" t="s">
        <v>140</v>
      </c>
    </row>
    <row r="230" spans="2:51" s="11" customFormat="1" ht="13.5">
      <c r="B230" s="179"/>
      <c r="D230" s="180" t="s">
        <v>150</v>
      </c>
      <c r="E230" s="181" t="s">
        <v>5</v>
      </c>
      <c r="F230" s="182" t="s">
        <v>421</v>
      </c>
      <c r="H230" s="183">
        <v>27.359</v>
      </c>
      <c r="I230" s="184"/>
      <c r="L230" s="179"/>
      <c r="M230" s="185"/>
      <c r="N230" s="186"/>
      <c r="O230" s="186"/>
      <c r="P230" s="186"/>
      <c r="Q230" s="186"/>
      <c r="R230" s="186"/>
      <c r="S230" s="186"/>
      <c r="T230" s="187"/>
      <c r="AT230" s="181" t="s">
        <v>150</v>
      </c>
      <c r="AU230" s="181" t="s">
        <v>148</v>
      </c>
      <c r="AV230" s="11" t="s">
        <v>148</v>
      </c>
      <c r="AW230" s="11" t="s">
        <v>39</v>
      </c>
      <c r="AX230" s="11" t="s">
        <v>75</v>
      </c>
      <c r="AY230" s="181" t="s">
        <v>140</v>
      </c>
    </row>
    <row r="231" spans="2:51" s="11" customFormat="1" ht="13.5">
      <c r="B231" s="179"/>
      <c r="D231" s="180" t="s">
        <v>150</v>
      </c>
      <c r="E231" s="181" t="s">
        <v>5</v>
      </c>
      <c r="F231" s="182" t="s">
        <v>422</v>
      </c>
      <c r="H231" s="183">
        <v>20.507</v>
      </c>
      <c r="I231" s="184"/>
      <c r="L231" s="179"/>
      <c r="M231" s="185"/>
      <c r="N231" s="186"/>
      <c r="O231" s="186"/>
      <c r="P231" s="186"/>
      <c r="Q231" s="186"/>
      <c r="R231" s="186"/>
      <c r="S231" s="186"/>
      <c r="T231" s="187"/>
      <c r="AT231" s="181" t="s">
        <v>150</v>
      </c>
      <c r="AU231" s="181" t="s">
        <v>148</v>
      </c>
      <c r="AV231" s="11" t="s">
        <v>148</v>
      </c>
      <c r="AW231" s="11" t="s">
        <v>39</v>
      </c>
      <c r="AX231" s="11" t="s">
        <v>75</v>
      </c>
      <c r="AY231" s="181" t="s">
        <v>140</v>
      </c>
    </row>
    <row r="232" spans="2:51" s="11" customFormat="1" ht="13.5">
      <c r="B232" s="179"/>
      <c r="D232" s="180" t="s">
        <v>150</v>
      </c>
      <c r="E232" s="181" t="s">
        <v>5</v>
      </c>
      <c r="F232" s="182" t="s">
        <v>423</v>
      </c>
      <c r="H232" s="183">
        <v>38.572</v>
      </c>
      <c r="I232" s="184"/>
      <c r="L232" s="179"/>
      <c r="M232" s="185"/>
      <c r="N232" s="186"/>
      <c r="O232" s="186"/>
      <c r="P232" s="186"/>
      <c r="Q232" s="186"/>
      <c r="R232" s="186"/>
      <c r="S232" s="186"/>
      <c r="T232" s="187"/>
      <c r="AT232" s="181" t="s">
        <v>150</v>
      </c>
      <c r="AU232" s="181" t="s">
        <v>148</v>
      </c>
      <c r="AV232" s="11" t="s">
        <v>148</v>
      </c>
      <c r="AW232" s="11" t="s">
        <v>39</v>
      </c>
      <c r="AX232" s="11" t="s">
        <v>75</v>
      </c>
      <c r="AY232" s="181" t="s">
        <v>140</v>
      </c>
    </row>
    <row r="233" spans="2:51" s="11" customFormat="1" ht="13.5">
      <c r="B233" s="179"/>
      <c r="D233" s="180" t="s">
        <v>150</v>
      </c>
      <c r="E233" s="181" t="s">
        <v>5</v>
      </c>
      <c r="F233" s="182" t="s">
        <v>424</v>
      </c>
      <c r="H233" s="183">
        <v>22.946</v>
      </c>
      <c r="I233" s="184"/>
      <c r="L233" s="179"/>
      <c r="M233" s="185"/>
      <c r="N233" s="186"/>
      <c r="O233" s="186"/>
      <c r="P233" s="186"/>
      <c r="Q233" s="186"/>
      <c r="R233" s="186"/>
      <c r="S233" s="186"/>
      <c r="T233" s="187"/>
      <c r="AT233" s="181" t="s">
        <v>150</v>
      </c>
      <c r="AU233" s="181" t="s">
        <v>148</v>
      </c>
      <c r="AV233" s="11" t="s">
        <v>148</v>
      </c>
      <c r="AW233" s="11" t="s">
        <v>39</v>
      </c>
      <c r="AX233" s="11" t="s">
        <v>75</v>
      </c>
      <c r="AY233" s="181" t="s">
        <v>140</v>
      </c>
    </row>
    <row r="234" spans="2:51" s="11" customFormat="1" ht="13.5">
      <c r="B234" s="179"/>
      <c r="D234" s="180" t="s">
        <v>150</v>
      </c>
      <c r="E234" s="181" t="s">
        <v>5</v>
      </c>
      <c r="F234" s="182" t="s">
        <v>425</v>
      </c>
      <c r="H234" s="183">
        <v>47.715</v>
      </c>
      <c r="I234" s="184"/>
      <c r="L234" s="179"/>
      <c r="M234" s="185"/>
      <c r="N234" s="186"/>
      <c r="O234" s="186"/>
      <c r="P234" s="186"/>
      <c r="Q234" s="186"/>
      <c r="R234" s="186"/>
      <c r="S234" s="186"/>
      <c r="T234" s="187"/>
      <c r="AT234" s="181" t="s">
        <v>150</v>
      </c>
      <c r="AU234" s="181" t="s">
        <v>148</v>
      </c>
      <c r="AV234" s="11" t="s">
        <v>148</v>
      </c>
      <c r="AW234" s="11" t="s">
        <v>39</v>
      </c>
      <c r="AX234" s="11" t="s">
        <v>75</v>
      </c>
      <c r="AY234" s="181" t="s">
        <v>140</v>
      </c>
    </row>
    <row r="235" spans="2:51" s="11" customFormat="1" ht="13.5">
      <c r="B235" s="179"/>
      <c r="D235" s="180" t="s">
        <v>150</v>
      </c>
      <c r="E235" s="181" t="s">
        <v>5</v>
      </c>
      <c r="F235" s="182" t="s">
        <v>426</v>
      </c>
      <c r="H235" s="183">
        <v>46.603</v>
      </c>
      <c r="I235" s="184"/>
      <c r="L235" s="179"/>
      <c r="M235" s="185"/>
      <c r="N235" s="186"/>
      <c r="O235" s="186"/>
      <c r="P235" s="186"/>
      <c r="Q235" s="186"/>
      <c r="R235" s="186"/>
      <c r="S235" s="186"/>
      <c r="T235" s="187"/>
      <c r="AT235" s="181" t="s">
        <v>150</v>
      </c>
      <c r="AU235" s="181" t="s">
        <v>148</v>
      </c>
      <c r="AV235" s="11" t="s">
        <v>148</v>
      </c>
      <c r="AW235" s="11" t="s">
        <v>39</v>
      </c>
      <c r="AX235" s="11" t="s">
        <v>75</v>
      </c>
      <c r="AY235" s="181" t="s">
        <v>140</v>
      </c>
    </row>
    <row r="236" spans="2:51" s="11" customFormat="1" ht="13.5">
      <c r="B236" s="179"/>
      <c r="D236" s="180" t="s">
        <v>150</v>
      </c>
      <c r="E236" s="181" t="s">
        <v>5</v>
      </c>
      <c r="F236" s="182" t="s">
        <v>427</v>
      </c>
      <c r="H236" s="183">
        <v>-100.759</v>
      </c>
      <c r="I236" s="184"/>
      <c r="L236" s="179"/>
      <c r="M236" s="185"/>
      <c r="N236" s="186"/>
      <c r="O236" s="186"/>
      <c r="P236" s="186"/>
      <c r="Q236" s="186"/>
      <c r="R236" s="186"/>
      <c r="S236" s="186"/>
      <c r="T236" s="187"/>
      <c r="AT236" s="181" t="s">
        <v>150</v>
      </c>
      <c r="AU236" s="181" t="s">
        <v>148</v>
      </c>
      <c r="AV236" s="11" t="s">
        <v>148</v>
      </c>
      <c r="AW236" s="11" t="s">
        <v>39</v>
      </c>
      <c r="AX236" s="11" t="s">
        <v>75</v>
      </c>
      <c r="AY236" s="181" t="s">
        <v>140</v>
      </c>
    </row>
    <row r="237" spans="2:51" s="11" customFormat="1" ht="13.5">
      <c r="B237" s="179"/>
      <c r="D237" s="180" t="s">
        <v>150</v>
      </c>
      <c r="E237" s="181" t="s">
        <v>5</v>
      </c>
      <c r="F237" s="182" t="s">
        <v>428</v>
      </c>
      <c r="H237" s="183">
        <v>-40.414</v>
      </c>
      <c r="I237" s="184"/>
      <c r="L237" s="179"/>
      <c r="M237" s="185"/>
      <c r="N237" s="186"/>
      <c r="O237" s="186"/>
      <c r="P237" s="186"/>
      <c r="Q237" s="186"/>
      <c r="R237" s="186"/>
      <c r="S237" s="186"/>
      <c r="T237" s="187"/>
      <c r="AT237" s="181" t="s">
        <v>150</v>
      </c>
      <c r="AU237" s="181" t="s">
        <v>148</v>
      </c>
      <c r="AV237" s="11" t="s">
        <v>148</v>
      </c>
      <c r="AW237" s="11" t="s">
        <v>39</v>
      </c>
      <c r="AX237" s="11" t="s">
        <v>75</v>
      </c>
      <c r="AY237" s="181" t="s">
        <v>140</v>
      </c>
    </row>
    <row r="238" spans="2:65" s="1" customFormat="1" ht="16.5" customHeight="1">
      <c r="B238" s="166"/>
      <c r="C238" s="167" t="s">
        <v>429</v>
      </c>
      <c r="D238" s="167" t="s">
        <v>142</v>
      </c>
      <c r="E238" s="168" t="s">
        <v>430</v>
      </c>
      <c r="F238" s="169" t="s">
        <v>431</v>
      </c>
      <c r="G238" s="170" t="s">
        <v>145</v>
      </c>
      <c r="H238" s="171">
        <v>335.003</v>
      </c>
      <c r="I238" s="172"/>
      <c r="J238" s="173">
        <f>ROUND(I238*H238,0)</f>
        <v>0</v>
      </c>
      <c r="K238" s="169" t="s">
        <v>146</v>
      </c>
      <c r="L238" s="39"/>
      <c r="M238" s="174" t="s">
        <v>5</v>
      </c>
      <c r="N238" s="175" t="s">
        <v>47</v>
      </c>
      <c r="O238" s="40"/>
      <c r="P238" s="176">
        <f>O238*H238</f>
        <v>0</v>
      </c>
      <c r="Q238" s="176">
        <v>0.003</v>
      </c>
      <c r="R238" s="176">
        <f>Q238*H238</f>
        <v>1.005009</v>
      </c>
      <c r="S238" s="176">
        <v>0</v>
      </c>
      <c r="T238" s="177">
        <f>S238*H238</f>
        <v>0</v>
      </c>
      <c r="AR238" s="22" t="s">
        <v>147</v>
      </c>
      <c r="AT238" s="22" t="s">
        <v>142</v>
      </c>
      <c r="AU238" s="22" t="s">
        <v>148</v>
      </c>
      <c r="AY238" s="22" t="s">
        <v>140</v>
      </c>
      <c r="BE238" s="178">
        <f>IF(N238="základní",J238,0)</f>
        <v>0</v>
      </c>
      <c r="BF238" s="178">
        <f>IF(N238="snížená",J238,0)</f>
        <v>0</v>
      </c>
      <c r="BG238" s="178">
        <f>IF(N238="zákl. přenesená",J238,0)</f>
        <v>0</v>
      </c>
      <c r="BH238" s="178">
        <f>IF(N238="sníž. přenesená",J238,0)</f>
        <v>0</v>
      </c>
      <c r="BI238" s="178">
        <f>IF(N238="nulová",J238,0)</f>
        <v>0</v>
      </c>
      <c r="BJ238" s="22" t="s">
        <v>148</v>
      </c>
      <c r="BK238" s="178">
        <f>ROUND(I238*H238,0)</f>
        <v>0</v>
      </c>
      <c r="BL238" s="22" t="s">
        <v>147</v>
      </c>
      <c r="BM238" s="22" t="s">
        <v>432</v>
      </c>
    </row>
    <row r="239" spans="2:65" s="1" customFormat="1" ht="25.5" customHeight="1">
      <c r="B239" s="166"/>
      <c r="C239" s="167" t="s">
        <v>433</v>
      </c>
      <c r="D239" s="167" t="s">
        <v>142</v>
      </c>
      <c r="E239" s="168" t="s">
        <v>434</v>
      </c>
      <c r="F239" s="169" t="s">
        <v>435</v>
      </c>
      <c r="G239" s="170" t="s">
        <v>145</v>
      </c>
      <c r="H239" s="171">
        <v>52.354</v>
      </c>
      <c r="I239" s="172"/>
      <c r="J239" s="173">
        <f>ROUND(I239*H239,0)</f>
        <v>0</v>
      </c>
      <c r="K239" s="169" t="s">
        <v>146</v>
      </c>
      <c r="L239" s="39"/>
      <c r="M239" s="174" t="s">
        <v>5</v>
      </c>
      <c r="N239" s="175" t="s">
        <v>47</v>
      </c>
      <c r="O239" s="40"/>
      <c r="P239" s="176">
        <f>O239*H239</f>
        <v>0</v>
      </c>
      <c r="Q239" s="176">
        <v>0.01365</v>
      </c>
      <c r="R239" s="176">
        <f>Q239*H239</f>
        <v>0.7146321</v>
      </c>
      <c r="S239" s="176">
        <v>0</v>
      </c>
      <c r="T239" s="177">
        <f>S239*H239</f>
        <v>0</v>
      </c>
      <c r="AR239" s="22" t="s">
        <v>147</v>
      </c>
      <c r="AT239" s="22" t="s">
        <v>142</v>
      </c>
      <c r="AU239" s="22" t="s">
        <v>148</v>
      </c>
      <c r="AY239" s="22" t="s">
        <v>140</v>
      </c>
      <c r="BE239" s="178">
        <f>IF(N239="základní",J239,0)</f>
        <v>0</v>
      </c>
      <c r="BF239" s="178">
        <f>IF(N239="snížená",J239,0)</f>
        <v>0</v>
      </c>
      <c r="BG239" s="178">
        <f>IF(N239="zákl. přenesená",J239,0)</f>
        <v>0</v>
      </c>
      <c r="BH239" s="178">
        <f>IF(N239="sníž. přenesená",J239,0)</f>
        <v>0</v>
      </c>
      <c r="BI239" s="178">
        <f>IF(N239="nulová",J239,0)</f>
        <v>0</v>
      </c>
      <c r="BJ239" s="22" t="s">
        <v>148</v>
      </c>
      <c r="BK239" s="178">
        <f>ROUND(I239*H239,0)</f>
        <v>0</v>
      </c>
      <c r="BL239" s="22" t="s">
        <v>147</v>
      </c>
      <c r="BM239" s="22" t="s">
        <v>436</v>
      </c>
    </row>
    <row r="240" spans="2:51" s="12" customFormat="1" ht="13.5">
      <c r="B240" s="198"/>
      <c r="D240" s="180" t="s">
        <v>150</v>
      </c>
      <c r="E240" s="199" t="s">
        <v>5</v>
      </c>
      <c r="F240" s="200" t="s">
        <v>437</v>
      </c>
      <c r="H240" s="199" t="s">
        <v>5</v>
      </c>
      <c r="I240" s="201"/>
      <c r="L240" s="198"/>
      <c r="M240" s="202"/>
      <c r="N240" s="203"/>
      <c r="O240" s="203"/>
      <c r="P240" s="203"/>
      <c r="Q240" s="203"/>
      <c r="R240" s="203"/>
      <c r="S240" s="203"/>
      <c r="T240" s="204"/>
      <c r="AT240" s="199" t="s">
        <v>150</v>
      </c>
      <c r="AU240" s="199" t="s">
        <v>148</v>
      </c>
      <c r="AV240" s="12" t="s">
        <v>11</v>
      </c>
      <c r="AW240" s="12" t="s">
        <v>39</v>
      </c>
      <c r="AX240" s="12" t="s">
        <v>75</v>
      </c>
      <c r="AY240" s="199" t="s">
        <v>140</v>
      </c>
    </row>
    <row r="241" spans="2:51" s="11" customFormat="1" ht="13.5">
      <c r="B241" s="179"/>
      <c r="D241" s="180" t="s">
        <v>150</v>
      </c>
      <c r="E241" s="181" t="s">
        <v>5</v>
      </c>
      <c r="F241" s="182" t="s">
        <v>438</v>
      </c>
      <c r="H241" s="183">
        <v>18.58</v>
      </c>
      <c r="I241" s="184"/>
      <c r="L241" s="179"/>
      <c r="M241" s="185"/>
      <c r="N241" s="186"/>
      <c r="O241" s="186"/>
      <c r="P241" s="186"/>
      <c r="Q241" s="186"/>
      <c r="R241" s="186"/>
      <c r="S241" s="186"/>
      <c r="T241" s="187"/>
      <c r="AT241" s="181" t="s">
        <v>150</v>
      </c>
      <c r="AU241" s="181" t="s">
        <v>148</v>
      </c>
      <c r="AV241" s="11" t="s">
        <v>148</v>
      </c>
      <c r="AW241" s="11" t="s">
        <v>39</v>
      </c>
      <c r="AX241" s="11" t="s">
        <v>75</v>
      </c>
      <c r="AY241" s="181" t="s">
        <v>140</v>
      </c>
    </row>
    <row r="242" spans="2:51" s="11" customFormat="1" ht="13.5">
      <c r="B242" s="179"/>
      <c r="D242" s="180" t="s">
        <v>150</v>
      </c>
      <c r="E242" s="181" t="s">
        <v>5</v>
      </c>
      <c r="F242" s="182" t="s">
        <v>439</v>
      </c>
      <c r="H242" s="183">
        <v>2.76</v>
      </c>
      <c r="I242" s="184"/>
      <c r="L242" s="179"/>
      <c r="M242" s="185"/>
      <c r="N242" s="186"/>
      <c r="O242" s="186"/>
      <c r="P242" s="186"/>
      <c r="Q242" s="186"/>
      <c r="R242" s="186"/>
      <c r="S242" s="186"/>
      <c r="T242" s="187"/>
      <c r="AT242" s="181" t="s">
        <v>150</v>
      </c>
      <c r="AU242" s="181" t="s">
        <v>148</v>
      </c>
      <c r="AV242" s="11" t="s">
        <v>148</v>
      </c>
      <c r="AW242" s="11" t="s">
        <v>39</v>
      </c>
      <c r="AX242" s="11" t="s">
        <v>75</v>
      </c>
      <c r="AY242" s="181" t="s">
        <v>140</v>
      </c>
    </row>
    <row r="243" spans="2:51" s="11" customFormat="1" ht="13.5">
      <c r="B243" s="179"/>
      <c r="D243" s="180" t="s">
        <v>150</v>
      </c>
      <c r="E243" s="181" t="s">
        <v>5</v>
      </c>
      <c r="F243" s="182" t="s">
        <v>440</v>
      </c>
      <c r="H243" s="183">
        <v>6.4</v>
      </c>
      <c r="I243" s="184"/>
      <c r="L243" s="179"/>
      <c r="M243" s="185"/>
      <c r="N243" s="186"/>
      <c r="O243" s="186"/>
      <c r="P243" s="186"/>
      <c r="Q243" s="186"/>
      <c r="R243" s="186"/>
      <c r="S243" s="186"/>
      <c r="T243" s="187"/>
      <c r="AT243" s="181" t="s">
        <v>150</v>
      </c>
      <c r="AU243" s="181" t="s">
        <v>148</v>
      </c>
      <c r="AV243" s="11" t="s">
        <v>148</v>
      </c>
      <c r="AW243" s="11" t="s">
        <v>39</v>
      </c>
      <c r="AX243" s="11" t="s">
        <v>75</v>
      </c>
      <c r="AY243" s="181" t="s">
        <v>140</v>
      </c>
    </row>
    <row r="244" spans="2:51" s="11" customFormat="1" ht="13.5">
      <c r="B244" s="179"/>
      <c r="D244" s="180" t="s">
        <v>150</v>
      </c>
      <c r="E244" s="181" t="s">
        <v>5</v>
      </c>
      <c r="F244" s="182" t="s">
        <v>441</v>
      </c>
      <c r="H244" s="183">
        <v>2.684</v>
      </c>
      <c r="I244" s="184"/>
      <c r="L244" s="179"/>
      <c r="M244" s="185"/>
      <c r="N244" s="186"/>
      <c r="O244" s="186"/>
      <c r="P244" s="186"/>
      <c r="Q244" s="186"/>
      <c r="R244" s="186"/>
      <c r="S244" s="186"/>
      <c r="T244" s="187"/>
      <c r="AT244" s="181" t="s">
        <v>150</v>
      </c>
      <c r="AU244" s="181" t="s">
        <v>148</v>
      </c>
      <c r="AV244" s="11" t="s">
        <v>148</v>
      </c>
      <c r="AW244" s="11" t="s">
        <v>39</v>
      </c>
      <c r="AX244" s="11" t="s">
        <v>75</v>
      </c>
      <c r="AY244" s="181" t="s">
        <v>140</v>
      </c>
    </row>
    <row r="245" spans="2:51" s="11" customFormat="1" ht="13.5">
      <c r="B245" s="179"/>
      <c r="D245" s="180" t="s">
        <v>150</v>
      </c>
      <c r="E245" s="181" t="s">
        <v>5</v>
      </c>
      <c r="F245" s="182" t="s">
        <v>442</v>
      </c>
      <c r="H245" s="183">
        <v>5.11</v>
      </c>
      <c r="I245" s="184"/>
      <c r="L245" s="179"/>
      <c r="M245" s="185"/>
      <c r="N245" s="186"/>
      <c r="O245" s="186"/>
      <c r="P245" s="186"/>
      <c r="Q245" s="186"/>
      <c r="R245" s="186"/>
      <c r="S245" s="186"/>
      <c r="T245" s="187"/>
      <c r="AT245" s="181" t="s">
        <v>150</v>
      </c>
      <c r="AU245" s="181" t="s">
        <v>148</v>
      </c>
      <c r="AV245" s="11" t="s">
        <v>148</v>
      </c>
      <c r="AW245" s="11" t="s">
        <v>39</v>
      </c>
      <c r="AX245" s="11" t="s">
        <v>75</v>
      </c>
      <c r="AY245" s="181" t="s">
        <v>140</v>
      </c>
    </row>
    <row r="246" spans="2:51" s="11" customFormat="1" ht="13.5">
      <c r="B246" s="179"/>
      <c r="D246" s="180" t="s">
        <v>150</v>
      </c>
      <c r="E246" s="181" t="s">
        <v>5</v>
      </c>
      <c r="F246" s="182" t="s">
        <v>443</v>
      </c>
      <c r="H246" s="183">
        <v>8.17</v>
      </c>
      <c r="I246" s="184"/>
      <c r="L246" s="179"/>
      <c r="M246" s="185"/>
      <c r="N246" s="186"/>
      <c r="O246" s="186"/>
      <c r="P246" s="186"/>
      <c r="Q246" s="186"/>
      <c r="R246" s="186"/>
      <c r="S246" s="186"/>
      <c r="T246" s="187"/>
      <c r="AT246" s="181" t="s">
        <v>150</v>
      </c>
      <c r="AU246" s="181" t="s">
        <v>148</v>
      </c>
      <c r="AV246" s="11" t="s">
        <v>148</v>
      </c>
      <c r="AW246" s="11" t="s">
        <v>39</v>
      </c>
      <c r="AX246" s="11" t="s">
        <v>75</v>
      </c>
      <c r="AY246" s="181" t="s">
        <v>140</v>
      </c>
    </row>
    <row r="247" spans="2:51" s="11" customFormat="1" ht="13.5">
      <c r="B247" s="179"/>
      <c r="D247" s="180" t="s">
        <v>150</v>
      </c>
      <c r="E247" s="181" t="s">
        <v>5</v>
      </c>
      <c r="F247" s="182" t="s">
        <v>444</v>
      </c>
      <c r="H247" s="183">
        <v>7.37</v>
      </c>
      <c r="I247" s="184"/>
      <c r="L247" s="179"/>
      <c r="M247" s="185"/>
      <c r="N247" s="186"/>
      <c r="O247" s="186"/>
      <c r="P247" s="186"/>
      <c r="Q247" s="186"/>
      <c r="R247" s="186"/>
      <c r="S247" s="186"/>
      <c r="T247" s="187"/>
      <c r="AT247" s="181" t="s">
        <v>150</v>
      </c>
      <c r="AU247" s="181" t="s">
        <v>148</v>
      </c>
      <c r="AV247" s="11" t="s">
        <v>148</v>
      </c>
      <c r="AW247" s="11" t="s">
        <v>39</v>
      </c>
      <c r="AX247" s="11" t="s">
        <v>75</v>
      </c>
      <c r="AY247" s="181" t="s">
        <v>140</v>
      </c>
    </row>
    <row r="248" spans="2:51" s="11" customFormat="1" ht="13.5">
      <c r="B248" s="179"/>
      <c r="D248" s="180" t="s">
        <v>150</v>
      </c>
      <c r="E248" s="181" t="s">
        <v>5</v>
      </c>
      <c r="F248" s="182" t="s">
        <v>445</v>
      </c>
      <c r="H248" s="183">
        <v>1.28</v>
      </c>
      <c r="I248" s="184"/>
      <c r="L248" s="179"/>
      <c r="M248" s="185"/>
      <c r="N248" s="186"/>
      <c r="O248" s="186"/>
      <c r="P248" s="186"/>
      <c r="Q248" s="186"/>
      <c r="R248" s="186"/>
      <c r="S248" s="186"/>
      <c r="T248" s="187"/>
      <c r="AT248" s="181" t="s">
        <v>150</v>
      </c>
      <c r="AU248" s="181" t="s">
        <v>148</v>
      </c>
      <c r="AV248" s="11" t="s">
        <v>148</v>
      </c>
      <c r="AW248" s="11" t="s">
        <v>39</v>
      </c>
      <c r="AX248" s="11" t="s">
        <v>75</v>
      </c>
      <c r="AY248" s="181" t="s">
        <v>140</v>
      </c>
    </row>
    <row r="249" spans="2:65" s="1" customFormat="1" ht="16.5" customHeight="1">
      <c r="B249" s="166"/>
      <c r="C249" s="167" t="s">
        <v>446</v>
      </c>
      <c r="D249" s="167" t="s">
        <v>142</v>
      </c>
      <c r="E249" s="168" t="s">
        <v>447</v>
      </c>
      <c r="F249" s="169" t="s">
        <v>448</v>
      </c>
      <c r="G249" s="170" t="s">
        <v>145</v>
      </c>
      <c r="H249" s="171">
        <v>284.114</v>
      </c>
      <c r="I249" s="172"/>
      <c r="J249" s="173">
        <f>ROUND(I249*H249,0)</f>
        <v>0</v>
      </c>
      <c r="K249" s="169" t="s">
        <v>146</v>
      </c>
      <c r="L249" s="39"/>
      <c r="M249" s="174" t="s">
        <v>5</v>
      </c>
      <c r="N249" s="175" t="s">
        <v>47</v>
      </c>
      <c r="O249" s="40"/>
      <c r="P249" s="176">
        <f>O249*H249</f>
        <v>0</v>
      </c>
      <c r="Q249" s="176">
        <v>0.01628</v>
      </c>
      <c r="R249" s="176">
        <f>Q249*H249</f>
        <v>4.62537592</v>
      </c>
      <c r="S249" s="176">
        <v>0</v>
      </c>
      <c r="T249" s="177">
        <f>S249*H249</f>
        <v>0</v>
      </c>
      <c r="AR249" s="22" t="s">
        <v>147</v>
      </c>
      <c r="AT249" s="22" t="s">
        <v>142</v>
      </c>
      <c r="AU249" s="22" t="s">
        <v>148</v>
      </c>
      <c r="AY249" s="22" t="s">
        <v>140</v>
      </c>
      <c r="BE249" s="178">
        <f>IF(N249="základní",J249,0)</f>
        <v>0</v>
      </c>
      <c r="BF249" s="178">
        <f>IF(N249="snížená",J249,0)</f>
        <v>0</v>
      </c>
      <c r="BG249" s="178">
        <f>IF(N249="zákl. přenesená",J249,0)</f>
        <v>0</v>
      </c>
      <c r="BH249" s="178">
        <f>IF(N249="sníž. přenesená",J249,0)</f>
        <v>0</v>
      </c>
      <c r="BI249" s="178">
        <f>IF(N249="nulová",J249,0)</f>
        <v>0</v>
      </c>
      <c r="BJ249" s="22" t="s">
        <v>148</v>
      </c>
      <c r="BK249" s="178">
        <f>ROUND(I249*H249,0)</f>
        <v>0</v>
      </c>
      <c r="BL249" s="22" t="s">
        <v>147</v>
      </c>
      <c r="BM249" s="22" t="s">
        <v>449</v>
      </c>
    </row>
    <row r="250" spans="2:51" s="12" customFormat="1" ht="13.5">
      <c r="B250" s="198"/>
      <c r="D250" s="180" t="s">
        <v>150</v>
      </c>
      <c r="E250" s="199" t="s">
        <v>5</v>
      </c>
      <c r="F250" s="200" t="s">
        <v>450</v>
      </c>
      <c r="H250" s="199" t="s">
        <v>5</v>
      </c>
      <c r="I250" s="201"/>
      <c r="L250" s="198"/>
      <c r="M250" s="202"/>
      <c r="N250" s="203"/>
      <c r="O250" s="203"/>
      <c r="P250" s="203"/>
      <c r="Q250" s="203"/>
      <c r="R250" s="203"/>
      <c r="S250" s="203"/>
      <c r="T250" s="204"/>
      <c r="AT250" s="199" t="s">
        <v>150</v>
      </c>
      <c r="AU250" s="199" t="s">
        <v>148</v>
      </c>
      <c r="AV250" s="12" t="s">
        <v>11</v>
      </c>
      <c r="AW250" s="12" t="s">
        <v>39</v>
      </c>
      <c r="AX250" s="12" t="s">
        <v>75</v>
      </c>
      <c r="AY250" s="199" t="s">
        <v>140</v>
      </c>
    </row>
    <row r="251" spans="2:51" s="11" customFormat="1" ht="13.5">
      <c r="B251" s="179"/>
      <c r="D251" s="180" t="s">
        <v>150</v>
      </c>
      <c r="E251" s="181" t="s">
        <v>5</v>
      </c>
      <c r="F251" s="182" t="s">
        <v>451</v>
      </c>
      <c r="H251" s="183">
        <v>2.727</v>
      </c>
      <c r="I251" s="184"/>
      <c r="L251" s="179"/>
      <c r="M251" s="185"/>
      <c r="N251" s="186"/>
      <c r="O251" s="186"/>
      <c r="P251" s="186"/>
      <c r="Q251" s="186"/>
      <c r="R251" s="186"/>
      <c r="S251" s="186"/>
      <c r="T251" s="187"/>
      <c r="AT251" s="181" t="s">
        <v>150</v>
      </c>
      <c r="AU251" s="181" t="s">
        <v>148</v>
      </c>
      <c r="AV251" s="11" t="s">
        <v>148</v>
      </c>
      <c r="AW251" s="11" t="s">
        <v>39</v>
      </c>
      <c r="AX251" s="11" t="s">
        <v>75</v>
      </c>
      <c r="AY251" s="181" t="s">
        <v>140</v>
      </c>
    </row>
    <row r="252" spans="2:51" s="11" customFormat="1" ht="13.5">
      <c r="B252" s="179"/>
      <c r="D252" s="180" t="s">
        <v>150</v>
      </c>
      <c r="E252" s="181" t="s">
        <v>5</v>
      </c>
      <c r="F252" s="182" t="s">
        <v>452</v>
      </c>
      <c r="H252" s="183">
        <v>18.514</v>
      </c>
      <c r="I252" s="184"/>
      <c r="L252" s="179"/>
      <c r="M252" s="185"/>
      <c r="N252" s="186"/>
      <c r="O252" s="186"/>
      <c r="P252" s="186"/>
      <c r="Q252" s="186"/>
      <c r="R252" s="186"/>
      <c r="S252" s="186"/>
      <c r="T252" s="187"/>
      <c r="AT252" s="181" t="s">
        <v>150</v>
      </c>
      <c r="AU252" s="181" t="s">
        <v>148</v>
      </c>
      <c r="AV252" s="11" t="s">
        <v>148</v>
      </c>
      <c r="AW252" s="11" t="s">
        <v>39</v>
      </c>
      <c r="AX252" s="11" t="s">
        <v>75</v>
      </c>
      <c r="AY252" s="181" t="s">
        <v>140</v>
      </c>
    </row>
    <row r="253" spans="2:51" s="11" customFormat="1" ht="13.5">
      <c r="B253" s="179"/>
      <c r="D253" s="180" t="s">
        <v>150</v>
      </c>
      <c r="E253" s="181" t="s">
        <v>5</v>
      </c>
      <c r="F253" s="182" t="s">
        <v>453</v>
      </c>
      <c r="H253" s="183">
        <v>13.244</v>
      </c>
      <c r="I253" s="184"/>
      <c r="L253" s="179"/>
      <c r="M253" s="185"/>
      <c r="N253" s="186"/>
      <c r="O253" s="186"/>
      <c r="P253" s="186"/>
      <c r="Q253" s="186"/>
      <c r="R253" s="186"/>
      <c r="S253" s="186"/>
      <c r="T253" s="187"/>
      <c r="AT253" s="181" t="s">
        <v>150</v>
      </c>
      <c r="AU253" s="181" t="s">
        <v>148</v>
      </c>
      <c r="AV253" s="11" t="s">
        <v>148</v>
      </c>
      <c r="AW253" s="11" t="s">
        <v>39</v>
      </c>
      <c r="AX253" s="11" t="s">
        <v>75</v>
      </c>
      <c r="AY253" s="181" t="s">
        <v>140</v>
      </c>
    </row>
    <row r="254" spans="2:51" s="11" customFormat="1" ht="13.5">
      <c r="B254" s="179"/>
      <c r="D254" s="180" t="s">
        <v>150</v>
      </c>
      <c r="E254" s="181" t="s">
        <v>5</v>
      </c>
      <c r="F254" s="182" t="s">
        <v>454</v>
      </c>
      <c r="H254" s="183">
        <v>3.025</v>
      </c>
      <c r="I254" s="184"/>
      <c r="L254" s="179"/>
      <c r="M254" s="185"/>
      <c r="N254" s="186"/>
      <c r="O254" s="186"/>
      <c r="P254" s="186"/>
      <c r="Q254" s="186"/>
      <c r="R254" s="186"/>
      <c r="S254" s="186"/>
      <c r="T254" s="187"/>
      <c r="AT254" s="181" t="s">
        <v>150</v>
      </c>
      <c r="AU254" s="181" t="s">
        <v>148</v>
      </c>
      <c r="AV254" s="11" t="s">
        <v>148</v>
      </c>
      <c r="AW254" s="11" t="s">
        <v>39</v>
      </c>
      <c r="AX254" s="11" t="s">
        <v>75</v>
      </c>
      <c r="AY254" s="181" t="s">
        <v>140</v>
      </c>
    </row>
    <row r="255" spans="2:51" s="12" customFormat="1" ht="13.5">
      <c r="B255" s="198"/>
      <c r="D255" s="180" t="s">
        <v>150</v>
      </c>
      <c r="E255" s="199" t="s">
        <v>5</v>
      </c>
      <c r="F255" s="200" t="s">
        <v>455</v>
      </c>
      <c r="H255" s="199" t="s">
        <v>5</v>
      </c>
      <c r="I255" s="201"/>
      <c r="L255" s="198"/>
      <c r="M255" s="202"/>
      <c r="N255" s="203"/>
      <c r="O255" s="203"/>
      <c r="P255" s="203"/>
      <c r="Q255" s="203"/>
      <c r="R255" s="203"/>
      <c r="S255" s="203"/>
      <c r="T255" s="204"/>
      <c r="AT255" s="199" t="s">
        <v>150</v>
      </c>
      <c r="AU255" s="199" t="s">
        <v>148</v>
      </c>
      <c r="AV255" s="12" t="s">
        <v>11</v>
      </c>
      <c r="AW255" s="12" t="s">
        <v>39</v>
      </c>
      <c r="AX255" s="12" t="s">
        <v>75</v>
      </c>
      <c r="AY255" s="199" t="s">
        <v>140</v>
      </c>
    </row>
    <row r="256" spans="2:51" s="11" customFormat="1" ht="13.5">
      <c r="B256" s="179"/>
      <c r="D256" s="180" t="s">
        <v>150</v>
      </c>
      <c r="E256" s="181" t="s">
        <v>5</v>
      </c>
      <c r="F256" s="182" t="s">
        <v>456</v>
      </c>
      <c r="H256" s="183">
        <v>12.1</v>
      </c>
      <c r="I256" s="184"/>
      <c r="L256" s="179"/>
      <c r="M256" s="185"/>
      <c r="N256" s="186"/>
      <c r="O256" s="186"/>
      <c r="P256" s="186"/>
      <c r="Q256" s="186"/>
      <c r="R256" s="186"/>
      <c r="S256" s="186"/>
      <c r="T256" s="187"/>
      <c r="AT256" s="181" t="s">
        <v>150</v>
      </c>
      <c r="AU256" s="181" t="s">
        <v>148</v>
      </c>
      <c r="AV256" s="11" t="s">
        <v>148</v>
      </c>
      <c r="AW256" s="11" t="s">
        <v>39</v>
      </c>
      <c r="AX256" s="11" t="s">
        <v>75</v>
      </c>
      <c r="AY256" s="181" t="s">
        <v>140</v>
      </c>
    </row>
    <row r="257" spans="2:51" s="11" customFormat="1" ht="13.5">
      <c r="B257" s="179"/>
      <c r="D257" s="180" t="s">
        <v>150</v>
      </c>
      <c r="E257" s="181" t="s">
        <v>5</v>
      </c>
      <c r="F257" s="182" t="s">
        <v>457</v>
      </c>
      <c r="H257" s="183">
        <v>84.958</v>
      </c>
      <c r="I257" s="184"/>
      <c r="L257" s="179"/>
      <c r="M257" s="185"/>
      <c r="N257" s="186"/>
      <c r="O257" s="186"/>
      <c r="P257" s="186"/>
      <c r="Q257" s="186"/>
      <c r="R257" s="186"/>
      <c r="S257" s="186"/>
      <c r="T257" s="187"/>
      <c r="AT257" s="181" t="s">
        <v>150</v>
      </c>
      <c r="AU257" s="181" t="s">
        <v>148</v>
      </c>
      <c r="AV257" s="11" t="s">
        <v>148</v>
      </c>
      <c r="AW257" s="11" t="s">
        <v>39</v>
      </c>
      <c r="AX257" s="11" t="s">
        <v>75</v>
      </c>
      <c r="AY257" s="181" t="s">
        <v>140</v>
      </c>
    </row>
    <row r="258" spans="2:51" s="11" customFormat="1" ht="13.5">
      <c r="B258" s="179"/>
      <c r="D258" s="180" t="s">
        <v>150</v>
      </c>
      <c r="E258" s="181" t="s">
        <v>5</v>
      </c>
      <c r="F258" s="182" t="s">
        <v>458</v>
      </c>
      <c r="H258" s="183">
        <v>1.04</v>
      </c>
      <c r="I258" s="184"/>
      <c r="L258" s="179"/>
      <c r="M258" s="185"/>
      <c r="N258" s="186"/>
      <c r="O258" s="186"/>
      <c r="P258" s="186"/>
      <c r="Q258" s="186"/>
      <c r="R258" s="186"/>
      <c r="S258" s="186"/>
      <c r="T258" s="187"/>
      <c r="AT258" s="181" t="s">
        <v>150</v>
      </c>
      <c r="AU258" s="181" t="s">
        <v>148</v>
      </c>
      <c r="AV258" s="11" t="s">
        <v>148</v>
      </c>
      <c r="AW258" s="11" t="s">
        <v>39</v>
      </c>
      <c r="AX258" s="11" t="s">
        <v>75</v>
      </c>
      <c r="AY258" s="181" t="s">
        <v>140</v>
      </c>
    </row>
    <row r="259" spans="2:51" s="12" customFormat="1" ht="13.5">
      <c r="B259" s="198"/>
      <c r="D259" s="180" t="s">
        <v>150</v>
      </c>
      <c r="E259" s="199" t="s">
        <v>5</v>
      </c>
      <c r="F259" s="200" t="s">
        <v>459</v>
      </c>
      <c r="H259" s="199" t="s">
        <v>5</v>
      </c>
      <c r="I259" s="201"/>
      <c r="L259" s="198"/>
      <c r="M259" s="202"/>
      <c r="N259" s="203"/>
      <c r="O259" s="203"/>
      <c r="P259" s="203"/>
      <c r="Q259" s="203"/>
      <c r="R259" s="203"/>
      <c r="S259" s="203"/>
      <c r="T259" s="204"/>
      <c r="AT259" s="199" t="s">
        <v>150</v>
      </c>
      <c r="AU259" s="199" t="s">
        <v>148</v>
      </c>
      <c r="AV259" s="12" t="s">
        <v>11</v>
      </c>
      <c r="AW259" s="12" t="s">
        <v>39</v>
      </c>
      <c r="AX259" s="12" t="s">
        <v>75</v>
      </c>
      <c r="AY259" s="199" t="s">
        <v>140</v>
      </c>
    </row>
    <row r="260" spans="2:51" s="11" customFormat="1" ht="13.5">
      <c r="B260" s="179"/>
      <c r="D260" s="180" t="s">
        <v>150</v>
      </c>
      <c r="E260" s="181" t="s">
        <v>5</v>
      </c>
      <c r="F260" s="182" t="s">
        <v>460</v>
      </c>
      <c r="H260" s="183">
        <v>55.418</v>
      </c>
      <c r="I260" s="184"/>
      <c r="L260" s="179"/>
      <c r="M260" s="185"/>
      <c r="N260" s="186"/>
      <c r="O260" s="186"/>
      <c r="P260" s="186"/>
      <c r="Q260" s="186"/>
      <c r="R260" s="186"/>
      <c r="S260" s="186"/>
      <c r="T260" s="187"/>
      <c r="AT260" s="181" t="s">
        <v>150</v>
      </c>
      <c r="AU260" s="181" t="s">
        <v>148</v>
      </c>
      <c r="AV260" s="11" t="s">
        <v>148</v>
      </c>
      <c r="AW260" s="11" t="s">
        <v>39</v>
      </c>
      <c r="AX260" s="11" t="s">
        <v>75</v>
      </c>
      <c r="AY260" s="181" t="s">
        <v>140</v>
      </c>
    </row>
    <row r="261" spans="2:51" s="11" customFormat="1" ht="13.5">
      <c r="B261" s="179"/>
      <c r="D261" s="180" t="s">
        <v>150</v>
      </c>
      <c r="E261" s="181" t="s">
        <v>5</v>
      </c>
      <c r="F261" s="182" t="s">
        <v>461</v>
      </c>
      <c r="H261" s="183">
        <v>44.683</v>
      </c>
      <c r="I261" s="184"/>
      <c r="L261" s="179"/>
      <c r="M261" s="185"/>
      <c r="N261" s="186"/>
      <c r="O261" s="186"/>
      <c r="P261" s="186"/>
      <c r="Q261" s="186"/>
      <c r="R261" s="186"/>
      <c r="S261" s="186"/>
      <c r="T261" s="187"/>
      <c r="AT261" s="181" t="s">
        <v>150</v>
      </c>
      <c r="AU261" s="181" t="s">
        <v>148</v>
      </c>
      <c r="AV261" s="11" t="s">
        <v>148</v>
      </c>
      <c r="AW261" s="11" t="s">
        <v>39</v>
      </c>
      <c r="AX261" s="11" t="s">
        <v>75</v>
      </c>
      <c r="AY261" s="181" t="s">
        <v>140</v>
      </c>
    </row>
    <row r="262" spans="2:51" s="11" customFormat="1" ht="13.5">
      <c r="B262" s="179"/>
      <c r="D262" s="180" t="s">
        <v>150</v>
      </c>
      <c r="E262" s="181" t="s">
        <v>5</v>
      </c>
      <c r="F262" s="182" t="s">
        <v>462</v>
      </c>
      <c r="H262" s="183">
        <v>100.759</v>
      </c>
      <c r="I262" s="184"/>
      <c r="L262" s="179"/>
      <c r="M262" s="185"/>
      <c r="N262" s="186"/>
      <c r="O262" s="186"/>
      <c r="P262" s="186"/>
      <c r="Q262" s="186"/>
      <c r="R262" s="186"/>
      <c r="S262" s="186"/>
      <c r="T262" s="187"/>
      <c r="AT262" s="181" t="s">
        <v>150</v>
      </c>
      <c r="AU262" s="181" t="s">
        <v>148</v>
      </c>
      <c r="AV262" s="11" t="s">
        <v>148</v>
      </c>
      <c r="AW262" s="11" t="s">
        <v>39</v>
      </c>
      <c r="AX262" s="11" t="s">
        <v>75</v>
      </c>
      <c r="AY262" s="181" t="s">
        <v>140</v>
      </c>
    </row>
    <row r="263" spans="2:51" s="11" customFormat="1" ht="13.5">
      <c r="B263" s="179"/>
      <c r="D263" s="180" t="s">
        <v>150</v>
      </c>
      <c r="E263" s="181" t="s">
        <v>5</v>
      </c>
      <c r="F263" s="182" t="s">
        <v>463</v>
      </c>
      <c r="H263" s="183">
        <v>-52.354</v>
      </c>
      <c r="I263" s="184"/>
      <c r="L263" s="179"/>
      <c r="M263" s="185"/>
      <c r="N263" s="186"/>
      <c r="O263" s="186"/>
      <c r="P263" s="186"/>
      <c r="Q263" s="186"/>
      <c r="R263" s="186"/>
      <c r="S263" s="186"/>
      <c r="T263" s="187"/>
      <c r="AT263" s="181" t="s">
        <v>150</v>
      </c>
      <c r="AU263" s="181" t="s">
        <v>148</v>
      </c>
      <c r="AV263" s="11" t="s">
        <v>148</v>
      </c>
      <c r="AW263" s="11" t="s">
        <v>39</v>
      </c>
      <c r="AX263" s="11" t="s">
        <v>75</v>
      </c>
      <c r="AY263" s="181" t="s">
        <v>140</v>
      </c>
    </row>
    <row r="264" spans="2:65" s="1" customFormat="1" ht="25.5" customHeight="1">
      <c r="B264" s="166"/>
      <c r="C264" s="167" t="s">
        <v>464</v>
      </c>
      <c r="D264" s="167" t="s">
        <v>142</v>
      </c>
      <c r="E264" s="168" t="s">
        <v>465</v>
      </c>
      <c r="F264" s="169" t="s">
        <v>466</v>
      </c>
      <c r="G264" s="170" t="s">
        <v>145</v>
      </c>
      <c r="H264" s="171">
        <v>276.538</v>
      </c>
      <c r="I264" s="172"/>
      <c r="J264" s="173">
        <f>ROUND(I264*H264,0)</f>
        <v>0</v>
      </c>
      <c r="K264" s="169" t="s">
        <v>146</v>
      </c>
      <c r="L264" s="39"/>
      <c r="M264" s="174" t="s">
        <v>5</v>
      </c>
      <c r="N264" s="175" t="s">
        <v>47</v>
      </c>
      <c r="O264" s="40"/>
      <c r="P264" s="176">
        <f>O264*H264</f>
        <v>0</v>
      </c>
      <c r="Q264" s="176">
        <v>0.0068</v>
      </c>
      <c r="R264" s="176">
        <f>Q264*H264</f>
        <v>1.8804584</v>
      </c>
      <c r="S264" s="176">
        <v>0</v>
      </c>
      <c r="T264" s="177">
        <f>S264*H264</f>
        <v>0</v>
      </c>
      <c r="AR264" s="22" t="s">
        <v>147</v>
      </c>
      <c r="AT264" s="22" t="s">
        <v>142</v>
      </c>
      <c r="AU264" s="22" t="s">
        <v>148</v>
      </c>
      <c r="AY264" s="22" t="s">
        <v>140</v>
      </c>
      <c r="BE264" s="178">
        <f>IF(N264="základní",J264,0)</f>
        <v>0</v>
      </c>
      <c r="BF264" s="178">
        <f>IF(N264="snížená",J264,0)</f>
        <v>0</v>
      </c>
      <c r="BG264" s="178">
        <f>IF(N264="zákl. přenesená",J264,0)</f>
        <v>0</v>
      </c>
      <c r="BH264" s="178">
        <f>IF(N264="sníž. přenesená",J264,0)</f>
        <v>0</v>
      </c>
      <c r="BI264" s="178">
        <f>IF(N264="nulová",J264,0)</f>
        <v>0</v>
      </c>
      <c r="BJ264" s="22" t="s">
        <v>148</v>
      </c>
      <c r="BK264" s="178">
        <f>ROUND(I264*H264,0)</f>
        <v>0</v>
      </c>
      <c r="BL264" s="22" t="s">
        <v>147</v>
      </c>
      <c r="BM264" s="22" t="s">
        <v>467</v>
      </c>
    </row>
    <row r="265" spans="2:51" s="12" customFormat="1" ht="13.5">
      <c r="B265" s="198"/>
      <c r="D265" s="180" t="s">
        <v>150</v>
      </c>
      <c r="E265" s="199" t="s">
        <v>5</v>
      </c>
      <c r="F265" s="200" t="s">
        <v>450</v>
      </c>
      <c r="H265" s="199" t="s">
        <v>5</v>
      </c>
      <c r="I265" s="201"/>
      <c r="L265" s="198"/>
      <c r="M265" s="202"/>
      <c r="N265" s="203"/>
      <c r="O265" s="203"/>
      <c r="P265" s="203"/>
      <c r="Q265" s="203"/>
      <c r="R265" s="203"/>
      <c r="S265" s="203"/>
      <c r="T265" s="204"/>
      <c r="AT265" s="199" t="s">
        <v>150</v>
      </c>
      <c r="AU265" s="199" t="s">
        <v>148</v>
      </c>
      <c r="AV265" s="12" t="s">
        <v>11</v>
      </c>
      <c r="AW265" s="12" t="s">
        <v>39</v>
      </c>
      <c r="AX265" s="12" t="s">
        <v>75</v>
      </c>
      <c r="AY265" s="199" t="s">
        <v>140</v>
      </c>
    </row>
    <row r="266" spans="2:51" s="11" customFormat="1" ht="13.5">
      <c r="B266" s="179"/>
      <c r="D266" s="180" t="s">
        <v>150</v>
      </c>
      <c r="E266" s="181" t="s">
        <v>5</v>
      </c>
      <c r="F266" s="182" t="s">
        <v>468</v>
      </c>
      <c r="H266" s="183">
        <v>5.454</v>
      </c>
      <c r="I266" s="184"/>
      <c r="L266" s="179"/>
      <c r="M266" s="185"/>
      <c r="N266" s="186"/>
      <c r="O266" s="186"/>
      <c r="P266" s="186"/>
      <c r="Q266" s="186"/>
      <c r="R266" s="186"/>
      <c r="S266" s="186"/>
      <c r="T266" s="187"/>
      <c r="AT266" s="181" t="s">
        <v>150</v>
      </c>
      <c r="AU266" s="181" t="s">
        <v>148</v>
      </c>
      <c r="AV266" s="11" t="s">
        <v>148</v>
      </c>
      <c r="AW266" s="11" t="s">
        <v>39</v>
      </c>
      <c r="AX266" s="11" t="s">
        <v>75</v>
      </c>
      <c r="AY266" s="181" t="s">
        <v>140</v>
      </c>
    </row>
    <row r="267" spans="2:51" s="11" customFormat="1" ht="13.5">
      <c r="B267" s="179"/>
      <c r="D267" s="180" t="s">
        <v>150</v>
      </c>
      <c r="E267" s="181" t="s">
        <v>5</v>
      </c>
      <c r="F267" s="182" t="s">
        <v>469</v>
      </c>
      <c r="H267" s="183">
        <v>37.028</v>
      </c>
      <c r="I267" s="184"/>
      <c r="L267" s="179"/>
      <c r="M267" s="185"/>
      <c r="N267" s="186"/>
      <c r="O267" s="186"/>
      <c r="P267" s="186"/>
      <c r="Q267" s="186"/>
      <c r="R267" s="186"/>
      <c r="S267" s="186"/>
      <c r="T267" s="187"/>
      <c r="AT267" s="181" t="s">
        <v>150</v>
      </c>
      <c r="AU267" s="181" t="s">
        <v>148</v>
      </c>
      <c r="AV267" s="11" t="s">
        <v>148</v>
      </c>
      <c r="AW267" s="11" t="s">
        <v>39</v>
      </c>
      <c r="AX267" s="11" t="s">
        <v>75</v>
      </c>
      <c r="AY267" s="181" t="s">
        <v>140</v>
      </c>
    </row>
    <row r="268" spans="2:51" s="11" customFormat="1" ht="13.5">
      <c r="B268" s="179"/>
      <c r="D268" s="180" t="s">
        <v>150</v>
      </c>
      <c r="E268" s="181" t="s">
        <v>5</v>
      </c>
      <c r="F268" s="182" t="s">
        <v>470</v>
      </c>
      <c r="H268" s="183">
        <v>26.488</v>
      </c>
      <c r="I268" s="184"/>
      <c r="L268" s="179"/>
      <c r="M268" s="185"/>
      <c r="N268" s="186"/>
      <c r="O268" s="186"/>
      <c r="P268" s="186"/>
      <c r="Q268" s="186"/>
      <c r="R268" s="186"/>
      <c r="S268" s="186"/>
      <c r="T268" s="187"/>
      <c r="AT268" s="181" t="s">
        <v>150</v>
      </c>
      <c r="AU268" s="181" t="s">
        <v>148</v>
      </c>
      <c r="AV268" s="11" t="s">
        <v>148</v>
      </c>
      <c r="AW268" s="11" t="s">
        <v>39</v>
      </c>
      <c r="AX268" s="11" t="s">
        <v>75</v>
      </c>
      <c r="AY268" s="181" t="s">
        <v>140</v>
      </c>
    </row>
    <row r="269" spans="2:51" s="11" customFormat="1" ht="13.5">
      <c r="B269" s="179"/>
      <c r="D269" s="180" t="s">
        <v>150</v>
      </c>
      <c r="E269" s="181" t="s">
        <v>5</v>
      </c>
      <c r="F269" s="182" t="s">
        <v>471</v>
      </c>
      <c r="H269" s="183">
        <v>6.05</v>
      </c>
      <c r="I269" s="184"/>
      <c r="L269" s="179"/>
      <c r="M269" s="185"/>
      <c r="N269" s="186"/>
      <c r="O269" s="186"/>
      <c r="P269" s="186"/>
      <c r="Q269" s="186"/>
      <c r="R269" s="186"/>
      <c r="S269" s="186"/>
      <c r="T269" s="187"/>
      <c r="AT269" s="181" t="s">
        <v>150</v>
      </c>
      <c r="AU269" s="181" t="s">
        <v>148</v>
      </c>
      <c r="AV269" s="11" t="s">
        <v>148</v>
      </c>
      <c r="AW269" s="11" t="s">
        <v>39</v>
      </c>
      <c r="AX269" s="11" t="s">
        <v>75</v>
      </c>
      <c r="AY269" s="181" t="s">
        <v>140</v>
      </c>
    </row>
    <row r="270" spans="2:51" s="11" customFormat="1" ht="13.5">
      <c r="B270" s="179"/>
      <c r="D270" s="180" t="s">
        <v>150</v>
      </c>
      <c r="E270" s="181" t="s">
        <v>5</v>
      </c>
      <c r="F270" s="182" t="s">
        <v>472</v>
      </c>
      <c r="H270" s="183">
        <v>201.518</v>
      </c>
      <c r="I270" s="184"/>
      <c r="L270" s="179"/>
      <c r="M270" s="185"/>
      <c r="N270" s="186"/>
      <c r="O270" s="186"/>
      <c r="P270" s="186"/>
      <c r="Q270" s="186"/>
      <c r="R270" s="186"/>
      <c r="S270" s="186"/>
      <c r="T270" s="187"/>
      <c r="AT270" s="181" t="s">
        <v>150</v>
      </c>
      <c r="AU270" s="181" t="s">
        <v>148</v>
      </c>
      <c r="AV270" s="11" t="s">
        <v>148</v>
      </c>
      <c r="AW270" s="11" t="s">
        <v>39</v>
      </c>
      <c r="AX270" s="11" t="s">
        <v>75</v>
      </c>
      <c r="AY270" s="181" t="s">
        <v>140</v>
      </c>
    </row>
    <row r="271" spans="2:65" s="1" customFormat="1" ht="25.5" customHeight="1">
      <c r="B271" s="166"/>
      <c r="C271" s="167" t="s">
        <v>473</v>
      </c>
      <c r="D271" s="167" t="s">
        <v>142</v>
      </c>
      <c r="E271" s="168" t="s">
        <v>474</v>
      </c>
      <c r="F271" s="169" t="s">
        <v>475</v>
      </c>
      <c r="G271" s="170" t="s">
        <v>145</v>
      </c>
      <c r="H271" s="171">
        <v>375.417</v>
      </c>
      <c r="I271" s="172"/>
      <c r="J271" s="173">
        <f>ROUND(I271*H271,0)</f>
        <v>0</v>
      </c>
      <c r="K271" s="169" t="s">
        <v>146</v>
      </c>
      <c r="L271" s="39"/>
      <c r="M271" s="174" t="s">
        <v>5</v>
      </c>
      <c r="N271" s="175" t="s">
        <v>47</v>
      </c>
      <c r="O271" s="40"/>
      <c r="P271" s="176">
        <f>O271*H271</f>
        <v>0</v>
      </c>
      <c r="Q271" s="176">
        <v>0.0156</v>
      </c>
      <c r="R271" s="176">
        <f>Q271*H271</f>
        <v>5.856505199999999</v>
      </c>
      <c r="S271" s="176">
        <v>0</v>
      </c>
      <c r="T271" s="177">
        <f>S271*H271</f>
        <v>0</v>
      </c>
      <c r="AR271" s="22" t="s">
        <v>147</v>
      </c>
      <c r="AT271" s="22" t="s">
        <v>142</v>
      </c>
      <c r="AU271" s="22" t="s">
        <v>148</v>
      </c>
      <c r="AY271" s="22" t="s">
        <v>140</v>
      </c>
      <c r="BE271" s="178">
        <f>IF(N271="základní",J271,0)</f>
        <v>0</v>
      </c>
      <c r="BF271" s="178">
        <f>IF(N271="snížená",J271,0)</f>
        <v>0</v>
      </c>
      <c r="BG271" s="178">
        <f>IF(N271="zákl. přenesená",J271,0)</f>
        <v>0</v>
      </c>
      <c r="BH271" s="178">
        <f>IF(N271="sníž. přenesená",J271,0)</f>
        <v>0</v>
      </c>
      <c r="BI271" s="178">
        <f>IF(N271="nulová",J271,0)</f>
        <v>0</v>
      </c>
      <c r="BJ271" s="22" t="s">
        <v>148</v>
      </c>
      <c r="BK271" s="178">
        <f>ROUND(I271*H271,0)</f>
        <v>0</v>
      </c>
      <c r="BL271" s="22" t="s">
        <v>147</v>
      </c>
      <c r="BM271" s="22" t="s">
        <v>476</v>
      </c>
    </row>
    <row r="272" spans="2:51" s="12" customFormat="1" ht="13.5">
      <c r="B272" s="198"/>
      <c r="D272" s="180" t="s">
        <v>150</v>
      </c>
      <c r="E272" s="199" t="s">
        <v>5</v>
      </c>
      <c r="F272" s="200" t="s">
        <v>477</v>
      </c>
      <c r="H272" s="199" t="s">
        <v>5</v>
      </c>
      <c r="I272" s="201"/>
      <c r="L272" s="198"/>
      <c r="M272" s="202"/>
      <c r="N272" s="203"/>
      <c r="O272" s="203"/>
      <c r="P272" s="203"/>
      <c r="Q272" s="203"/>
      <c r="R272" s="203"/>
      <c r="S272" s="203"/>
      <c r="T272" s="204"/>
      <c r="AT272" s="199" t="s">
        <v>150</v>
      </c>
      <c r="AU272" s="199" t="s">
        <v>148</v>
      </c>
      <c r="AV272" s="12" t="s">
        <v>11</v>
      </c>
      <c r="AW272" s="12" t="s">
        <v>39</v>
      </c>
      <c r="AX272" s="12" t="s">
        <v>75</v>
      </c>
      <c r="AY272" s="199" t="s">
        <v>140</v>
      </c>
    </row>
    <row r="273" spans="2:51" s="11" customFormat="1" ht="27">
      <c r="B273" s="179"/>
      <c r="D273" s="180" t="s">
        <v>150</v>
      </c>
      <c r="E273" s="181" t="s">
        <v>5</v>
      </c>
      <c r="F273" s="182" t="s">
        <v>409</v>
      </c>
      <c r="H273" s="183">
        <v>15.415</v>
      </c>
      <c r="I273" s="184"/>
      <c r="L273" s="179"/>
      <c r="M273" s="185"/>
      <c r="N273" s="186"/>
      <c r="O273" s="186"/>
      <c r="P273" s="186"/>
      <c r="Q273" s="186"/>
      <c r="R273" s="186"/>
      <c r="S273" s="186"/>
      <c r="T273" s="187"/>
      <c r="AT273" s="181" t="s">
        <v>150</v>
      </c>
      <c r="AU273" s="181" t="s">
        <v>148</v>
      </c>
      <c r="AV273" s="11" t="s">
        <v>148</v>
      </c>
      <c r="AW273" s="11" t="s">
        <v>39</v>
      </c>
      <c r="AX273" s="11" t="s">
        <v>75</v>
      </c>
      <c r="AY273" s="181" t="s">
        <v>140</v>
      </c>
    </row>
    <row r="274" spans="2:51" s="11" customFormat="1" ht="13.5">
      <c r="B274" s="179"/>
      <c r="D274" s="180" t="s">
        <v>150</v>
      </c>
      <c r="E274" s="181" t="s">
        <v>5</v>
      </c>
      <c r="F274" s="182" t="s">
        <v>410</v>
      </c>
      <c r="H274" s="183">
        <v>20.097</v>
      </c>
      <c r="I274" s="184"/>
      <c r="L274" s="179"/>
      <c r="M274" s="185"/>
      <c r="N274" s="186"/>
      <c r="O274" s="186"/>
      <c r="P274" s="186"/>
      <c r="Q274" s="186"/>
      <c r="R274" s="186"/>
      <c r="S274" s="186"/>
      <c r="T274" s="187"/>
      <c r="AT274" s="181" t="s">
        <v>150</v>
      </c>
      <c r="AU274" s="181" t="s">
        <v>148</v>
      </c>
      <c r="AV274" s="11" t="s">
        <v>148</v>
      </c>
      <c r="AW274" s="11" t="s">
        <v>39</v>
      </c>
      <c r="AX274" s="11" t="s">
        <v>75</v>
      </c>
      <c r="AY274" s="181" t="s">
        <v>140</v>
      </c>
    </row>
    <row r="275" spans="2:51" s="11" customFormat="1" ht="13.5">
      <c r="B275" s="179"/>
      <c r="D275" s="180" t="s">
        <v>150</v>
      </c>
      <c r="E275" s="181" t="s">
        <v>5</v>
      </c>
      <c r="F275" s="182" t="s">
        <v>411</v>
      </c>
      <c r="H275" s="183">
        <v>43.51</v>
      </c>
      <c r="I275" s="184"/>
      <c r="L275" s="179"/>
      <c r="M275" s="185"/>
      <c r="N275" s="186"/>
      <c r="O275" s="186"/>
      <c r="P275" s="186"/>
      <c r="Q275" s="186"/>
      <c r="R275" s="186"/>
      <c r="S275" s="186"/>
      <c r="T275" s="187"/>
      <c r="AT275" s="181" t="s">
        <v>150</v>
      </c>
      <c r="AU275" s="181" t="s">
        <v>148</v>
      </c>
      <c r="AV275" s="11" t="s">
        <v>148</v>
      </c>
      <c r="AW275" s="11" t="s">
        <v>39</v>
      </c>
      <c r="AX275" s="11" t="s">
        <v>75</v>
      </c>
      <c r="AY275" s="181" t="s">
        <v>140</v>
      </c>
    </row>
    <row r="276" spans="2:51" s="11" customFormat="1" ht="13.5">
      <c r="B276" s="179"/>
      <c r="D276" s="180" t="s">
        <v>150</v>
      </c>
      <c r="E276" s="181" t="s">
        <v>5</v>
      </c>
      <c r="F276" s="182" t="s">
        <v>412</v>
      </c>
      <c r="H276" s="183">
        <v>13.501</v>
      </c>
      <c r="I276" s="184"/>
      <c r="L276" s="179"/>
      <c r="M276" s="185"/>
      <c r="N276" s="186"/>
      <c r="O276" s="186"/>
      <c r="P276" s="186"/>
      <c r="Q276" s="186"/>
      <c r="R276" s="186"/>
      <c r="S276" s="186"/>
      <c r="T276" s="187"/>
      <c r="AT276" s="181" t="s">
        <v>150</v>
      </c>
      <c r="AU276" s="181" t="s">
        <v>148</v>
      </c>
      <c r="AV276" s="11" t="s">
        <v>148</v>
      </c>
      <c r="AW276" s="11" t="s">
        <v>39</v>
      </c>
      <c r="AX276" s="11" t="s">
        <v>75</v>
      </c>
      <c r="AY276" s="181" t="s">
        <v>140</v>
      </c>
    </row>
    <row r="277" spans="2:51" s="11" customFormat="1" ht="13.5">
      <c r="B277" s="179"/>
      <c r="D277" s="180" t="s">
        <v>150</v>
      </c>
      <c r="E277" s="181" t="s">
        <v>5</v>
      </c>
      <c r="F277" s="182" t="s">
        <v>413</v>
      </c>
      <c r="H277" s="183">
        <v>4.638</v>
      </c>
      <c r="I277" s="184"/>
      <c r="L277" s="179"/>
      <c r="M277" s="185"/>
      <c r="N277" s="186"/>
      <c r="O277" s="186"/>
      <c r="P277" s="186"/>
      <c r="Q277" s="186"/>
      <c r="R277" s="186"/>
      <c r="S277" s="186"/>
      <c r="T277" s="187"/>
      <c r="AT277" s="181" t="s">
        <v>150</v>
      </c>
      <c r="AU277" s="181" t="s">
        <v>148</v>
      </c>
      <c r="AV277" s="11" t="s">
        <v>148</v>
      </c>
      <c r="AW277" s="11" t="s">
        <v>39</v>
      </c>
      <c r="AX277" s="11" t="s">
        <v>75</v>
      </c>
      <c r="AY277" s="181" t="s">
        <v>140</v>
      </c>
    </row>
    <row r="278" spans="2:51" s="11" customFormat="1" ht="27">
      <c r="B278" s="179"/>
      <c r="D278" s="180" t="s">
        <v>150</v>
      </c>
      <c r="E278" s="181" t="s">
        <v>5</v>
      </c>
      <c r="F278" s="182" t="s">
        <v>414</v>
      </c>
      <c r="H278" s="183">
        <v>46.084</v>
      </c>
      <c r="I278" s="184"/>
      <c r="L278" s="179"/>
      <c r="M278" s="185"/>
      <c r="N278" s="186"/>
      <c r="O278" s="186"/>
      <c r="P278" s="186"/>
      <c r="Q278" s="186"/>
      <c r="R278" s="186"/>
      <c r="S278" s="186"/>
      <c r="T278" s="187"/>
      <c r="AT278" s="181" t="s">
        <v>150</v>
      </c>
      <c r="AU278" s="181" t="s">
        <v>148</v>
      </c>
      <c r="AV278" s="11" t="s">
        <v>148</v>
      </c>
      <c r="AW278" s="11" t="s">
        <v>39</v>
      </c>
      <c r="AX278" s="11" t="s">
        <v>75</v>
      </c>
      <c r="AY278" s="181" t="s">
        <v>140</v>
      </c>
    </row>
    <row r="279" spans="2:51" s="11" customFormat="1" ht="13.5">
      <c r="B279" s="179"/>
      <c r="D279" s="180" t="s">
        <v>150</v>
      </c>
      <c r="E279" s="181" t="s">
        <v>5</v>
      </c>
      <c r="F279" s="182" t="s">
        <v>415</v>
      </c>
      <c r="H279" s="183">
        <v>2.363</v>
      </c>
      <c r="I279" s="184"/>
      <c r="L279" s="179"/>
      <c r="M279" s="185"/>
      <c r="N279" s="186"/>
      <c r="O279" s="186"/>
      <c r="P279" s="186"/>
      <c r="Q279" s="186"/>
      <c r="R279" s="186"/>
      <c r="S279" s="186"/>
      <c r="T279" s="187"/>
      <c r="AT279" s="181" t="s">
        <v>150</v>
      </c>
      <c r="AU279" s="181" t="s">
        <v>148</v>
      </c>
      <c r="AV279" s="11" t="s">
        <v>148</v>
      </c>
      <c r="AW279" s="11" t="s">
        <v>39</v>
      </c>
      <c r="AX279" s="11" t="s">
        <v>75</v>
      </c>
      <c r="AY279" s="181" t="s">
        <v>140</v>
      </c>
    </row>
    <row r="280" spans="2:51" s="11" customFormat="1" ht="13.5">
      <c r="B280" s="179"/>
      <c r="D280" s="180" t="s">
        <v>150</v>
      </c>
      <c r="E280" s="181" t="s">
        <v>5</v>
      </c>
      <c r="F280" s="182" t="s">
        <v>416</v>
      </c>
      <c r="H280" s="183">
        <v>38.553</v>
      </c>
      <c r="I280" s="184"/>
      <c r="L280" s="179"/>
      <c r="M280" s="185"/>
      <c r="N280" s="186"/>
      <c r="O280" s="186"/>
      <c r="P280" s="186"/>
      <c r="Q280" s="186"/>
      <c r="R280" s="186"/>
      <c r="S280" s="186"/>
      <c r="T280" s="187"/>
      <c r="AT280" s="181" t="s">
        <v>150</v>
      </c>
      <c r="AU280" s="181" t="s">
        <v>148</v>
      </c>
      <c r="AV280" s="11" t="s">
        <v>148</v>
      </c>
      <c r="AW280" s="11" t="s">
        <v>39</v>
      </c>
      <c r="AX280" s="11" t="s">
        <v>75</v>
      </c>
      <c r="AY280" s="181" t="s">
        <v>140</v>
      </c>
    </row>
    <row r="281" spans="2:51" s="11" customFormat="1" ht="13.5">
      <c r="B281" s="179"/>
      <c r="D281" s="180" t="s">
        <v>150</v>
      </c>
      <c r="E281" s="181" t="s">
        <v>5</v>
      </c>
      <c r="F281" s="182" t="s">
        <v>417</v>
      </c>
      <c r="H281" s="183">
        <v>15.635</v>
      </c>
      <c r="I281" s="184"/>
      <c r="L281" s="179"/>
      <c r="M281" s="185"/>
      <c r="N281" s="186"/>
      <c r="O281" s="186"/>
      <c r="P281" s="186"/>
      <c r="Q281" s="186"/>
      <c r="R281" s="186"/>
      <c r="S281" s="186"/>
      <c r="T281" s="187"/>
      <c r="AT281" s="181" t="s">
        <v>150</v>
      </c>
      <c r="AU281" s="181" t="s">
        <v>148</v>
      </c>
      <c r="AV281" s="11" t="s">
        <v>148</v>
      </c>
      <c r="AW281" s="11" t="s">
        <v>39</v>
      </c>
      <c r="AX281" s="11" t="s">
        <v>75</v>
      </c>
      <c r="AY281" s="181" t="s">
        <v>140</v>
      </c>
    </row>
    <row r="282" spans="2:51" s="11" customFormat="1" ht="13.5">
      <c r="B282" s="179"/>
      <c r="D282" s="180" t="s">
        <v>150</v>
      </c>
      <c r="E282" s="181" t="s">
        <v>5</v>
      </c>
      <c r="F282" s="182" t="s">
        <v>418</v>
      </c>
      <c r="H282" s="183">
        <v>23.687</v>
      </c>
      <c r="I282" s="184"/>
      <c r="L282" s="179"/>
      <c r="M282" s="185"/>
      <c r="N282" s="186"/>
      <c r="O282" s="186"/>
      <c r="P282" s="186"/>
      <c r="Q282" s="186"/>
      <c r="R282" s="186"/>
      <c r="S282" s="186"/>
      <c r="T282" s="187"/>
      <c r="AT282" s="181" t="s">
        <v>150</v>
      </c>
      <c r="AU282" s="181" t="s">
        <v>148</v>
      </c>
      <c r="AV282" s="11" t="s">
        <v>148</v>
      </c>
      <c r="AW282" s="11" t="s">
        <v>39</v>
      </c>
      <c r="AX282" s="11" t="s">
        <v>75</v>
      </c>
      <c r="AY282" s="181" t="s">
        <v>140</v>
      </c>
    </row>
    <row r="283" spans="2:51" s="11" customFormat="1" ht="13.5">
      <c r="B283" s="179"/>
      <c r="D283" s="180" t="s">
        <v>150</v>
      </c>
      <c r="E283" s="181" t="s">
        <v>5</v>
      </c>
      <c r="F283" s="182" t="s">
        <v>419</v>
      </c>
      <c r="H283" s="183">
        <v>4.809</v>
      </c>
      <c r="I283" s="184"/>
      <c r="L283" s="179"/>
      <c r="M283" s="185"/>
      <c r="N283" s="186"/>
      <c r="O283" s="186"/>
      <c r="P283" s="186"/>
      <c r="Q283" s="186"/>
      <c r="R283" s="186"/>
      <c r="S283" s="186"/>
      <c r="T283" s="187"/>
      <c r="AT283" s="181" t="s">
        <v>150</v>
      </c>
      <c r="AU283" s="181" t="s">
        <v>148</v>
      </c>
      <c r="AV283" s="11" t="s">
        <v>148</v>
      </c>
      <c r="AW283" s="11" t="s">
        <v>39</v>
      </c>
      <c r="AX283" s="11" t="s">
        <v>75</v>
      </c>
      <c r="AY283" s="181" t="s">
        <v>140</v>
      </c>
    </row>
    <row r="284" spans="2:51" s="11" customFormat="1" ht="27">
      <c r="B284" s="179"/>
      <c r="D284" s="180" t="s">
        <v>150</v>
      </c>
      <c r="E284" s="181" t="s">
        <v>5</v>
      </c>
      <c r="F284" s="182" t="s">
        <v>420</v>
      </c>
      <c r="H284" s="183">
        <v>44.182</v>
      </c>
      <c r="I284" s="184"/>
      <c r="L284" s="179"/>
      <c r="M284" s="185"/>
      <c r="N284" s="186"/>
      <c r="O284" s="186"/>
      <c r="P284" s="186"/>
      <c r="Q284" s="186"/>
      <c r="R284" s="186"/>
      <c r="S284" s="186"/>
      <c r="T284" s="187"/>
      <c r="AT284" s="181" t="s">
        <v>150</v>
      </c>
      <c r="AU284" s="181" t="s">
        <v>148</v>
      </c>
      <c r="AV284" s="11" t="s">
        <v>148</v>
      </c>
      <c r="AW284" s="11" t="s">
        <v>39</v>
      </c>
      <c r="AX284" s="11" t="s">
        <v>75</v>
      </c>
      <c r="AY284" s="181" t="s">
        <v>140</v>
      </c>
    </row>
    <row r="285" spans="2:51" s="11" customFormat="1" ht="13.5">
      <c r="B285" s="179"/>
      <c r="D285" s="180" t="s">
        <v>150</v>
      </c>
      <c r="E285" s="181" t="s">
        <v>5</v>
      </c>
      <c r="F285" s="182" t="s">
        <v>421</v>
      </c>
      <c r="H285" s="183">
        <v>27.359</v>
      </c>
      <c r="I285" s="184"/>
      <c r="L285" s="179"/>
      <c r="M285" s="185"/>
      <c r="N285" s="186"/>
      <c r="O285" s="186"/>
      <c r="P285" s="186"/>
      <c r="Q285" s="186"/>
      <c r="R285" s="186"/>
      <c r="S285" s="186"/>
      <c r="T285" s="187"/>
      <c r="AT285" s="181" t="s">
        <v>150</v>
      </c>
      <c r="AU285" s="181" t="s">
        <v>148</v>
      </c>
      <c r="AV285" s="11" t="s">
        <v>148</v>
      </c>
      <c r="AW285" s="11" t="s">
        <v>39</v>
      </c>
      <c r="AX285" s="11" t="s">
        <v>75</v>
      </c>
      <c r="AY285" s="181" t="s">
        <v>140</v>
      </c>
    </row>
    <row r="286" spans="2:51" s="11" customFormat="1" ht="13.5">
      <c r="B286" s="179"/>
      <c r="D286" s="180" t="s">
        <v>150</v>
      </c>
      <c r="E286" s="181" t="s">
        <v>5</v>
      </c>
      <c r="F286" s="182" t="s">
        <v>422</v>
      </c>
      <c r="H286" s="183">
        <v>20.507</v>
      </c>
      <c r="I286" s="184"/>
      <c r="L286" s="179"/>
      <c r="M286" s="185"/>
      <c r="N286" s="186"/>
      <c r="O286" s="186"/>
      <c r="P286" s="186"/>
      <c r="Q286" s="186"/>
      <c r="R286" s="186"/>
      <c r="S286" s="186"/>
      <c r="T286" s="187"/>
      <c r="AT286" s="181" t="s">
        <v>150</v>
      </c>
      <c r="AU286" s="181" t="s">
        <v>148</v>
      </c>
      <c r="AV286" s="11" t="s">
        <v>148</v>
      </c>
      <c r="AW286" s="11" t="s">
        <v>39</v>
      </c>
      <c r="AX286" s="11" t="s">
        <v>75</v>
      </c>
      <c r="AY286" s="181" t="s">
        <v>140</v>
      </c>
    </row>
    <row r="287" spans="2:51" s="11" customFormat="1" ht="13.5">
      <c r="B287" s="179"/>
      <c r="D287" s="180" t="s">
        <v>150</v>
      </c>
      <c r="E287" s="181" t="s">
        <v>5</v>
      </c>
      <c r="F287" s="182" t="s">
        <v>423</v>
      </c>
      <c r="H287" s="183">
        <v>38.572</v>
      </c>
      <c r="I287" s="184"/>
      <c r="L287" s="179"/>
      <c r="M287" s="185"/>
      <c r="N287" s="186"/>
      <c r="O287" s="186"/>
      <c r="P287" s="186"/>
      <c r="Q287" s="186"/>
      <c r="R287" s="186"/>
      <c r="S287" s="186"/>
      <c r="T287" s="187"/>
      <c r="AT287" s="181" t="s">
        <v>150</v>
      </c>
      <c r="AU287" s="181" t="s">
        <v>148</v>
      </c>
      <c r="AV287" s="11" t="s">
        <v>148</v>
      </c>
      <c r="AW287" s="11" t="s">
        <v>39</v>
      </c>
      <c r="AX287" s="11" t="s">
        <v>75</v>
      </c>
      <c r="AY287" s="181" t="s">
        <v>140</v>
      </c>
    </row>
    <row r="288" spans="2:51" s="11" customFormat="1" ht="13.5">
      <c r="B288" s="179"/>
      <c r="D288" s="180" t="s">
        <v>150</v>
      </c>
      <c r="E288" s="181" t="s">
        <v>5</v>
      </c>
      <c r="F288" s="182" t="s">
        <v>424</v>
      </c>
      <c r="H288" s="183">
        <v>22.946</v>
      </c>
      <c r="I288" s="184"/>
      <c r="L288" s="179"/>
      <c r="M288" s="185"/>
      <c r="N288" s="186"/>
      <c r="O288" s="186"/>
      <c r="P288" s="186"/>
      <c r="Q288" s="186"/>
      <c r="R288" s="186"/>
      <c r="S288" s="186"/>
      <c r="T288" s="187"/>
      <c r="AT288" s="181" t="s">
        <v>150</v>
      </c>
      <c r="AU288" s="181" t="s">
        <v>148</v>
      </c>
      <c r="AV288" s="11" t="s">
        <v>148</v>
      </c>
      <c r="AW288" s="11" t="s">
        <v>39</v>
      </c>
      <c r="AX288" s="11" t="s">
        <v>75</v>
      </c>
      <c r="AY288" s="181" t="s">
        <v>140</v>
      </c>
    </row>
    <row r="289" spans="2:51" s="11" customFormat="1" ht="13.5">
      <c r="B289" s="179"/>
      <c r="D289" s="180" t="s">
        <v>150</v>
      </c>
      <c r="E289" s="181" t="s">
        <v>5</v>
      </c>
      <c r="F289" s="182" t="s">
        <v>425</v>
      </c>
      <c r="H289" s="183">
        <v>47.715</v>
      </c>
      <c r="I289" s="184"/>
      <c r="L289" s="179"/>
      <c r="M289" s="185"/>
      <c r="N289" s="186"/>
      <c r="O289" s="186"/>
      <c r="P289" s="186"/>
      <c r="Q289" s="186"/>
      <c r="R289" s="186"/>
      <c r="S289" s="186"/>
      <c r="T289" s="187"/>
      <c r="AT289" s="181" t="s">
        <v>150</v>
      </c>
      <c r="AU289" s="181" t="s">
        <v>148</v>
      </c>
      <c r="AV289" s="11" t="s">
        <v>148</v>
      </c>
      <c r="AW289" s="11" t="s">
        <v>39</v>
      </c>
      <c r="AX289" s="11" t="s">
        <v>75</v>
      </c>
      <c r="AY289" s="181" t="s">
        <v>140</v>
      </c>
    </row>
    <row r="290" spans="2:51" s="11" customFormat="1" ht="13.5">
      <c r="B290" s="179"/>
      <c r="D290" s="180" t="s">
        <v>150</v>
      </c>
      <c r="E290" s="181" t="s">
        <v>5</v>
      </c>
      <c r="F290" s="182" t="s">
        <v>426</v>
      </c>
      <c r="H290" s="183">
        <v>46.603</v>
      </c>
      <c r="I290" s="184"/>
      <c r="L290" s="179"/>
      <c r="M290" s="185"/>
      <c r="N290" s="186"/>
      <c r="O290" s="186"/>
      <c r="P290" s="186"/>
      <c r="Q290" s="186"/>
      <c r="R290" s="186"/>
      <c r="S290" s="186"/>
      <c r="T290" s="187"/>
      <c r="AT290" s="181" t="s">
        <v>150</v>
      </c>
      <c r="AU290" s="181" t="s">
        <v>148</v>
      </c>
      <c r="AV290" s="11" t="s">
        <v>148</v>
      </c>
      <c r="AW290" s="11" t="s">
        <v>39</v>
      </c>
      <c r="AX290" s="11" t="s">
        <v>75</v>
      </c>
      <c r="AY290" s="181" t="s">
        <v>140</v>
      </c>
    </row>
    <row r="291" spans="2:51" s="11" customFormat="1" ht="13.5">
      <c r="B291" s="179"/>
      <c r="D291" s="180" t="s">
        <v>150</v>
      </c>
      <c r="E291" s="181" t="s">
        <v>5</v>
      </c>
      <c r="F291" s="182" t="s">
        <v>427</v>
      </c>
      <c r="H291" s="183">
        <v>-100.759</v>
      </c>
      <c r="I291" s="184"/>
      <c r="L291" s="179"/>
      <c r="M291" s="185"/>
      <c r="N291" s="186"/>
      <c r="O291" s="186"/>
      <c r="P291" s="186"/>
      <c r="Q291" s="186"/>
      <c r="R291" s="186"/>
      <c r="S291" s="186"/>
      <c r="T291" s="187"/>
      <c r="AT291" s="181" t="s">
        <v>150</v>
      </c>
      <c r="AU291" s="181" t="s">
        <v>148</v>
      </c>
      <c r="AV291" s="11" t="s">
        <v>148</v>
      </c>
      <c r="AW291" s="11" t="s">
        <v>39</v>
      </c>
      <c r="AX291" s="11" t="s">
        <v>75</v>
      </c>
      <c r="AY291" s="181" t="s">
        <v>140</v>
      </c>
    </row>
    <row r="292" spans="2:65" s="1" customFormat="1" ht="16.5" customHeight="1">
      <c r="B292" s="166"/>
      <c r="C292" s="167" t="s">
        <v>478</v>
      </c>
      <c r="D292" s="167" t="s">
        <v>142</v>
      </c>
      <c r="E292" s="168" t="s">
        <v>479</v>
      </c>
      <c r="F292" s="169" t="s">
        <v>480</v>
      </c>
      <c r="G292" s="170" t="s">
        <v>145</v>
      </c>
      <c r="H292" s="171">
        <v>23.912</v>
      </c>
      <c r="I292" s="172"/>
      <c r="J292" s="173">
        <f>ROUND(I292*H292,0)</f>
        <v>0</v>
      </c>
      <c r="K292" s="169" t="s">
        <v>146</v>
      </c>
      <c r="L292" s="39"/>
      <c r="M292" s="174" t="s">
        <v>5</v>
      </c>
      <c r="N292" s="175" t="s">
        <v>47</v>
      </c>
      <c r="O292" s="40"/>
      <c r="P292" s="176">
        <f>O292*H292</f>
        <v>0</v>
      </c>
      <c r="Q292" s="176">
        <v>0.03358</v>
      </c>
      <c r="R292" s="176">
        <f>Q292*H292</f>
        <v>0.80296496</v>
      </c>
      <c r="S292" s="176">
        <v>0</v>
      </c>
      <c r="T292" s="177">
        <f>S292*H292</f>
        <v>0</v>
      </c>
      <c r="AR292" s="22" t="s">
        <v>147</v>
      </c>
      <c r="AT292" s="22" t="s">
        <v>142</v>
      </c>
      <c r="AU292" s="22" t="s">
        <v>148</v>
      </c>
      <c r="AY292" s="22" t="s">
        <v>140</v>
      </c>
      <c r="BE292" s="178">
        <f>IF(N292="základní",J292,0)</f>
        <v>0</v>
      </c>
      <c r="BF292" s="178">
        <f>IF(N292="snížená",J292,0)</f>
        <v>0</v>
      </c>
      <c r="BG292" s="178">
        <f>IF(N292="zákl. přenesená",J292,0)</f>
        <v>0</v>
      </c>
      <c r="BH292" s="178">
        <f>IF(N292="sníž. přenesená",J292,0)</f>
        <v>0</v>
      </c>
      <c r="BI292" s="178">
        <f>IF(N292="nulová",J292,0)</f>
        <v>0</v>
      </c>
      <c r="BJ292" s="22" t="s">
        <v>148</v>
      </c>
      <c r="BK292" s="178">
        <f>ROUND(I292*H292,0)</f>
        <v>0</v>
      </c>
      <c r="BL292" s="22" t="s">
        <v>147</v>
      </c>
      <c r="BM292" s="22" t="s">
        <v>481</v>
      </c>
    </row>
    <row r="293" spans="2:51" s="12" customFormat="1" ht="13.5">
      <c r="B293" s="198"/>
      <c r="D293" s="180" t="s">
        <v>150</v>
      </c>
      <c r="E293" s="199" t="s">
        <v>5</v>
      </c>
      <c r="F293" s="200" t="s">
        <v>482</v>
      </c>
      <c r="H293" s="199" t="s">
        <v>5</v>
      </c>
      <c r="I293" s="201"/>
      <c r="L293" s="198"/>
      <c r="M293" s="202"/>
      <c r="N293" s="203"/>
      <c r="O293" s="203"/>
      <c r="P293" s="203"/>
      <c r="Q293" s="203"/>
      <c r="R293" s="203"/>
      <c r="S293" s="203"/>
      <c r="T293" s="204"/>
      <c r="AT293" s="199" t="s">
        <v>150</v>
      </c>
      <c r="AU293" s="199" t="s">
        <v>148</v>
      </c>
      <c r="AV293" s="12" t="s">
        <v>11</v>
      </c>
      <c r="AW293" s="12" t="s">
        <v>39</v>
      </c>
      <c r="AX293" s="12" t="s">
        <v>75</v>
      </c>
      <c r="AY293" s="199" t="s">
        <v>140</v>
      </c>
    </row>
    <row r="294" spans="2:51" s="11" customFormat="1" ht="40.5">
      <c r="B294" s="179"/>
      <c r="D294" s="180" t="s">
        <v>150</v>
      </c>
      <c r="E294" s="181" t="s">
        <v>5</v>
      </c>
      <c r="F294" s="182" t="s">
        <v>483</v>
      </c>
      <c r="H294" s="183">
        <v>20.189</v>
      </c>
      <c r="I294" s="184"/>
      <c r="L294" s="179"/>
      <c r="M294" s="185"/>
      <c r="N294" s="186"/>
      <c r="O294" s="186"/>
      <c r="P294" s="186"/>
      <c r="Q294" s="186"/>
      <c r="R294" s="186"/>
      <c r="S294" s="186"/>
      <c r="T294" s="187"/>
      <c r="AT294" s="181" t="s">
        <v>150</v>
      </c>
      <c r="AU294" s="181" t="s">
        <v>148</v>
      </c>
      <c r="AV294" s="11" t="s">
        <v>148</v>
      </c>
      <c r="AW294" s="11" t="s">
        <v>39</v>
      </c>
      <c r="AX294" s="11" t="s">
        <v>75</v>
      </c>
      <c r="AY294" s="181" t="s">
        <v>140</v>
      </c>
    </row>
    <row r="295" spans="2:51" s="11" customFormat="1" ht="13.5">
      <c r="B295" s="179"/>
      <c r="D295" s="180" t="s">
        <v>150</v>
      </c>
      <c r="E295" s="181" t="s">
        <v>5</v>
      </c>
      <c r="F295" s="182" t="s">
        <v>484</v>
      </c>
      <c r="H295" s="183">
        <v>3.723</v>
      </c>
      <c r="I295" s="184"/>
      <c r="L295" s="179"/>
      <c r="M295" s="185"/>
      <c r="N295" s="186"/>
      <c r="O295" s="186"/>
      <c r="P295" s="186"/>
      <c r="Q295" s="186"/>
      <c r="R295" s="186"/>
      <c r="S295" s="186"/>
      <c r="T295" s="187"/>
      <c r="AT295" s="181" t="s">
        <v>150</v>
      </c>
      <c r="AU295" s="181" t="s">
        <v>148</v>
      </c>
      <c r="AV295" s="11" t="s">
        <v>148</v>
      </c>
      <c r="AW295" s="11" t="s">
        <v>39</v>
      </c>
      <c r="AX295" s="11" t="s">
        <v>75</v>
      </c>
      <c r="AY295" s="181" t="s">
        <v>140</v>
      </c>
    </row>
    <row r="296" spans="2:65" s="1" customFormat="1" ht="25.5" customHeight="1">
      <c r="B296" s="166"/>
      <c r="C296" s="167" t="s">
        <v>485</v>
      </c>
      <c r="D296" s="167" t="s">
        <v>142</v>
      </c>
      <c r="E296" s="168" t="s">
        <v>486</v>
      </c>
      <c r="F296" s="169" t="s">
        <v>487</v>
      </c>
      <c r="G296" s="170" t="s">
        <v>145</v>
      </c>
      <c r="H296" s="171">
        <v>180.328</v>
      </c>
      <c r="I296" s="172"/>
      <c r="J296" s="173">
        <f>ROUND(I296*H296,0)</f>
        <v>0</v>
      </c>
      <c r="K296" s="169" t="s">
        <v>146</v>
      </c>
      <c r="L296" s="39"/>
      <c r="M296" s="174" t="s">
        <v>5</v>
      </c>
      <c r="N296" s="175" t="s">
        <v>47</v>
      </c>
      <c r="O296" s="40"/>
      <c r="P296" s="176">
        <f>O296*H296</f>
        <v>0</v>
      </c>
      <c r="Q296" s="176">
        <v>0.0057</v>
      </c>
      <c r="R296" s="176">
        <f>Q296*H296</f>
        <v>1.0278696</v>
      </c>
      <c r="S296" s="176">
        <v>0</v>
      </c>
      <c r="T296" s="177">
        <f>S296*H296</f>
        <v>0</v>
      </c>
      <c r="AR296" s="22" t="s">
        <v>147</v>
      </c>
      <c r="AT296" s="22" t="s">
        <v>142</v>
      </c>
      <c r="AU296" s="22" t="s">
        <v>148</v>
      </c>
      <c r="AY296" s="22" t="s">
        <v>140</v>
      </c>
      <c r="BE296" s="178">
        <f>IF(N296="základní",J296,0)</f>
        <v>0</v>
      </c>
      <c r="BF296" s="178">
        <f>IF(N296="snížená",J296,0)</f>
        <v>0</v>
      </c>
      <c r="BG296" s="178">
        <f>IF(N296="zákl. přenesená",J296,0)</f>
        <v>0</v>
      </c>
      <c r="BH296" s="178">
        <f>IF(N296="sníž. přenesená",J296,0)</f>
        <v>0</v>
      </c>
      <c r="BI296" s="178">
        <f>IF(N296="nulová",J296,0)</f>
        <v>0</v>
      </c>
      <c r="BJ296" s="22" t="s">
        <v>148</v>
      </c>
      <c r="BK296" s="178">
        <f>ROUND(I296*H296,0)</f>
        <v>0</v>
      </c>
      <c r="BL296" s="22" t="s">
        <v>147</v>
      </c>
      <c r="BM296" s="22" t="s">
        <v>488</v>
      </c>
    </row>
    <row r="297" spans="2:51" s="12" customFormat="1" ht="13.5">
      <c r="B297" s="198"/>
      <c r="D297" s="180" t="s">
        <v>150</v>
      </c>
      <c r="E297" s="199" t="s">
        <v>5</v>
      </c>
      <c r="F297" s="200" t="s">
        <v>489</v>
      </c>
      <c r="H297" s="199" t="s">
        <v>5</v>
      </c>
      <c r="I297" s="201"/>
      <c r="L297" s="198"/>
      <c r="M297" s="202"/>
      <c r="N297" s="203"/>
      <c r="O297" s="203"/>
      <c r="P297" s="203"/>
      <c r="Q297" s="203"/>
      <c r="R297" s="203"/>
      <c r="S297" s="203"/>
      <c r="T297" s="204"/>
      <c r="AT297" s="199" t="s">
        <v>150</v>
      </c>
      <c r="AU297" s="199" t="s">
        <v>148</v>
      </c>
      <c r="AV297" s="12" t="s">
        <v>11</v>
      </c>
      <c r="AW297" s="12" t="s">
        <v>39</v>
      </c>
      <c r="AX297" s="12" t="s">
        <v>75</v>
      </c>
      <c r="AY297" s="199" t="s">
        <v>140</v>
      </c>
    </row>
    <row r="298" spans="2:51" s="11" customFormat="1" ht="13.5">
      <c r="B298" s="179"/>
      <c r="D298" s="180" t="s">
        <v>150</v>
      </c>
      <c r="E298" s="181" t="s">
        <v>5</v>
      </c>
      <c r="F298" s="182" t="s">
        <v>490</v>
      </c>
      <c r="H298" s="183">
        <v>12.824</v>
      </c>
      <c r="I298" s="184"/>
      <c r="L298" s="179"/>
      <c r="M298" s="185"/>
      <c r="N298" s="186"/>
      <c r="O298" s="186"/>
      <c r="P298" s="186"/>
      <c r="Q298" s="186"/>
      <c r="R298" s="186"/>
      <c r="S298" s="186"/>
      <c r="T298" s="187"/>
      <c r="AT298" s="181" t="s">
        <v>150</v>
      </c>
      <c r="AU298" s="181" t="s">
        <v>148</v>
      </c>
      <c r="AV298" s="11" t="s">
        <v>148</v>
      </c>
      <c r="AW298" s="11" t="s">
        <v>39</v>
      </c>
      <c r="AX298" s="11" t="s">
        <v>75</v>
      </c>
      <c r="AY298" s="181" t="s">
        <v>140</v>
      </c>
    </row>
    <row r="299" spans="2:51" s="11" customFormat="1" ht="13.5">
      <c r="B299" s="179"/>
      <c r="D299" s="180" t="s">
        <v>150</v>
      </c>
      <c r="E299" s="181" t="s">
        <v>5</v>
      </c>
      <c r="F299" s="182" t="s">
        <v>491</v>
      </c>
      <c r="H299" s="183">
        <v>14.306</v>
      </c>
      <c r="I299" s="184"/>
      <c r="L299" s="179"/>
      <c r="M299" s="185"/>
      <c r="N299" s="186"/>
      <c r="O299" s="186"/>
      <c r="P299" s="186"/>
      <c r="Q299" s="186"/>
      <c r="R299" s="186"/>
      <c r="S299" s="186"/>
      <c r="T299" s="187"/>
      <c r="AT299" s="181" t="s">
        <v>150</v>
      </c>
      <c r="AU299" s="181" t="s">
        <v>148</v>
      </c>
      <c r="AV299" s="11" t="s">
        <v>148</v>
      </c>
      <c r="AW299" s="11" t="s">
        <v>39</v>
      </c>
      <c r="AX299" s="11" t="s">
        <v>75</v>
      </c>
      <c r="AY299" s="181" t="s">
        <v>140</v>
      </c>
    </row>
    <row r="300" spans="2:51" s="11" customFormat="1" ht="13.5">
      <c r="B300" s="179"/>
      <c r="D300" s="180" t="s">
        <v>150</v>
      </c>
      <c r="E300" s="181" t="s">
        <v>5</v>
      </c>
      <c r="F300" s="182" t="s">
        <v>492</v>
      </c>
      <c r="H300" s="183">
        <v>20.94</v>
      </c>
      <c r="I300" s="184"/>
      <c r="L300" s="179"/>
      <c r="M300" s="185"/>
      <c r="N300" s="186"/>
      <c r="O300" s="186"/>
      <c r="P300" s="186"/>
      <c r="Q300" s="186"/>
      <c r="R300" s="186"/>
      <c r="S300" s="186"/>
      <c r="T300" s="187"/>
      <c r="AT300" s="181" t="s">
        <v>150</v>
      </c>
      <c r="AU300" s="181" t="s">
        <v>148</v>
      </c>
      <c r="AV300" s="11" t="s">
        <v>148</v>
      </c>
      <c r="AW300" s="11" t="s">
        <v>39</v>
      </c>
      <c r="AX300" s="11" t="s">
        <v>75</v>
      </c>
      <c r="AY300" s="181" t="s">
        <v>140</v>
      </c>
    </row>
    <row r="301" spans="2:51" s="11" customFormat="1" ht="13.5">
      <c r="B301" s="179"/>
      <c r="D301" s="180" t="s">
        <v>150</v>
      </c>
      <c r="E301" s="181" t="s">
        <v>5</v>
      </c>
      <c r="F301" s="182" t="s">
        <v>493</v>
      </c>
      <c r="H301" s="183">
        <v>25.668</v>
      </c>
      <c r="I301" s="184"/>
      <c r="L301" s="179"/>
      <c r="M301" s="185"/>
      <c r="N301" s="186"/>
      <c r="O301" s="186"/>
      <c r="P301" s="186"/>
      <c r="Q301" s="186"/>
      <c r="R301" s="186"/>
      <c r="S301" s="186"/>
      <c r="T301" s="187"/>
      <c r="AT301" s="181" t="s">
        <v>150</v>
      </c>
      <c r="AU301" s="181" t="s">
        <v>148</v>
      </c>
      <c r="AV301" s="11" t="s">
        <v>148</v>
      </c>
      <c r="AW301" s="11" t="s">
        <v>39</v>
      </c>
      <c r="AX301" s="11" t="s">
        <v>75</v>
      </c>
      <c r="AY301" s="181" t="s">
        <v>140</v>
      </c>
    </row>
    <row r="302" spans="2:51" s="11" customFormat="1" ht="13.5">
      <c r="B302" s="179"/>
      <c r="D302" s="180" t="s">
        <v>150</v>
      </c>
      <c r="E302" s="181" t="s">
        <v>5</v>
      </c>
      <c r="F302" s="182" t="s">
        <v>494</v>
      </c>
      <c r="H302" s="183">
        <v>106.59</v>
      </c>
      <c r="I302" s="184"/>
      <c r="L302" s="179"/>
      <c r="M302" s="185"/>
      <c r="N302" s="186"/>
      <c r="O302" s="186"/>
      <c r="P302" s="186"/>
      <c r="Q302" s="186"/>
      <c r="R302" s="186"/>
      <c r="S302" s="186"/>
      <c r="T302" s="187"/>
      <c r="AT302" s="181" t="s">
        <v>150</v>
      </c>
      <c r="AU302" s="181" t="s">
        <v>148</v>
      </c>
      <c r="AV302" s="11" t="s">
        <v>148</v>
      </c>
      <c r="AW302" s="11" t="s">
        <v>39</v>
      </c>
      <c r="AX302" s="11" t="s">
        <v>75</v>
      </c>
      <c r="AY302" s="181" t="s">
        <v>140</v>
      </c>
    </row>
    <row r="303" spans="2:65" s="1" customFormat="1" ht="16.5" customHeight="1">
      <c r="B303" s="166"/>
      <c r="C303" s="167" t="s">
        <v>495</v>
      </c>
      <c r="D303" s="167" t="s">
        <v>142</v>
      </c>
      <c r="E303" s="168" t="s">
        <v>496</v>
      </c>
      <c r="F303" s="169" t="s">
        <v>497</v>
      </c>
      <c r="G303" s="170" t="s">
        <v>145</v>
      </c>
      <c r="H303" s="171">
        <v>13.1</v>
      </c>
      <c r="I303" s="172"/>
      <c r="J303" s="173">
        <f>ROUND(I303*H303,0)</f>
        <v>0</v>
      </c>
      <c r="K303" s="169" t="s">
        <v>146</v>
      </c>
      <c r="L303" s="39"/>
      <c r="M303" s="174" t="s">
        <v>5</v>
      </c>
      <c r="N303" s="175" t="s">
        <v>47</v>
      </c>
      <c r="O303" s="40"/>
      <c r="P303" s="176">
        <f>O303*H303</f>
        <v>0</v>
      </c>
      <c r="Q303" s="176">
        <v>0.00085</v>
      </c>
      <c r="R303" s="176">
        <f>Q303*H303</f>
        <v>0.011134999999999999</v>
      </c>
      <c r="S303" s="176">
        <v>0</v>
      </c>
      <c r="T303" s="177">
        <f>S303*H303</f>
        <v>0</v>
      </c>
      <c r="AR303" s="22" t="s">
        <v>147</v>
      </c>
      <c r="AT303" s="22" t="s">
        <v>142</v>
      </c>
      <c r="AU303" s="22" t="s">
        <v>148</v>
      </c>
      <c r="AY303" s="22" t="s">
        <v>140</v>
      </c>
      <c r="BE303" s="178">
        <f>IF(N303="základní",J303,0)</f>
        <v>0</v>
      </c>
      <c r="BF303" s="178">
        <f>IF(N303="snížená",J303,0)</f>
        <v>0</v>
      </c>
      <c r="BG303" s="178">
        <f>IF(N303="zákl. přenesená",J303,0)</f>
        <v>0</v>
      </c>
      <c r="BH303" s="178">
        <f>IF(N303="sníž. přenesená",J303,0)</f>
        <v>0</v>
      </c>
      <c r="BI303" s="178">
        <f>IF(N303="nulová",J303,0)</f>
        <v>0</v>
      </c>
      <c r="BJ303" s="22" t="s">
        <v>148</v>
      </c>
      <c r="BK303" s="178">
        <f>ROUND(I303*H303,0)</f>
        <v>0</v>
      </c>
      <c r="BL303" s="22" t="s">
        <v>147</v>
      </c>
      <c r="BM303" s="22" t="s">
        <v>498</v>
      </c>
    </row>
    <row r="304" spans="2:51" s="11" customFormat="1" ht="13.5">
      <c r="B304" s="179"/>
      <c r="D304" s="180" t="s">
        <v>150</v>
      </c>
      <c r="E304" s="181" t="s">
        <v>5</v>
      </c>
      <c r="F304" s="182" t="s">
        <v>499</v>
      </c>
      <c r="H304" s="183">
        <v>13.1</v>
      </c>
      <c r="I304" s="184"/>
      <c r="L304" s="179"/>
      <c r="M304" s="185"/>
      <c r="N304" s="186"/>
      <c r="O304" s="186"/>
      <c r="P304" s="186"/>
      <c r="Q304" s="186"/>
      <c r="R304" s="186"/>
      <c r="S304" s="186"/>
      <c r="T304" s="187"/>
      <c r="AT304" s="181" t="s">
        <v>150</v>
      </c>
      <c r="AU304" s="181" t="s">
        <v>148</v>
      </c>
      <c r="AV304" s="11" t="s">
        <v>148</v>
      </c>
      <c r="AW304" s="11" t="s">
        <v>39</v>
      </c>
      <c r="AX304" s="11" t="s">
        <v>75</v>
      </c>
      <c r="AY304" s="181" t="s">
        <v>140</v>
      </c>
    </row>
    <row r="305" spans="2:65" s="1" customFormat="1" ht="16.5" customHeight="1">
      <c r="B305" s="166"/>
      <c r="C305" s="167" t="s">
        <v>500</v>
      </c>
      <c r="D305" s="167" t="s">
        <v>142</v>
      </c>
      <c r="E305" s="168" t="s">
        <v>501</v>
      </c>
      <c r="F305" s="169" t="s">
        <v>502</v>
      </c>
      <c r="G305" s="170" t="s">
        <v>145</v>
      </c>
      <c r="H305" s="171">
        <v>33.07</v>
      </c>
      <c r="I305" s="172"/>
      <c r="J305" s="173">
        <f>ROUND(I305*H305,0)</f>
        <v>0</v>
      </c>
      <c r="K305" s="169" t="s">
        <v>146</v>
      </c>
      <c r="L305" s="39"/>
      <c r="M305" s="174" t="s">
        <v>5</v>
      </c>
      <c r="N305" s="175" t="s">
        <v>47</v>
      </c>
      <c r="O305" s="40"/>
      <c r="P305" s="176">
        <f>O305*H305</f>
        <v>0</v>
      </c>
      <c r="Q305" s="176">
        <v>0.00024</v>
      </c>
      <c r="R305" s="176">
        <f>Q305*H305</f>
        <v>0.0079368</v>
      </c>
      <c r="S305" s="176">
        <v>0</v>
      </c>
      <c r="T305" s="177">
        <f>S305*H305</f>
        <v>0</v>
      </c>
      <c r="AR305" s="22" t="s">
        <v>147</v>
      </c>
      <c r="AT305" s="22" t="s">
        <v>142</v>
      </c>
      <c r="AU305" s="22" t="s">
        <v>148</v>
      </c>
      <c r="AY305" s="22" t="s">
        <v>140</v>
      </c>
      <c r="BE305" s="178">
        <f>IF(N305="základní",J305,0)</f>
        <v>0</v>
      </c>
      <c r="BF305" s="178">
        <f>IF(N305="snížená",J305,0)</f>
        <v>0</v>
      </c>
      <c r="BG305" s="178">
        <f>IF(N305="zákl. přenesená",J305,0)</f>
        <v>0</v>
      </c>
      <c r="BH305" s="178">
        <f>IF(N305="sníž. přenesená",J305,0)</f>
        <v>0</v>
      </c>
      <c r="BI305" s="178">
        <f>IF(N305="nulová",J305,0)</f>
        <v>0</v>
      </c>
      <c r="BJ305" s="22" t="s">
        <v>148</v>
      </c>
      <c r="BK305" s="178">
        <f>ROUND(I305*H305,0)</f>
        <v>0</v>
      </c>
      <c r="BL305" s="22" t="s">
        <v>147</v>
      </c>
      <c r="BM305" s="22" t="s">
        <v>503</v>
      </c>
    </row>
    <row r="306" spans="2:51" s="11" customFormat="1" ht="13.5">
      <c r="B306" s="179"/>
      <c r="D306" s="180" t="s">
        <v>150</v>
      </c>
      <c r="E306" s="181" t="s">
        <v>5</v>
      </c>
      <c r="F306" s="182" t="s">
        <v>504</v>
      </c>
      <c r="H306" s="183">
        <v>28.113</v>
      </c>
      <c r="I306" s="184"/>
      <c r="L306" s="179"/>
      <c r="M306" s="185"/>
      <c r="N306" s="186"/>
      <c r="O306" s="186"/>
      <c r="P306" s="186"/>
      <c r="Q306" s="186"/>
      <c r="R306" s="186"/>
      <c r="S306" s="186"/>
      <c r="T306" s="187"/>
      <c r="AT306" s="181" t="s">
        <v>150</v>
      </c>
      <c r="AU306" s="181" t="s">
        <v>148</v>
      </c>
      <c r="AV306" s="11" t="s">
        <v>148</v>
      </c>
      <c r="AW306" s="11" t="s">
        <v>39</v>
      </c>
      <c r="AX306" s="11" t="s">
        <v>75</v>
      </c>
      <c r="AY306" s="181" t="s">
        <v>140</v>
      </c>
    </row>
    <row r="307" spans="2:51" s="11" customFormat="1" ht="13.5">
      <c r="B307" s="179"/>
      <c r="D307" s="180" t="s">
        <v>150</v>
      </c>
      <c r="E307" s="181" t="s">
        <v>5</v>
      </c>
      <c r="F307" s="182" t="s">
        <v>505</v>
      </c>
      <c r="H307" s="183">
        <v>4.957</v>
      </c>
      <c r="I307" s="184"/>
      <c r="L307" s="179"/>
      <c r="M307" s="185"/>
      <c r="N307" s="186"/>
      <c r="O307" s="186"/>
      <c r="P307" s="186"/>
      <c r="Q307" s="186"/>
      <c r="R307" s="186"/>
      <c r="S307" s="186"/>
      <c r="T307" s="187"/>
      <c r="AT307" s="181" t="s">
        <v>150</v>
      </c>
      <c r="AU307" s="181" t="s">
        <v>148</v>
      </c>
      <c r="AV307" s="11" t="s">
        <v>148</v>
      </c>
      <c r="AW307" s="11" t="s">
        <v>39</v>
      </c>
      <c r="AX307" s="11" t="s">
        <v>75</v>
      </c>
      <c r="AY307" s="181" t="s">
        <v>140</v>
      </c>
    </row>
    <row r="308" spans="2:65" s="1" customFormat="1" ht="25.5" customHeight="1">
      <c r="B308" s="166"/>
      <c r="C308" s="167" t="s">
        <v>506</v>
      </c>
      <c r="D308" s="167" t="s">
        <v>142</v>
      </c>
      <c r="E308" s="168" t="s">
        <v>507</v>
      </c>
      <c r="F308" s="169" t="s">
        <v>508</v>
      </c>
      <c r="G308" s="170" t="s">
        <v>145</v>
      </c>
      <c r="H308" s="171">
        <v>3.953</v>
      </c>
      <c r="I308" s="172"/>
      <c r="J308" s="173">
        <f>ROUND(I308*H308,0)</f>
        <v>0</v>
      </c>
      <c r="K308" s="169" t="s">
        <v>146</v>
      </c>
      <c r="L308" s="39"/>
      <c r="M308" s="174" t="s">
        <v>5</v>
      </c>
      <c r="N308" s="175" t="s">
        <v>47</v>
      </c>
      <c r="O308" s="40"/>
      <c r="P308" s="176">
        <f>O308*H308</f>
        <v>0</v>
      </c>
      <c r="Q308" s="176">
        <v>0.02636</v>
      </c>
      <c r="R308" s="176">
        <f>Q308*H308</f>
        <v>0.10420108</v>
      </c>
      <c r="S308" s="176">
        <v>0</v>
      </c>
      <c r="T308" s="177">
        <f>S308*H308</f>
        <v>0</v>
      </c>
      <c r="AR308" s="22" t="s">
        <v>147</v>
      </c>
      <c r="AT308" s="22" t="s">
        <v>142</v>
      </c>
      <c r="AU308" s="22" t="s">
        <v>148</v>
      </c>
      <c r="AY308" s="22" t="s">
        <v>140</v>
      </c>
      <c r="BE308" s="178">
        <f>IF(N308="základní",J308,0)</f>
        <v>0</v>
      </c>
      <c r="BF308" s="178">
        <f>IF(N308="snížená",J308,0)</f>
        <v>0</v>
      </c>
      <c r="BG308" s="178">
        <f>IF(N308="zákl. přenesená",J308,0)</f>
        <v>0</v>
      </c>
      <c r="BH308" s="178">
        <f>IF(N308="sníž. přenesená",J308,0)</f>
        <v>0</v>
      </c>
      <c r="BI308" s="178">
        <f>IF(N308="nulová",J308,0)</f>
        <v>0</v>
      </c>
      <c r="BJ308" s="22" t="s">
        <v>148</v>
      </c>
      <c r="BK308" s="178">
        <f>ROUND(I308*H308,0)</f>
        <v>0</v>
      </c>
      <c r="BL308" s="22" t="s">
        <v>147</v>
      </c>
      <c r="BM308" s="22" t="s">
        <v>509</v>
      </c>
    </row>
    <row r="309" spans="2:51" s="11" customFormat="1" ht="13.5">
      <c r="B309" s="179"/>
      <c r="D309" s="180" t="s">
        <v>150</v>
      </c>
      <c r="E309" s="181" t="s">
        <v>5</v>
      </c>
      <c r="F309" s="182" t="s">
        <v>510</v>
      </c>
      <c r="H309" s="183">
        <v>3.953</v>
      </c>
      <c r="I309" s="184"/>
      <c r="L309" s="179"/>
      <c r="M309" s="185"/>
      <c r="N309" s="186"/>
      <c r="O309" s="186"/>
      <c r="P309" s="186"/>
      <c r="Q309" s="186"/>
      <c r="R309" s="186"/>
      <c r="S309" s="186"/>
      <c r="T309" s="187"/>
      <c r="AT309" s="181" t="s">
        <v>150</v>
      </c>
      <c r="AU309" s="181" t="s">
        <v>148</v>
      </c>
      <c r="AV309" s="11" t="s">
        <v>148</v>
      </c>
      <c r="AW309" s="11" t="s">
        <v>39</v>
      </c>
      <c r="AX309" s="11" t="s">
        <v>75</v>
      </c>
      <c r="AY309" s="181" t="s">
        <v>140</v>
      </c>
    </row>
    <row r="310" spans="2:65" s="1" customFormat="1" ht="16.5" customHeight="1">
      <c r="B310" s="166"/>
      <c r="C310" s="167" t="s">
        <v>511</v>
      </c>
      <c r="D310" s="167" t="s">
        <v>142</v>
      </c>
      <c r="E310" s="168" t="s">
        <v>512</v>
      </c>
      <c r="F310" s="169" t="s">
        <v>513</v>
      </c>
      <c r="G310" s="170" t="s">
        <v>145</v>
      </c>
      <c r="H310" s="171">
        <v>3.583</v>
      </c>
      <c r="I310" s="172"/>
      <c r="J310" s="173">
        <f>ROUND(I310*H310,0)</f>
        <v>0</v>
      </c>
      <c r="K310" s="169" t="s">
        <v>146</v>
      </c>
      <c r="L310" s="39"/>
      <c r="M310" s="174" t="s">
        <v>5</v>
      </c>
      <c r="N310" s="175" t="s">
        <v>47</v>
      </c>
      <c r="O310" s="40"/>
      <c r="P310" s="176">
        <f>O310*H310</f>
        <v>0</v>
      </c>
      <c r="Q310" s="176">
        <v>0.02636</v>
      </c>
      <c r="R310" s="176">
        <f>Q310*H310</f>
        <v>0.09444788000000001</v>
      </c>
      <c r="S310" s="176">
        <v>0</v>
      </c>
      <c r="T310" s="177">
        <f>S310*H310</f>
        <v>0</v>
      </c>
      <c r="AR310" s="22" t="s">
        <v>147</v>
      </c>
      <c r="AT310" s="22" t="s">
        <v>142</v>
      </c>
      <c r="AU310" s="22" t="s">
        <v>148</v>
      </c>
      <c r="AY310" s="22" t="s">
        <v>140</v>
      </c>
      <c r="BE310" s="178">
        <f>IF(N310="základní",J310,0)</f>
        <v>0</v>
      </c>
      <c r="BF310" s="178">
        <f>IF(N310="snížená",J310,0)</f>
        <v>0</v>
      </c>
      <c r="BG310" s="178">
        <f>IF(N310="zákl. přenesená",J310,0)</f>
        <v>0</v>
      </c>
      <c r="BH310" s="178">
        <f>IF(N310="sníž. přenesená",J310,0)</f>
        <v>0</v>
      </c>
      <c r="BI310" s="178">
        <f>IF(N310="nulová",J310,0)</f>
        <v>0</v>
      </c>
      <c r="BJ310" s="22" t="s">
        <v>148</v>
      </c>
      <c r="BK310" s="178">
        <f>ROUND(I310*H310,0)</f>
        <v>0</v>
      </c>
      <c r="BL310" s="22" t="s">
        <v>147</v>
      </c>
      <c r="BM310" s="22" t="s">
        <v>514</v>
      </c>
    </row>
    <row r="311" spans="2:51" s="11" customFormat="1" ht="13.5">
      <c r="B311" s="179"/>
      <c r="D311" s="180" t="s">
        <v>150</v>
      </c>
      <c r="E311" s="181" t="s">
        <v>5</v>
      </c>
      <c r="F311" s="182" t="s">
        <v>515</v>
      </c>
      <c r="H311" s="183">
        <v>3.583</v>
      </c>
      <c r="I311" s="184"/>
      <c r="L311" s="179"/>
      <c r="M311" s="185"/>
      <c r="N311" s="186"/>
      <c r="O311" s="186"/>
      <c r="P311" s="186"/>
      <c r="Q311" s="186"/>
      <c r="R311" s="186"/>
      <c r="S311" s="186"/>
      <c r="T311" s="187"/>
      <c r="AT311" s="181" t="s">
        <v>150</v>
      </c>
      <c r="AU311" s="181" t="s">
        <v>148</v>
      </c>
      <c r="AV311" s="11" t="s">
        <v>148</v>
      </c>
      <c r="AW311" s="11" t="s">
        <v>39</v>
      </c>
      <c r="AX311" s="11" t="s">
        <v>75</v>
      </c>
      <c r="AY311" s="181" t="s">
        <v>140</v>
      </c>
    </row>
    <row r="312" spans="2:65" s="1" customFormat="1" ht="25.5" customHeight="1">
      <c r="B312" s="166"/>
      <c r="C312" s="167" t="s">
        <v>516</v>
      </c>
      <c r="D312" s="167" t="s">
        <v>142</v>
      </c>
      <c r="E312" s="168" t="s">
        <v>517</v>
      </c>
      <c r="F312" s="169" t="s">
        <v>518</v>
      </c>
      <c r="G312" s="170" t="s">
        <v>145</v>
      </c>
      <c r="H312" s="171">
        <v>7.215</v>
      </c>
      <c r="I312" s="172"/>
      <c r="J312" s="173">
        <f>ROUND(I312*H312,0)</f>
        <v>0</v>
      </c>
      <c r="K312" s="169" t="s">
        <v>146</v>
      </c>
      <c r="L312" s="39"/>
      <c r="M312" s="174" t="s">
        <v>5</v>
      </c>
      <c r="N312" s="175" t="s">
        <v>47</v>
      </c>
      <c r="O312" s="40"/>
      <c r="P312" s="176">
        <f>O312*H312</f>
        <v>0</v>
      </c>
      <c r="Q312" s="176">
        <v>0.0416</v>
      </c>
      <c r="R312" s="176">
        <f>Q312*H312</f>
        <v>0.30014399999999997</v>
      </c>
      <c r="S312" s="176">
        <v>0</v>
      </c>
      <c r="T312" s="177">
        <f>S312*H312</f>
        <v>0</v>
      </c>
      <c r="AR312" s="22" t="s">
        <v>147</v>
      </c>
      <c r="AT312" s="22" t="s">
        <v>142</v>
      </c>
      <c r="AU312" s="22" t="s">
        <v>148</v>
      </c>
      <c r="AY312" s="22" t="s">
        <v>140</v>
      </c>
      <c r="BE312" s="178">
        <f>IF(N312="základní",J312,0)</f>
        <v>0</v>
      </c>
      <c r="BF312" s="178">
        <f>IF(N312="snížená",J312,0)</f>
        <v>0</v>
      </c>
      <c r="BG312" s="178">
        <f>IF(N312="zákl. přenesená",J312,0)</f>
        <v>0</v>
      </c>
      <c r="BH312" s="178">
        <f>IF(N312="sníž. přenesená",J312,0)</f>
        <v>0</v>
      </c>
      <c r="BI312" s="178">
        <f>IF(N312="nulová",J312,0)</f>
        <v>0</v>
      </c>
      <c r="BJ312" s="22" t="s">
        <v>148</v>
      </c>
      <c r="BK312" s="178">
        <f>ROUND(I312*H312,0)</f>
        <v>0</v>
      </c>
      <c r="BL312" s="22" t="s">
        <v>147</v>
      </c>
      <c r="BM312" s="22" t="s">
        <v>519</v>
      </c>
    </row>
    <row r="313" spans="2:51" s="11" customFormat="1" ht="13.5">
      <c r="B313" s="179"/>
      <c r="D313" s="180" t="s">
        <v>150</v>
      </c>
      <c r="E313" s="181" t="s">
        <v>5</v>
      </c>
      <c r="F313" s="182" t="s">
        <v>520</v>
      </c>
      <c r="H313" s="183">
        <v>3.845</v>
      </c>
      <c r="I313" s="184"/>
      <c r="L313" s="179"/>
      <c r="M313" s="185"/>
      <c r="N313" s="186"/>
      <c r="O313" s="186"/>
      <c r="P313" s="186"/>
      <c r="Q313" s="186"/>
      <c r="R313" s="186"/>
      <c r="S313" s="186"/>
      <c r="T313" s="187"/>
      <c r="AT313" s="181" t="s">
        <v>150</v>
      </c>
      <c r="AU313" s="181" t="s">
        <v>148</v>
      </c>
      <c r="AV313" s="11" t="s">
        <v>148</v>
      </c>
      <c r="AW313" s="11" t="s">
        <v>39</v>
      </c>
      <c r="AX313" s="11" t="s">
        <v>75</v>
      </c>
      <c r="AY313" s="181" t="s">
        <v>140</v>
      </c>
    </row>
    <row r="314" spans="2:51" s="11" customFormat="1" ht="13.5">
      <c r="B314" s="179"/>
      <c r="D314" s="180" t="s">
        <v>150</v>
      </c>
      <c r="E314" s="181" t="s">
        <v>5</v>
      </c>
      <c r="F314" s="182" t="s">
        <v>521</v>
      </c>
      <c r="H314" s="183">
        <v>1.97</v>
      </c>
      <c r="I314" s="184"/>
      <c r="L314" s="179"/>
      <c r="M314" s="185"/>
      <c r="N314" s="186"/>
      <c r="O314" s="186"/>
      <c r="P314" s="186"/>
      <c r="Q314" s="186"/>
      <c r="R314" s="186"/>
      <c r="S314" s="186"/>
      <c r="T314" s="187"/>
      <c r="AT314" s="181" t="s">
        <v>150</v>
      </c>
      <c r="AU314" s="181" t="s">
        <v>148</v>
      </c>
      <c r="AV314" s="11" t="s">
        <v>148</v>
      </c>
      <c r="AW314" s="11" t="s">
        <v>39</v>
      </c>
      <c r="AX314" s="11" t="s">
        <v>75</v>
      </c>
      <c r="AY314" s="181" t="s">
        <v>140</v>
      </c>
    </row>
    <row r="315" spans="2:51" s="11" customFormat="1" ht="13.5">
      <c r="B315" s="179"/>
      <c r="D315" s="180" t="s">
        <v>150</v>
      </c>
      <c r="E315" s="181" t="s">
        <v>5</v>
      </c>
      <c r="F315" s="182" t="s">
        <v>522</v>
      </c>
      <c r="H315" s="183">
        <v>1.4</v>
      </c>
      <c r="I315" s="184"/>
      <c r="L315" s="179"/>
      <c r="M315" s="185"/>
      <c r="N315" s="186"/>
      <c r="O315" s="186"/>
      <c r="P315" s="186"/>
      <c r="Q315" s="186"/>
      <c r="R315" s="186"/>
      <c r="S315" s="186"/>
      <c r="T315" s="187"/>
      <c r="AT315" s="181" t="s">
        <v>150</v>
      </c>
      <c r="AU315" s="181" t="s">
        <v>148</v>
      </c>
      <c r="AV315" s="11" t="s">
        <v>148</v>
      </c>
      <c r="AW315" s="11" t="s">
        <v>39</v>
      </c>
      <c r="AX315" s="11" t="s">
        <v>75</v>
      </c>
      <c r="AY315" s="181" t="s">
        <v>140</v>
      </c>
    </row>
    <row r="316" spans="2:65" s="1" customFormat="1" ht="16.5" customHeight="1">
      <c r="B316" s="166"/>
      <c r="C316" s="167" t="s">
        <v>523</v>
      </c>
      <c r="D316" s="167" t="s">
        <v>142</v>
      </c>
      <c r="E316" s="168" t="s">
        <v>524</v>
      </c>
      <c r="F316" s="169" t="s">
        <v>525</v>
      </c>
      <c r="G316" s="170" t="s">
        <v>145</v>
      </c>
      <c r="H316" s="171">
        <v>7.557</v>
      </c>
      <c r="I316" s="172"/>
      <c r="J316" s="173">
        <f>ROUND(I316*H316,0)</f>
        <v>0</v>
      </c>
      <c r="K316" s="169" t="s">
        <v>146</v>
      </c>
      <c r="L316" s="39"/>
      <c r="M316" s="174" t="s">
        <v>5</v>
      </c>
      <c r="N316" s="175" t="s">
        <v>47</v>
      </c>
      <c r="O316" s="40"/>
      <c r="P316" s="176">
        <f>O316*H316</f>
        <v>0</v>
      </c>
      <c r="Q316" s="176">
        <v>0.00012</v>
      </c>
      <c r="R316" s="176">
        <f>Q316*H316</f>
        <v>0.0009068400000000001</v>
      </c>
      <c r="S316" s="176">
        <v>0</v>
      </c>
      <c r="T316" s="177">
        <f>S316*H316</f>
        <v>0</v>
      </c>
      <c r="AR316" s="22" t="s">
        <v>147</v>
      </c>
      <c r="AT316" s="22" t="s">
        <v>142</v>
      </c>
      <c r="AU316" s="22" t="s">
        <v>148</v>
      </c>
      <c r="AY316" s="22" t="s">
        <v>140</v>
      </c>
      <c r="BE316" s="178">
        <f>IF(N316="základní",J316,0)</f>
        <v>0</v>
      </c>
      <c r="BF316" s="178">
        <f>IF(N316="snížená",J316,0)</f>
        <v>0</v>
      </c>
      <c r="BG316" s="178">
        <f>IF(N316="zákl. přenesená",J316,0)</f>
        <v>0</v>
      </c>
      <c r="BH316" s="178">
        <f>IF(N316="sníž. přenesená",J316,0)</f>
        <v>0</v>
      </c>
      <c r="BI316" s="178">
        <f>IF(N316="nulová",J316,0)</f>
        <v>0</v>
      </c>
      <c r="BJ316" s="22" t="s">
        <v>148</v>
      </c>
      <c r="BK316" s="178">
        <f>ROUND(I316*H316,0)</f>
        <v>0</v>
      </c>
      <c r="BL316" s="22" t="s">
        <v>147</v>
      </c>
      <c r="BM316" s="22" t="s">
        <v>526</v>
      </c>
    </row>
    <row r="317" spans="2:51" s="11" customFormat="1" ht="13.5">
      <c r="B317" s="179"/>
      <c r="D317" s="180" t="s">
        <v>150</v>
      </c>
      <c r="E317" s="181" t="s">
        <v>5</v>
      </c>
      <c r="F317" s="182" t="s">
        <v>527</v>
      </c>
      <c r="H317" s="183">
        <v>7.557</v>
      </c>
      <c r="I317" s="184"/>
      <c r="L317" s="179"/>
      <c r="M317" s="185"/>
      <c r="N317" s="186"/>
      <c r="O317" s="186"/>
      <c r="P317" s="186"/>
      <c r="Q317" s="186"/>
      <c r="R317" s="186"/>
      <c r="S317" s="186"/>
      <c r="T317" s="187"/>
      <c r="AT317" s="181" t="s">
        <v>150</v>
      </c>
      <c r="AU317" s="181" t="s">
        <v>148</v>
      </c>
      <c r="AV317" s="11" t="s">
        <v>148</v>
      </c>
      <c r="AW317" s="11" t="s">
        <v>39</v>
      </c>
      <c r="AX317" s="11" t="s">
        <v>75</v>
      </c>
      <c r="AY317" s="181" t="s">
        <v>140</v>
      </c>
    </row>
    <row r="318" spans="2:65" s="1" customFormat="1" ht="16.5" customHeight="1">
      <c r="B318" s="166"/>
      <c r="C318" s="167" t="s">
        <v>528</v>
      </c>
      <c r="D318" s="167" t="s">
        <v>142</v>
      </c>
      <c r="E318" s="168" t="s">
        <v>529</v>
      </c>
      <c r="F318" s="169" t="s">
        <v>530</v>
      </c>
      <c r="G318" s="170" t="s">
        <v>145</v>
      </c>
      <c r="H318" s="171">
        <v>14.751</v>
      </c>
      <c r="I318" s="172"/>
      <c r="J318" s="173">
        <f>ROUND(I318*H318,0)</f>
        <v>0</v>
      </c>
      <c r="K318" s="169" t="s">
        <v>146</v>
      </c>
      <c r="L318" s="39"/>
      <c r="M318" s="174" t="s">
        <v>5</v>
      </c>
      <c r="N318" s="175" t="s">
        <v>47</v>
      </c>
      <c r="O318" s="40"/>
      <c r="P318" s="176">
        <f>O318*H318</f>
        <v>0</v>
      </c>
      <c r="Q318" s="176">
        <v>0</v>
      </c>
      <c r="R318" s="176">
        <f>Q318*H318</f>
        <v>0</v>
      </c>
      <c r="S318" s="176">
        <v>0</v>
      </c>
      <c r="T318" s="177">
        <f>S318*H318</f>
        <v>0</v>
      </c>
      <c r="AR318" s="22" t="s">
        <v>147</v>
      </c>
      <c r="AT318" s="22" t="s">
        <v>142</v>
      </c>
      <c r="AU318" s="22" t="s">
        <v>148</v>
      </c>
      <c r="AY318" s="22" t="s">
        <v>140</v>
      </c>
      <c r="BE318" s="178">
        <f>IF(N318="základní",J318,0)</f>
        <v>0</v>
      </c>
      <c r="BF318" s="178">
        <f>IF(N318="snížená",J318,0)</f>
        <v>0</v>
      </c>
      <c r="BG318" s="178">
        <f>IF(N318="zákl. přenesená",J318,0)</f>
        <v>0</v>
      </c>
      <c r="BH318" s="178">
        <f>IF(N318="sníž. přenesená",J318,0)</f>
        <v>0</v>
      </c>
      <c r="BI318" s="178">
        <f>IF(N318="nulová",J318,0)</f>
        <v>0</v>
      </c>
      <c r="BJ318" s="22" t="s">
        <v>148</v>
      </c>
      <c r="BK318" s="178">
        <f>ROUND(I318*H318,0)</f>
        <v>0</v>
      </c>
      <c r="BL318" s="22" t="s">
        <v>147</v>
      </c>
      <c r="BM318" s="22" t="s">
        <v>531</v>
      </c>
    </row>
    <row r="319" spans="2:51" s="11" customFormat="1" ht="13.5">
      <c r="B319" s="179"/>
      <c r="D319" s="180" t="s">
        <v>150</v>
      </c>
      <c r="E319" s="181" t="s">
        <v>5</v>
      </c>
      <c r="F319" s="182" t="s">
        <v>532</v>
      </c>
      <c r="H319" s="183">
        <v>14.751</v>
      </c>
      <c r="I319" s="184"/>
      <c r="L319" s="179"/>
      <c r="M319" s="185"/>
      <c r="N319" s="186"/>
      <c r="O319" s="186"/>
      <c r="P319" s="186"/>
      <c r="Q319" s="186"/>
      <c r="R319" s="186"/>
      <c r="S319" s="186"/>
      <c r="T319" s="187"/>
      <c r="AT319" s="181" t="s">
        <v>150</v>
      </c>
      <c r="AU319" s="181" t="s">
        <v>148</v>
      </c>
      <c r="AV319" s="11" t="s">
        <v>148</v>
      </c>
      <c r="AW319" s="11" t="s">
        <v>39</v>
      </c>
      <c r="AX319" s="11" t="s">
        <v>75</v>
      </c>
      <c r="AY319" s="181" t="s">
        <v>140</v>
      </c>
    </row>
    <row r="320" spans="2:65" s="1" customFormat="1" ht="25.5" customHeight="1">
      <c r="B320" s="166"/>
      <c r="C320" s="167" t="s">
        <v>533</v>
      </c>
      <c r="D320" s="167" t="s">
        <v>142</v>
      </c>
      <c r="E320" s="168" t="s">
        <v>534</v>
      </c>
      <c r="F320" s="169" t="s">
        <v>535</v>
      </c>
      <c r="G320" s="170" t="s">
        <v>163</v>
      </c>
      <c r="H320" s="171">
        <v>0.296</v>
      </c>
      <c r="I320" s="172"/>
      <c r="J320" s="173">
        <f>ROUND(I320*H320,0)</f>
        <v>0</v>
      </c>
      <c r="K320" s="169" t="s">
        <v>146</v>
      </c>
      <c r="L320" s="39"/>
      <c r="M320" s="174" t="s">
        <v>5</v>
      </c>
      <c r="N320" s="175" t="s">
        <v>47</v>
      </c>
      <c r="O320" s="40"/>
      <c r="P320" s="176">
        <f>O320*H320</f>
        <v>0</v>
      </c>
      <c r="Q320" s="176">
        <v>2.25634</v>
      </c>
      <c r="R320" s="176">
        <f>Q320*H320</f>
        <v>0.6678766399999999</v>
      </c>
      <c r="S320" s="176">
        <v>0</v>
      </c>
      <c r="T320" s="177">
        <f>S320*H320</f>
        <v>0</v>
      </c>
      <c r="AR320" s="22" t="s">
        <v>147</v>
      </c>
      <c r="AT320" s="22" t="s">
        <v>142</v>
      </c>
      <c r="AU320" s="22" t="s">
        <v>148</v>
      </c>
      <c r="AY320" s="22" t="s">
        <v>140</v>
      </c>
      <c r="BE320" s="178">
        <f>IF(N320="základní",J320,0)</f>
        <v>0</v>
      </c>
      <c r="BF320" s="178">
        <f>IF(N320="snížená",J320,0)</f>
        <v>0</v>
      </c>
      <c r="BG320" s="178">
        <f>IF(N320="zákl. přenesená",J320,0)</f>
        <v>0</v>
      </c>
      <c r="BH320" s="178">
        <f>IF(N320="sníž. přenesená",J320,0)</f>
        <v>0</v>
      </c>
      <c r="BI320" s="178">
        <f>IF(N320="nulová",J320,0)</f>
        <v>0</v>
      </c>
      <c r="BJ320" s="22" t="s">
        <v>148</v>
      </c>
      <c r="BK320" s="178">
        <f>ROUND(I320*H320,0)</f>
        <v>0</v>
      </c>
      <c r="BL320" s="22" t="s">
        <v>147</v>
      </c>
      <c r="BM320" s="22" t="s">
        <v>536</v>
      </c>
    </row>
    <row r="321" spans="2:51" s="11" customFormat="1" ht="13.5">
      <c r="B321" s="179"/>
      <c r="D321" s="180" t="s">
        <v>150</v>
      </c>
      <c r="E321" s="181" t="s">
        <v>5</v>
      </c>
      <c r="F321" s="182" t="s">
        <v>537</v>
      </c>
      <c r="H321" s="183">
        <v>0.296</v>
      </c>
      <c r="I321" s="184"/>
      <c r="L321" s="179"/>
      <c r="M321" s="185"/>
      <c r="N321" s="186"/>
      <c r="O321" s="186"/>
      <c r="P321" s="186"/>
      <c r="Q321" s="186"/>
      <c r="R321" s="186"/>
      <c r="S321" s="186"/>
      <c r="T321" s="187"/>
      <c r="AT321" s="181" t="s">
        <v>150</v>
      </c>
      <c r="AU321" s="181" t="s">
        <v>148</v>
      </c>
      <c r="AV321" s="11" t="s">
        <v>148</v>
      </c>
      <c r="AW321" s="11" t="s">
        <v>39</v>
      </c>
      <c r="AX321" s="11" t="s">
        <v>75</v>
      </c>
      <c r="AY321" s="181" t="s">
        <v>140</v>
      </c>
    </row>
    <row r="322" spans="2:65" s="1" customFormat="1" ht="16.5" customHeight="1">
      <c r="B322" s="166"/>
      <c r="C322" s="167" t="s">
        <v>538</v>
      </c>
      <c r="D322" s="167" t="s">
        <v>142</v>
      </c>
      <c r="E322" s="168" t="s">
        <v>539</v>
      </c>
      <c r="F322" s="169" t="s">
        <v>540</v>
      </c>
      <c r="G322" s="170" t="s">
        <v>163</v>
      </c>
      <c r="H322" s="171">
        <v>0.765</v>
      </c>
      <c r="I322" s="172"/>
      <c r="J322" s="173">
        <f>ROUND(I322*H322,0)</f>
        <v>0</v>
      </c>
      <c r="K322" s="169" t="s">
        <v>146</v>
      </c>
      <c r="L322" s="39"/>
      <c r="M322" s="174" t="s">
        <v>5</v>
      </c>
      <c r="N322" s="175" t="s">
        <v>47</v>
      </c>
      <c r="O322" s="40"/>
      <c r="P322" s="176">
        <f>O322*H322</f>
        <v>0</v>
      </c>
      <c r="Q322" s="176">
        <v>2.25634</v>
      </c>
      <c r="R322" s="176">
        <f>Q322*H322</f>
        <v>1.7261000999999998</v>
      </c>
      <c r="S322" s="176">
        <v>0</v>
      </c>
      <c r="T322" s="177">
        <f>S322*H322</f>
        <v>0</v>
      </c>
      <c r="AR322" s="22" t="s">
        <v>147</v>
      </c>
      <c r="AT322" s="22" t="s">
        <v>142</v>
      </c>
      <c r="AU322" s="22" t="s">
        <v>148</v>
      </c>
      <c r="AY322" s="22" t="s">
        <v>140</v>
      </c>
      <c r="BE322" s="178">
        <f>IF(N322="základní",J322,0)</f>
        <v>0</v>
      </c>
      <c r="BF322" s="178">
        <f>IF(N322="snížená",J322,0)</f>
        <v>0</v>
      </c>
      <c r="BG322" s="178">
        <f>IF(N322="zákl. přenesená",J322,0)</f>
        <v>0</v>
      </c>
      <c r="BH322" s="178">
        <f>IF(N322="sníž. přenesená",J322,0)</f>
        <v>0</v>
      </c>
      <c r="BI322" s="178">
        <f>IF(N322="nulová",J322,0)</f>
        <v>0</v>
      </c>
      <c r="BJ322" s="22" t="s">
        <v>148</v>
      </c>
      <c r="BK322" s="178">
        <f>ROUND(I322*H322,0)</f>
        <v>0</v>
      </c>
      <c r="BL322" s="22" t="s">
        <v>147</v>
      </c>
      <c r="BM322" s="22" t="s">
        <v>541</v>
      </c>
    </row>
    <row r="323" spans="2:51" s="12" customFormat="1" ht="13.5">
      <c r="B323" s="198"/>
      <c r="D323" s="180" t="s">
        <v>150</v>
      </c>
      <c r="E323" s="199" t="s">
        <v>5</v>
      </c>
      <c r="F323" s="200" t="s">
        <v>542</v>
      </c>
      <c r="H323" s="199" t="s">
        <v>5</v>
      </c>
      <c r="I323" s="201"/>
      <c r="L323" s="198"/>
      <c r="M323" s="202"/>
      <c r="N323" s="203"/>
      <c r="O323" s="203"/>
      <c r="P323" s="203"/>
      <c r="Q323" s="203"/>
      <c r="R323" s="203"/>
      <c r="S323" s="203"/>
      <c r="T323" s="204"/>
      <c r="AT323" s="199" t="s">
        <v>150</v>
      </c>
      <c r="AU323" s="199" t="s">
        <v>148</v>
      </c>
      <c r="AV323" s="12" t="s">
        <v>11</v>
      </c>
      <c r="AW323" s="12" t="s">
        <v>39</v>
      </c>
      <c r="AX323" s="12" t="s">
        <v>75</v>
      </c>
      <c r="AY323" s="199" t="s">
        <v>140</v>
      </c>
    </row>
    <row r="324" spans="2:51" s="11" customFormat="1" ht="13.5">
      <c r="B324" s="179"/>
      <c r="D324" s="180" t="s">
        <v>150</v>
      </c>
      <c r="E324" s="181" t="s">
        <v>5</v>
      </c>
      <c r="F324" s="182" t="s">
        <v>543</v>
      </c>
      <c r="H324" s="183">
        <v>0.315</v>
      </c>
      <c r="I324" s="184"/>
      <c r="L324" s="179"/>
      <c r="M324" s="185"/>
      <c r="N324" s="186"/>
      <c r="O324" s="186"/>
      <c r="P324" s="186"/>
      <c r="Q324" s="186"/>
      <c r="R324" s="186"/>
      <c r="S324" s="186"/>
      <c r="T324" s="187"/>
      <c r="AT324" s="181" t="s">
        <v>150</v>
      </c>
      <c r="AU324" s="181" t="s">
        <v>148</v>
      </c>
      <c r="AV324" s="11" t="s">
        <v>148</v>
      </c>
      <c r="AW324" s="11" t="s">
        <v>39</v>
      </c>
      <c r="AX324" s="11" t="s">
        <v>75</v>
      </c>
      <c r="AY324" s="181" t="s">
        <v>140</v>
      </c>
    </row>
    <row r="325" spans="2:51" s="11" customFormat="1" ht="13.5">
      <c r="B325" s="179"/>
      <c r="D325" s="180" t="s">
        <v>150</v>
      </c>
      <c r="E325" s="181" t="s">
        <v>5</v>
      </c>
      <c r="F325" s="182" t="s">
        <v>544</v>
      </c>
      <c r="H325" s="183">
        <v>0.45</v>
      </c>
      <c r="I325" s="184"/>
      <c r="L325" s="179"/>
      <c r="M325" s="185"/>
      <c r="N325" s="186"/>
      <c r="O325" s="186"/>
      <c r="P325" s="186"/>
      <c r="Q325" s="186"/>
      <c r="R325" s="186"/>
      <c r="S325" s="186"/>
      <c r="T325" s="187"/>
      <c r="AT325" s="181" t="s">
        <v>150</v>
      </c>
      <c r="AU325" s="181" t="s">
        <v>148</v>
      </c>
      <c r="AV325" s="11" t="s">
        <v>148</v>
      </c>
      <c r="AW325" s="11" t="s">
        <v>39</v>
      </c>
      <c r="AX325" s="11" t="s">
        <v>75</v>
      </c>
      <c r="AY325" s="181" t="s">
        <v>140</v>
      </c>
    </row>
    <row r="326" spans="2:65" s="1" customFormat="1" ht="16.5" customHeight="1">
      <c r="B326" s="166"/>
      <c r="C326" s="167" t="s">
        <v>545</v>
      </c>
      <c r="D326" s="167" t="s">
        <v>142</v>
      </c>
      <c r="E326" s="168" t="s">
        <v>546</v>
      </c>
      <c r="F326" s="169" t="s">
        <v>547</v>
      </c>
      <c r="G326" s="170" t="s">
        <v>163</v>
      </c>
      <c r="H326" s="171">
        <v>0.296</v>
      </c>
      <c r="I326" s="172"/>
      <c r="J326" s="173">
        <f>ROUND(I326*H326,0)</f>
        <v>0</v>
      </c>
      <c r="K326" s="169" t="s">
        <v>146</v>
      </c>
      <c r="L326" s="39"/>
      <c r="M326" s="174" t="s">
        <v>5</v>
      </c>
      <c r="N326" s="175" t="s">
        <v>47</v>
      </c>
      <c r="O326" s="40"/>
      <c r="P326" s="176">
        <f>O326*H326</f>
        <v>0</v>
      </c>
      <c r="Q326" s="176">
        <v>0</v>
      </c>
      <c r="R326" s="176">
        <f>Q326*H326</f>
        <v>0</v>
      </c>
      <c r="S326" s="176">
        <v>0</v>
      </c>
      <c r="T326" s="177">
        <f>S326*H326</f>
        <v>0</v>
      </c>
      <c r="AR326" s="22" t="s">
        <v>147</v>
      </c>
      <c r="AT326" s="22" t="s">
        <v>142</v>
      </c>
      <c r="AU326" s="22" t="s">
        <v>148</v>
      </c>
      <c r="AY326" s="22" t="s">
        <v>140</v>
      </c>
      <c r="BE326" s="178">
        <f>IF(N326="základní",J326,0)</f>
        <v>0</v>
      </c>
      <c r="BF326" s="178">
        <f>IF(N326="snížená",J326,0)</f>
        <v>0</v>
      </c>
      <c r="BG326" s="178">
        <f>IF(N326="zákl. přenesená",J326,0)</f>
        <v>0</v>
      </c>
      <c r="BH326" s="178">
        <f>IF(N326="sníž. přenesená",J326,0)</f>
        <v>0</v>
      </c>
      <c r="BI326" s="178">
        <f>IF(N326="nulová",J326,0)</f>
        <v>0</v>
      </c>
      <c r="BJ326" s="22" t="s">
        <v>148</v>
      </c>
      <c r="BK326" s="178">
        <f>ROUND(I326*H326,0)</f>
        <v>0</v>
      </c>
      <c r="BL326" s="22" t="s">
        <v>147</v>
      </c>
      <c r="BM326" s="22" t="s">
        <v>548</v>
      </c>
    </row>
    <row r="327" spans="2:65" s="1" customFormat="1" ht="25.5" customHeight="1">
      <c r="B327" s="166"/>
      <c r="C327" s="167" t="s">
        <v>549</v>
      </c>
      <c r="D327" s="167" t="s">
        <v>142</v>
      </c>
      <c r="E327" s="168" t="s">
        <v>550</v>
      </c>
      <c r="F327" s="169" t="s">
        <v>551</v>
      </c>
      <c r="G327" s="170" t="s">
        <v>145</v>
      </c>
      <c r="H327" s="171">
        <v>251.406</v>
      </c>
      <c r="I327" s="172"/>
      <c r="J327" s="173">
        <f>ROUND(I327*H327,0)</f>
        <v>0</v>
      </c>
      <c r="K327" s="169" t="s">
        <v>146</v>
      </c>
      <c r="L327" s="39"/>
      <c r="M327" s="174" t="s">
        <v>5</v>
      </c>
      <c r="N327" s="175" t="s">
        <v>47</v>
      </c>
      <c r="O327" s="40"/>
      <c r="P327" s="176">
        <f>O327*H327</f>
        <v>0</v>
      </c>
      <c r="Q327" s="176">
        <v>0.042</v>
      </c>
      <c r="R327" s="176">
        <f>Q327*H327</f>
        <v>10.559052000000001</v>
      </c>
      <c r="S327" s="176">
        <v>0</v>
      </c>
      <c r="T327" s="177">
        <f>S327*H327</f>
        <v>0</v>
      </c>
      <c r="AR327" s="22" t="s">
        <v>147</v>
      </c>
      <c r="AT327" s="22" t="s">
        <v>142</v>
      </c>
      <c r="AU327" s="22" t="s">
        <v>148</v>
      </c>
      <c r="AY327" s="22" t="s">
        <v>140</v>
      </c>
      <c r="BE327" s="178">
        <f>IF(N327="základní",J327,0)</f>
        <v>0</v>
      </c>
      <c r="BF327" s="178">
        <f>IF(N327="snížená",J327,0)</f>
        <v>0</v>
      </c>
      <c r="BG327" s="178">
        <f>IF(N327="zákl. přenesená",J327,0)</f>
        <v>0</v>
      </c>
      <c r="BH327" s="178">
        <f>IF(N327="sníž. přenesená",J327,0)</f>
        <v>0</v>
      </c>
      <c r="BI327" s="178">
        <f>IF(N327="nulová",J327,0)</f>
        <v>0</v>
      </c>
      <c r="BJ327" s="22" t="s">
        <v>148</v>
      </c>
      <c r="BK327" s="178">
        <f>ROUND(I327*H327,0)</f>
        <v>0</v>
      </c>
      <c r="BL327" s="22" t="s">
        <v>147</v>
      </c>
      <c r="BM327" s="22" t="s">
        <v>552</v>
      </c>
    </row>
    <row r="328" spans="2:51" s="11" customFormat="1" ht="27">
      <c r="B328" s="179"/>
      <c r="D328" s="180" t="s">
        <v>150</v>
      </c>
      <c r="E328" s="181" t="s">
        <v>5</v>
      </c>
      <c r="F328" s="182" t="s">
        <v>553</v>
      </c>
      <c r="H328" s="183">
        <v>251.406</v>
      </c>
      <c r="I328" s="184"/>
      <c r="L328" s="179"/>
      <c r="M328" s="185"/>
      <c r="N328" s="186"/>
      <c r="O328" s="186"/>
      <c r="P328" s="186"/>
      <c r="Q328" s="186"/>
      <c r="R328" s="186"/>
      <c r="S328" s="186"/>
      <c r="T328" s="187"/>
      <c r="AT328" s="181" t="s">
        <v>150</v>
      </c>
      <c r="AU328" s="181" t="s">
        <v>148</v>
      </c>
      <c r="AV328" s="11" t="s">
        <v>148</v>
      </c>
      <c r="AW328" s="11" t="s">
        <v>39</v>
      </c>
      <c r="AX328" s="11" t="s">
        <v>75</v>
      </c>
      <c r="AY328" s="181" t="s">
        <v>140</v>
      </c>
    </row>
    <row r="329" spans="2:65" s="1" customFormat="1" ht="25.5" customHeight="1">
      <c r="B329" s="166"/>
      <c r="C329" s="167" t="s">
        <v>554</v>
      </c>
      <c r="D329" s="167" t="s">
        <v>142</v>
      </c>
      <c r="E329" s="168" t="s">
        <v>555</v>
      </c>
      <c r="F329" s="169" t="s">
        <v>556</v>
      </c>
      <c r="G329" s="170" t="s">
        <v>145</v>
      </c>
      <c r="H329" s="171">
        <v>3.953</v>
      </c>
      <c r="I329" s="172"/>
      <c r="J329" s="173">
        <f>ROUND(I329*H329,0)</f>
        <v>0</v>
      </c>
      <c r="K329" s="169" t="s">
        <v>146</v>
      </c>
      <c r="L329" s="39"/>
      <c r="M329" s="174" t="s">
        <v>5</v>
      </c>
      <c r="N329" s="175" t="s">
        <v>47</v>
      </c>
      <c r="O329" s="40"/>
      <c r="P329" s="176">
        <f>O329*H329</f>
        <v>0</v>
      </c>
      <c r="Q329" s="176">
        <v>0.063</v>
      </c>
      <c r="R329" s="176">
        <f>Q329*H329</f>
        <v>0.24903899999999998</v>
      </c>
      <c r="S329" s="176">
        <v>0</v>
      </c>
      <c r="T329" s="177">
        <f>S329*H329</f>
        <v>0</v>
      </c>
      <c r="AR329" s="22" t="s">
        <v>147</v>
      </c>
      <c r="AT329" s="22" t="s">
        <v>142</v>
      </c>
      <c r="AU329" s="22" t="s">
        <v>148</v>
      </c>
      <c r="AY329" s="22" t="s">
        <v>140</v>
      </c>
      <c r="BE329" s="178">
        <f>IF(N329="základní",J329,0)</f>
        <v>0</v>
      </c>
      <c r="BF329" s="178">
        <f>IF(N329="snížená",J329,0)</f>
        <v>0</v>
      </c>
      <c r="BG329" s="178">
        <f>IF(N329="zákl. přenesená",J329,0)</f>
        <v>0</v>
      </c>
      <c r="BH329" s="178">
        <f>IF(N329="sníž. přenesená",J329,0)</f>
        <v>0</v>
      </c>
      <c r="BI329" s="178">
        <f>IF(N329="nulová",J329,0)</f>
        <v>0</v>
      </c>
      <c r="BJ329" s="22" t="s">
        <v>148</v>
      </c>
      <c r="BK329" s="178">
        <f>ROUND(I329*H329,0)</f>
        <v>0</v>
      </c>
      <c r="BL329" s="22" t="s">
        <v>147</v>
      </c>
      <c r="BM329" s="22" t="s">
        <v>557</v>
      </c>
    </row>
    <row r="330" spans="2:51" s="11" customFormat="1" ht="13.5">
      <c r="B330" s="179"/>
      <c r="D330" s="180" t="s">
        <v>150</v>
      </c>
      <c r="E330" s="181" t="s">
        <v>5</v>
      </c>
      <c r="F330" s="182" t="s">
        <v>558</v>
      </c>
      <c r="H330" s="183">
        <v>3.953</v>
      </c>
      <c r="I330" s="184"/>
      <c r="L330" s="179"/>
      <c r="M330" s="185"/>
      <c r="N330" s="186"/>
      <c r="O330" s="186"/>
      <c r="P330" s="186"/>
      <c r="Q330" s="186"/>
      <c r="R330" s="186"/>
      <c r="S330" s="186"/>
      <c r="T330" s="187"/>
      <c r="AT330" s="181" t="s">
        <v>150</v>
      </c>
      <c r="AU330" s="181" t="s">
        <v>148</v>
      </c>
      <c r="AV330" s="11" t="s">
        <v>148</v>
      </c>
      <c r="AW330" s="11" t="s">
        <v>39</v>
      </c>
      <c r="AX330" s="11" t="s">
        <v>75</v>
      </c>
      <c r="AY330" s="181" t="s">
        <v>140</v>
      </c>
    </row>
    <row r="331" spans="2:65" s="1" customFormat="1" ht="16.5" customHeight="1">
      <c r="B331" s="166"/>
      <c r="C331" s="167" t="s">
        <v>559</v>
      </c>
      <c r="D331" s="167" t="s">
        <v>142</v>
      </c>
      <c r="E331" s="168" t="s">
        <v>560</v>
      </c>
      <c r="F331" s="169" t="s">
        <v>561</v>
      </c>
      <c r="G331" s="170" t="s">
        <v>145</v>
      </c>
      <c r="H331" s="171">
        <v>3.953</v>
      </c>
      <c r="I331" s="172"/>
      <c r="J331" s="173">
        <f>ROUND(I331*H331,0)</f>
        <v>0</v>
      </c>
      <c r="K331" s="169" t="s">
        <v>146</v>
      </c>
      <c r="L331" s="39"/>
      <c r="M331" s="174" t="s">
        <v>5</v>
      </c>
      <c r="N331" s="175" t="s">
        <v>47</v>
      </c>
      <c r="O331" s="40"/>
      <c r="P331" s="176">
        <f>O331*H331</f>
        <v>0</v>
      </c>
      <c r="Q331" s="176">
        <v>0.001</v>
      </c>
      <c r="R331" s="176">
        <f>Q331*H331</f>
        <v>0.003953</v>
      </c>
      <c r="S331" s="176">
        <v>0</v>
      </c>
      <c r="T331" s="177">
        <f>S331*H331</f>
        <v>0</v>
      </c>
      <c r="AR331" s="22" t="s">
        <v>147</v>
      </c>
      <c r="AT331" s="22" t="s">
        <v>142</v>
      </c>
      <c r="AU331" s="22" t="s">
        <v>148</v>
      </c>
      <c r="AY331" s="22" t="s">
        <v>140</v>
      </c>
      <c r="BE331" s="178">
        <f>IF(N331="základní",J331,0)</f>
        <v>0</v>
      </c>
      <c r="BF331" s="178">
        <f>IF(N331="snížená",J331,0)</f>
        <v>0</v>
      </c>
      <c r="BG331" s="178">
        <f>IF(N331="zákl. přenesená",J331,0)</f>
        <v>0</v>
      </c>
      <c r="BH331" s="178">
        <f>IF(N331="sníž. přenesená",J331,0)</f>
        <v>0</v>
      </c>
      <c r="BI331" s="178">
        <f>IF(N331="nulová",J331,0)</f>
        <v>0</v>
      </c>
      <c r="BJ331" s="22" t="s">
        <v>148</v>
      </c>
      <c r="BK331" s="178">
        <f>ROUND(I331*H331,0)</f>
        <v>0</v>
      </c>
      <c r="BL331" s="22" t="s">
        <v>147</v>
      </c>
      <c r="BM331" s="22" t="s">
        <v>562</v>
      </c>
    </row>
    <row r="332" spans="2:65" s="1" customFormat="1" ht="25.5" customHeight="1">
      <c r="B332" s="166"/>
      <c r="C332" s="167" t="s">
        <v>563</v>
      </c>
      <c r="D332" s="167" t="s">
        <v>142</v>
      </c>
      <c r="E332" s="168" t="s">
        <v>564</v>
      </c>
      <c r="F332" s="169" t="s">
        <v>565</v>
      </c>
      <c r="G332" s="170" t="s">
        <v>145</v>
      </c>
      <c r="H332" s="171">
        <v>3.953</v>
      </c>
      <c r="I332" s="172"/>
      <c r="J332" s="173">
        <f>ROUND(I332*H332,0)</f>
        <v>0</v>
      </c>
      <c r="K332" s="169" t="s">
        <v>146</v>
      </c>
      <c r="L332" s="39"/>
      <c r="M332" s="174" t="s">
        <v>5</v>
      </c>
      <c r="N332" s="175" t="s">
        <v>47</v>
      </c>
      <c r="O332" s="40"/>
      <c r="P332" s="176">
        <f>O332*H332</f>
        <v>0</v>
      </c>
      <c r="Q332" s="176">
        <v>0.00188</v>
      </c>
      <c r="R332" s="176">
        <f>Q332*H332</f>
        <v>0.00743164</v>
      </c>
      <c r="S332" s="176">
        <v>0</v>
      </c>
      <c r="T332" s="177">
        <f>S332*H332</f>
        <v>0</v>
      </c>
      <c r="AR332" s="22" t="s">
        <v>147</v>
      </c>
      <c r="AT332" s="22" t="s">
        <v>142</v>
      </c>
      <c r="AU332" s="22" t="s">
        <v>148</v>
      </c>
      <c r="AY332" s="22" t="s">
        <v>140</v>
      </c>
      <c r="BE332" s="178">
        <f>IF(N332="základní",J332,0)</f>
        <v>0</v>
      </c>
      <c r="BF332" s="178">
        <f>IF(N332="snížená",J332,0)</f>
        <v>0</v>
      </c>
      <c r="BG332" s="178">
        <f>IF(N332="zákl. přenesená",J332,0)</f>
        <v>0</v>
      </c>
      <c r="BH332" s="178">
        <f>IF(N332="sníž. přenesená",J332,0)</f>
        <v>0</v>
      </c>
      <c r="BI332" s="178">
        <f>IF(N332="nulová",J332,0)</f>
        <v>0</v>
      </c>
      <c r="BJ332" s="22" t="s">
        <v>148</v>
      </c>
      <c r="BK332" s="178">
        <f>ROUND(I332*H332,0)</f>
        <v>0</v>
      </c>
      <c r="BL332" s="22" t="s">
        <v>147</v>
      </c>
      <c r="BM332" s="22" t="s">
        <v>566</v>
      </c>
    </row>
    <row r="333" spans="2:51" s="11" customFormat="1" ht="13.5">
      <c r="B333" s="179"/>
      <c r="D333" s="180" t="s">
        <v>150</v>
      </c>
      <c r="E333" s="181" t="s">
        <v>5</v>
      </c>
      <c r="F333" s="182" t="s">
        <v>558</v>
      </c>
      <c r="H333" s="183">
        <v>3.953</v>
      </c>
      <c r="I333" s="184"/>
      <c r="L333" s="179"/>
      <c r="M333" s="185"/>
      <c r="N333" s="186"/>
      <c r="O333" s="186"/>
      <c r="P333" s="186"/>
      <c r="Q333" s="186"/>
      <c r="R333" s="186"/>
      <c r="S333" s="186"/>
      <c r="T333" s="187"/>
      <c r="AT333" s="181" t="s">
        <v>150</v>
      </c>
      <c r="AU333" s="181" t="s">
        <v>148</v>
      </c>
      <c r="AV333" s="11" t="s">
        <v>148</v>
      </c>
      <c r="AW333" s="11" t="s">
        <v>39</v>
      </c>
      <c r="AX333" s="11" t="s">
        <v>75</v>
      </c>
      <c r="AY333" s="181" t="s">
        <v>140</v>
      </c>
    </row>
    <row r="334" spans="2:65" s="1" customFormat="1" ht="16.5" customHeight="1">
      <c r="B334" s="166"/>
      <c r="C334" s="188" t="s">
        <v>567</v>
      </c>
      <c r="D334" s="188" t="s">
        <v>218</v>
      </c>
      <c r="E334" s="189" t="s">
        <v>568</v>
      </c>
      <c r="F334" s="190" t="s">
        <v>569</v>
      </c>
      <c r="G334" s="191" t="s">
        <v>145</v>
      </c>
      <c r="H334" s="192">
        <v>4.348</v>
      </c>
      <c r="I334" s="193"/>
      <c r="J334" s="194">
        <f>ROUND(I334*H334,0)</f>
        <v>0</v>
      </c>
      <c r="K334" s="190" t="s">
        <v>146</v>
      </c>
      <c r="L334" s="195"/>
      <c r="M334" s="196" t="s">
        <v>5</v>
      </c>
      <c r="N334" s="197" t="s">
        <v>47</v>
      </c>
      <c r="O334" s="40"/>
      <c r="P334" s="176">
        <f>O334*H334</f>
        <v>0</v>
      </c>
      <c r="Q334" s="176">
        <v>0.086</v>
      </c>
      <c r="R334" s="176">
        <f>Q334*H334</f>
        <v>0.373928</v>
      </c>
      <c r="S334" s="176">
        <v>0</v>
      </c>
      <c r="T334" s="177">
        <f>S334*H334</f>
        <v>0</v>
      </c>
      <c r="AR334" s="22" t="s">
        <v>181</v>
      </c>
      <c r="AT334" s="22" t="s">
        <v>218</v>
      </c>
      <c r="AU334" s="22" t="s">
        <v>148</v>
      </c>
      <c r="AY334" s="22" t="s">
        <v>140</v>
      </c>
      <c r="BE334" s="178">
        <f>IF(N334="základní",J334,0)</f>
        <v>0</v>
      </c>
      <c r="BF334" s="178">
        <f>IF(N334="snížená",J334,0)</f>
        <v>0</v>
      </c>
      <c r="BG334" s="178">
        <f>IF(N334="zákl. přenesená",J334,0)</f>
        <v>0</v>
      </c>
      <c r="BH334" s="178">
        <f>IF(N334="sníž. přenesená",J334,0)</f>
        <v>0</v>
      </c>
      <c r="BI334" s="178">
        <f>IF(N334="nulová",J334,0)</f>
        <v>0</v>
      </c>
      <c r="BJ334" s="22" t="s">
        <v>148</v>
      </c>
      <c r="BK334" s="178">
        <f>ROUND(I334*H334,0)</f>
        <v>0</v>
      </c>
      <c r="BL334" s="22" t="s">
        <v>147</v>
      </c>
      <c r="BM334" s="22" t="s">
        <v>570</v>
      </c>
    </row>
    <row r="335" spans="2:51" s="11" customFormat="1" ht="13.5">
      <c r="B335" s="179"/>
      <c r="D335" s="180" t="s">
        <v>150</v>
      </c>
      <c r="E335" s="181" t="s">
        <v>5</v>
      </c>
      <c r="F335" s="182" t="s">
        <v>571</v>
      </c>
      <c r="H335" s="183">
        <v>4.348</v>
      </c>
      <c r="I335" s="184"/>
      <c r="L335" s="179"/>
      <c r="M335" s="185"/>
      <c r="N335" s="186"/>
      <c r="O335" s="186"/>
      <c r="P335" s="186"/>
      <c r="Q335" s="186"/>
      <c r="R335" s="186"/>
      <c r="S335" s="186"/>
      <c r="T335" s="187"/>
      <c r="AT335" s="181" t="s">
        <v>150</v>
      </c>
      <c r="AU335" s="181" t="s">
        <v>148</v>
      </c>
      <c r="AV335" s="11" t="s">
        <v>148</v>
      </c>
      <c r="AW335" s="11" t="s">
        <v>39</v>
      </c>
      <c r="AX335" s="11" t="s">
        <v>75</v>
      </c>
      <c r="AY335" s="181" t="s">
        <v>140</v>
      </c>
    </row>
    <row r="336" spans="2:65" s="1" customFormat="1" ht="16.5" customHeight="1">
      <c r="B336" s="166"/>
      <c r="C336" s="167" t="s">
        <v>572</v>
      </c>
      <c r="D336" s="167" t="s">
        <v>142</v>
      </c>
      <c r="E336" s="168" t="s">
        <v>573</v>
      </c>
      <c r="F336" s="169" t="s">
        <v>574</v>
      </c>
      <c r="G336" s="170" t="s">
        <v>233</v>
      </c>
      <c r="H336" s="171">
        <v>1</v>
      </c>
      <c r="I336" s="172"/>
      <c r="J336" s="173">
        <f>ROUND(I336*H336,0)</f>
        <v>0</v>
      </c>
      <c r="K336" s="169" t="s">
        <v>146</v>
      </c>
      <c r="L336" s="39"/>
      <c r="M336" s="174" t="s">
        <v>5</v>
      </c>
      <c r="N336" s="175" t="s">
        <v>47</v>
      </c>
      <c r="O336" s="40"/>
      <c r="P336" s="176">
        <f>O336*H336</f>
        <v>0</v>
      </c>
      <c r="Q336" s="176">
        <v>0.01698</v>
      </c>
      <c r="R336" s="176">
        <f>Q336*H336</f>
        <v>0.01698</v>
      </c>
      <c r="S336" s="176">
        <v>0</v>
      </c>
      <c r="T336" s="177">
        <f>S336*H336</f>
        <v>0</v>
      </c>
      <c r="AR336" s="22" t="s">
        <v>147</v>
      </c>
      <c r="AT336" s="22" t="s">
        <v>142</v>
      </c>
      <c r="AU336" s="22" t="s">
        <v>148</v>
      </c>
      <c r="AY336" s="22" t="s">
        <v>140</v>
      </c>
      <c r="BE336" s="178">
        <f>IF(N336="základní",J336,0)</f>
        <v>0</v>
      </c>
      <c r="BF336" s="178">
        <f>IF(N336="snížená",J336,0)</f>
        <v>0</v>
      </c>
      <c r="BG336" s="178">
        <f>IF(N336="zákl. přenesená",J336,0)</f>
        <v>0</v>
      </c>
      <c r="BH336" s="178">
        <f>IF(N336="sníž. přenesená",J336,0)</f>
        <v>0</v>
      </c>
      <c r="BI336" s="178">
        <f>IF(N336="nulová",J336,0)</f>
        <v>0</v>
      </c>
      <c r="BJ336" s="22" t="s">
        <v>148</v>
      </c>
      <c r="BK336" s="178">
        <f>ROUND(I336*H336,0)</f>
        <v>0</v>
      </c>
      <c r="BL336" s="22" t="s">
        <v>147</v>
      </c>
      <c r="BM336" s="22" t="s">
        <v>575</v>
      </c>
    </row>
    <row r="337" spans="2:51" s="11" customFormat="1" ht="13.5">
      <c r="B337" s="179"/>
      <c r="D337" s="180" t="s">
        <v>150</v>
      </c>
      <c r="E337" s="181" t="s">
        <v>5</v>
      </c>
      <c r="F337" s="182" t="s">
        <v>576</v>
      </c>
      <c r="H337" s="183">
        <v>1</v>
      </c>
      <c r="I337" s="184"/>
      <c r="L337" s="179"/>
      <c r="M337" s="185"/>
      <c r="N337" s="186"/>
      <c r="O337" s="186"/>
      <c r="P337" s="186"/>
      <c r="Q337" s="186"/>
      <c r="R337" s="186"/>
      <c r="S337" s="186"/>
      <c r="T337" s="187"/>
      <c r="AT337" s="181" t="s">
        <v>150</v>
      </c>
      <c r="AU337" s="181" t="s">
        <v>148</v>
      </c>
      <c r="AV337" s="11" t="s">
        <v>148</v>
      </c>
      <c r="AW337" s="11" t="s">
        <v>39</v>
      </c>
      <c r="AX337" s="11" t="s">
        <v>75</v>
      </c>
      <c r="AY337" s="181" t="s">
        <v>140</v>
      </c>
    </row>
    <row r="338" spans="2:65" s="1" customFormat="1" ht="16.5" customHeight="1">
      <c r="B338" s="166"/>
      <c r="C338" s="188" t="s">
        <v>577</v>
      </c>
      <c r="D338" s="188" t="s">
        <v>218</v>
      </c>
      <c r="E338" s="189" t="s">
        <v>578</v>
      </c>
      <c r="F338" s="190" t="s">
        <v>579</v>
      </c>
      <c r="G338" s="191" t="s">
        <v>580</v>
      </c>
      <c r="H338" s="192">
        <v>1</v>
      </c>
      <c r="I338" s="193"/>
      <c r="J338" s="194">
        <f>ROUND(I338*H338,0)</f>
        <v>0</v>
      </c>
      <c r="K338" s="190" t="s">
        <v>5</v>
      </c>
      <c r="L338" s="195"/>
      <c r="M338" s="196" t="s">
        <v>5</v>
      </c>
      <c r="N338" s="197" t="s">
        <v>47</v>
      </c>
      <c r="O338" s="40"/>
      <c r="P338" s="176">
        <f>O338*H338</f>
        <v>0</v>
      </c>
      <c r="Q338" s="176">
        <v>0</v>
      </c>
      <c r="R338" s="176">
        <f>Q338*H338</f>
        <v>0</v>
      </c>
      <c r="S338" s="176">
        <v>0</v>
      </c>
      <c r="T338" s="177">
        <f>S338*H338</f>
        <v>0</v>
      </c>
      <c r="AR338" s="22" t="s">
        <v>181</v>
      </c>
      <c r="AT338" s="22" t="s">
        <v>218</v>
      </c>
      <c r="AU338" s="22" t="s">
        <v>148</v>
      </c>
      <c r="AY338" s="22" t="s">
        <v>140</v>
      </c>
      <c r="BE338" s="178">
        <f>IF(N338="základní",J338,0)</f>
        <v>0</v>
      </c>
      <c r="BF338" s="178">
        <f>IF(N338="snížená",J338,0)</f>
        <v>0</v>
      </c>
      <c r="BG338" s="178">
        <f>IF(N338="zákl. přenesená",J338,0)</f>
        <v>0</v>
      </c>
      <c r="BH338" s="178">
        <f>IF(N338="sníž. přenesená",J338,0)</f>
        <v>0</v>
      </c>
      <c r="BI338" s="178">
        <f>IF(N338="nulová",J338,0)</f>
        <v>0</v>
      </c>
      <c r="BJ338" s="22" t="s">
        <v>148</v>
      </c>
      <c r="BK338" s="178">
        <f>ROUND(I338*H338,0)</f>
        <v>0</v>
      </c>
      <c r="BL338" s="22" t="s">
        <v>147</v>
      </c>
      <c r="BM338" s="22" t="s">
        <v>581</v>
      </c>
    </row>
    <row r="339" spans="2:65" s="1" customFormat="1" ht="16.5" customHeight="1">
      <c r="B339" s="166"/>
      <c r="C339" s="167" t="s">
        <v>582</v>
      </c>
      <c r="D339" s="167" t="s">
        <v>142</v>
      </c>
      <c r="E339" s="168" t="s">
        <v>583</v>
      </c>
      <c r="F339" s="169" t="s">
        <v>584</v>
      </c>
      <c r="G339" s="170" t="s">
        <v>233</v>
      </c>
      <c r="H339" s="171">
        <v>18</v>
      </c>
      <c r="I339" s="172"/>
      <c r="J339" s="173">
        <f>ROUND(I339*H339,0)</f>
        <v>0</v>
      </c>
      <c r="K339" s="169" t="s">
        <v>146</v>
      </c>
      <c r="L339" s="39"/>
      <c r="M339" s="174" t="s">
        <v>5</v>
      </c>
      <c r="N339" s="175" t="s">
        <v>47</v>
      </c>
      <c r="O339" s="40"/>
      <c r="P339" s="176">
        <f>O339*H339</f>
        <v>0</v>
      </c>
      <c r="Q339" s="176">
        <v>0.04684</v>
      </c>
      <c r="R339" s="176">
        <f>Q339*H339</f>
        <v>0.84312</v>
      </c>
      <c r="S339" s="176">
        <v>0</v>
      </c>
      <c r="T339" s="177">
        <f>S339*H339</f>
        <v>0</v>
      </c>
      <c r="AR339" s="22" t="s">
        <v>147</v>
      </c>
      <c r="AT339" s="22" t="s">
        <v>142</v>
      </c>
      <c r="AU339" s="22" t="s">
        <v>148</v>
      </c>
      <c r="AY339" s="22" t="s">
        <v>140</v>
      </c>
      <c r="BE339" s="178">
        <f>IF(N339="základní",J339,0)</f>
        <v>0</v>
      </c>
      <c r="BF339" s="178">
        <f>IF(N339="snížená",J339,0)</f>
        <v>0</v>
      </c>
      <c r="BG339" s="178">
        <f>IF(N339="zákl. přenesená",J339,0)</f>
        <v>0</v>
      </c>
      <c r="BH339" s="178">
        <f>IF(N339="sníž. přenesená",J339,0)</f>
        <v>0</v>
      </c>
      <c r="BI339" s="178">
        <f>IF(N339="nulová",J339,0)</f>
        <v>0</v>
      </c>
      <c r="BJ339" s="22" t="s">
        <v>148</v>
      </c>
      <c r="BK339" s="178">
        <f>ROUND(I339*H339,0)</f>
        <v>0</v>
      </c>
      <c r="BL339" s="22" t="s">
        <v>147</v>
      </c>
      <c r="BM339" s="22" t="s">
        <v>585</v>
      </c>
    </row>
    <row r="340" spans="2:51" s="11" customFormat="1" ht="13.5">
      <c r="B340" s="179"/>
      <c r="D340" s="180" t="s">
        <v>150</v>
      </c>
      <c r="E340" s="181" t="s">
        <v>5</v>
      </c>
      <c r="F340" s="182" t="s">
        <v>586</v>
      </c>
      <c r="H340" s="183">
        <v>18</v>
      </c>
      <c r="I340" s="184"/>
      <c r="L340" s="179"/>
      <c r="M340" s="185"/>
      <c r="N340" s="186"/>
      <c r="O340" s="186"/>
      <c r="P340" s="186"/>
      <c r="Q340" s="186"/>
      <c r="R340" s="186"/>
      <c r="S340" s="186"/>
      <c r="T340" s="187"/>
      <c r="AT340" s="181" t="s">
        <v>150</v>
      </c>
      <c r="AU340" s="181" t="s">
        <v>148</v>
      </c>
      <c r="AV340" s="11" t="s">
        <v>148</v>
      </c>
      <c r="AW340" s="11" t="s">
        <v>39</v>
      </c>
      <c r="AX340" s="11" t="s">
        <v>75</v>
      </c>
      <c r="AY340" s="181" t="s">
        <v>140</v>
      </c>
    </row>
    <row r="341" spans="2:65" s="1" customFormat="1" ht="16.5" customHeight="1">
      <c r="B341" s="166"/>
      <c r="C341" s="188" t="s">
        <v>587</v>
      </c>
      <c r="D341" s="188" t="s">
        <v>218</v>
      </c>
      <c r="E341" s="189" t="s">
        <v>588</v>
      </c>
      <c r="F341" s="190" t="s">
        <v>589</v>
      </c>
      <c r="G341" s="191" t="s">
        <v>233</v>
      </c>
      <c r="H341" s="192">
        <v>2</v>
      </c>
      <c r="I341" s="193"/>
      <c r="J341" s="194">
        <f>ROUND(I341*H341,0)</f>
        <v>0</v>
      </c>
      <c r="K341" s="190" t="s">
        <v>146</v>
      </c>
      <c r="L341" s="195"/>
      <c r="M341" s="196" t="s">
        <v>5</v>
      </c>
      <c r="N341" s="197" t="s">
        <v>47</v>
      </c>
      <c r="O341" s="40"/>
      <c r="P341" s="176">
        <f>O341*H341</f>
        <v>0</v>
      </c>
      <c r="Q341" s="176">
        <v>0.0108</v>
      </c>
      <c r="R341" s="176">
        <f>Q341*H341</f>
        <v>0.0216</v>
      </c>
      <c r="S341" s="176">
        <v>0</v>
      </c>
      <c r="T341" s="177">
        <f>S341*H341</f>
        <v>0</v>
      </c>
      <c r="AR341" s="22" t="s">
        <v>181</v>
      </c>
      <c r="AT341" s="22" t="s">
        <v>218</v>
      </c>
      <c r="AU341" s="22" t="s">
        <v>148</v>
      </c>
      <c r="AY341" s="22" t="s">
        <v>140</v>
      </c>
      <c r="BE341" s="178">
        <f>IF(N341="základní",J341,0)</f>
        <v>0</v>
      </c>
      <c r="BF341" s="178">
        <f>IF(N341="snížená",J341,0)</f>
        <v>0</v>
      </c>
      <c r="BG341" s="178">
        <f>IF(N341="zákl. přenesená",J341,0)</f>
        <v>0</v>
      </c>
      <c r="BH341" s="178">
        <f>IF(N341="sníž. přenesená",J341,0)</f>
        <v>0</v>
      </c>
      <c r="BI341" s="178">
        <f>IF(N341="nulová",J341,0)</f>
        <v>0</v>
      </c>
      <c r="BJ341" s="22" t="s">
        <v>148</v>
      </c>
      <c r="BK341" s="178">
        <f>ROUND(I341*H341,0)</f>
        <v>0</v>
      </c>
      <c r="BL341" s="22" t="s">
        <v>147</v>
      </c>
      <c r="BM341" s="22" t="s">
        <v>590</v>
      </c>
    </row>
    <row r="342" spans="2:65" s="1" customFormat="1" ht="16.5" customHeight="1">
      <c r="B342" s="166"/>
      <c r="C342" s="188" t="s">
        <v>591</v>
      </c>
      <c r="D342" s="188" t="s">
        <v>218</v>
      </c>
      <c r="E342" s="189" t="s">
        <v>592</v>
      </c>
      <c r="F342" s="190" t="s">
        <v>593</v>
      </c>
      <c r="G342" s="191" t="s">
        <v>233</v>
      </c>
      <c r="H342" s="192">
        <v>5</v>
      </c>
      <c r="I342" s="193"/>
      <c r="J342" s="194">
        <f>ROUND(I342*H342,0)</f>
        <v>0</v>
      </c>
      <c r="K342" s="190" t="s">
        <v>146</v>
      </c>
      <c r="L342" s="195"/>
      <c r="M342" s="196" t="s">
        <v>5</v>
      </c>
      <c r="N342" s="197" t="s">
        <v>47</v>
      </c>
      <c r="O342" s="40"/>
      <c r="P342" s="176">
        <f>O342*H342</f>
        <v>0</v>
      </c>
      <c r="Q342" s="176">
        <v>0.011</v>
      </c>
      <c r="R342" s="176">
        <f>Q342*H342</f>
        <v>0.05499999999999999</v>
      </c>
      <c r="S342" s="176">
        <v>0</v>
      </c>
      <c r="T342" s="177">
        <f>S342*H342</f>
        <v>0</v>
      </c>
      <c r="AR342" s="22" t="s">
        <v>181</v>
      </c>
      <c r="AT342" s="22" t="s">
        <v>218</v>
      </c>
      <c r="AU342" s="22" t="s">
        <v>148</v>
      </c>
      <c r="AY342" s="22" t="s">
        <v>140</v>
      </c>
      <c r="BE342" s="178">
        <f>IF(N342="základní",J342,0)</f>
        <v>0</v>
      </c>
      <c r="BF342" s="178">
        <f>IF(N342="snížená",J342,0)</f>
        <v>0</v>
      </c>
      <c r="BG342" s="178">
        <f>IF(N342="zákl. přenesená",J342,0)</f>
        <v>0</v>
      </c>
      <c r="BH342" s="178">
        <f>IF(N342="sníž. přenesená",J342,0)</f>
        <v>0</v>
      </c>
      <c r="BI342" s="178">
        <f>IF(N342="nulová",J342,0)</f>
        <v>0</v>
      </c>
      <c r="BJ342" s="22" t="s">
        <v>148</v>
      </c>
      <c r="BK342" s="178">
        <f>ROUND(I342*H342,0)</f>
        <v>0</v>
      </c>
      <c r="BL342" s="22" t="s">
        <v>147</v>
      </c>
      <c r="BM342" s="22" t="s">
        <v>594</v>
      </c>
    </row>
    <row r="343" spans="2:51" s="11" customFormat="1" ht="13.5">
      <c r="B343" s="179"/>
      <c r="D343" s="180" t="s">
        <v>150</v>
      </c>
      <c r="E343" s="181" t="s">
        <v>5</v>
      </c>
      <c r="F343" s="182" t="s">
        <v>595</v>
      </c>
      <c r="H343" s="183">
        <v>5</v>
      </c>
      <c r="I343" s="184"/>
      <c r="L343" s="179"/>
      <c r="M343" s="185"/>
      <c r="N343" s="186"/>
      <c r="O343" s="186"/>
      <c r="P343" s="186"/>
      <c r="Q343" s="186"/>
      <c r="R343" s="186"/>
      <c r="S343" s="186"/>
      <c r="T343" s="187"/>
      <c r="AT343" s="181" t="s">
        <v>150</v>
      </c>
      <c r="AU343" s="181" t="s">
        <v>148</v>
      </c>
      <c r="AV343" s="11" t="s">
        <v>148</v>
      </c>
      <c r="AW343" s="11" t="s">
        <v>39</v>
      </c>
      <c r="AX343" s="11" t="s">
        <v>75</v>
      </c>
      <c r="AY343" s="181" t="s">
        <v>140</v>
      </c>
    </row>
    <row r="344" spans="2:65" s="1" customFormat="1" ht="16.5" customHeight="1">
      <c r="B344" s="166"/>
      <c r="C344" s="188" t="s">
        <v>596</v>
      </c>
      <c r="D344" s="188" t="s">
        <v>218</v>
      </c>
      <c r="E344" s="189" t="s">
        <v>597</v>
      </c>
      <c r="F344" s="190" t="s">
        <v>598</v>
      </c>
      <c r="G344" s="191" t="s">
        <v>233</v>
      </c>
      <c r="H344" s="192">
        <v>11</v>
      </c>
      <c r="I344" s="193"/>
      <c r="J344" s="194">
        <f>ROUND(I344*H344,0)</f>
        <v>0</v>
      </c>
      <c r="K344" s="190" t="s">
        <v>146</v>
      </c>
      <c r="L344" s="195"/>
      <c r="M344" s="196" t="s">
        <v>5</v>
      </c>
      <c r="N344" s="197" t="s">
        <v>47</v>
      </c>
      <c r="O344" s="40"/>
      <c r="P344" s="176">
        <f>O344*H344</f>
        <v>0</v>
      </c>
      <c r="Q344" s="176">
        <v>0.0112</v>
      </c>
      <c r="R344" s="176">
        <f>Q344*H344</f>
        <v>0.1232</v>
      </c>
      <c r="S344" s="176">
        <v>0</v>
      </c>
      <c r="T344" s="177">
        <f>S344*H344</f>
        <v>0</v>
      </c>
      <c r="AR344" s="22" t="s">
        <v>181</v>
      </c>
      <c r="AT344" s="22" t="s">
        <v>218</v>
      </c>
      <c r="AU344" s="22" t="s">
        <v>148</v>
      </c>
      <c r="AY344" s="22" t="s">
        <v>140</v>
      </c>
      <c r="BE344" s="178">
        <f>IF(N344="základní",J344,0)</f>
        <v>0</v>
      </c>
      <c r="BF344" s="178">
        <f>IF(N344="snížená",J344,0)</f>
        <v>0</v>
      </c>
      <c r="BG344" s="178">
        <f>IF(N344="zákl. přenesená",J344,0)</f>
        <v>0</v>
      </c>
      <c r="BH344" s="178">
        <f>IF(N344="sníž. přenesená",J344,0)</f>
        <v>0</v>
      </c>
      <c r="BI344" s="178">
        <f>IF(N344="nulová",J344,0)</f>
        <v>0</v>
      </c>
      <c r="BJ344" s="22" t="s">
        <v>148</v>
      </c>
      <c r="BK344" s="178">
        <f>ROUND(I344*H344,0)</f>
        <v>0</v>
      </c>
      <c r="BL344" s="22" t="s">
        <v>147</v>
      </c>
      <c r="BM344" s="22" t="s">
        <v>599</v>
      </c>
    </row>
    <row r="345" spans="2:51" s="11" customFormat="1" ht="13.5">
      <c r="B345" s="179"/>
      <c r="D345" s="180" t="s">
        <v>150</v>
      </c>
      <c r="E345" s="181" t="s">
        <v>5</v>
      </c>
      <c r="F345" s="182" t="s">
        <v>600</v>
      </c>
      <c r="H345" s="183">
        <v>11</v>
      </c>
      <c r="I345" s="184"/>
      <c r="L345" s="179"/>
      <c r="M345" s="185"/>
      <c r="N345" s="186"/>
      <c r="O345" s="186"/>
      <c r="P345" s="186"/>
      <c r="Q345" s="186"/>
      <c r="R345" s="186"/>
      <c r="S345" s="186"/>
      <c r="T345" s="187"/>
      <c r="AT345" s="181" t="s">
        <v>150</v>
      </c>
      <c r="AU345" s="181" t="s">
        <v>148</v>
      </c>
      <c r="AV345" s="11" t="s">
        <v>148</v>
      </c>
      <c r="AW345" s="11" t="s">
        <v>39</v>
      </c>
      <c r="AX345" s="11" t="s">
        <v>75</v>
      </c>
      <c r="AY345" s="181" t="s">
        <v>140</v>
      </c>
    </row>
    <row r="346" spans="2:65" s="1" customFormat="1" ht="25.5" customHeight="1">
      <c r="B346" s="166"/>
      <c r="C346" s="167" t="s">
        <v>601</v>
      </c>
      <c r="D346" s="167" t="s">
        <v>142</v>
      </c>
      <c r="E346" s="168" t="s">
        <v>602</v>
      </c>
      <c r="F346" s="169" t="s">
        <v>603</v>
      </c>
      <c r="G346" s="170" t="s">
        <v>233</v>
      </c>
      <c r="H346" s="171">
        <v>2</v>
      </c>
      <c r="I346" s="172"/>
      <c r="J346" s="173">
        <f>ROUND(I346*H346,0)</f>
        <v>0</v>
      </c>
      <c r="K346" s="169" t="s">
        <v>146</v>
      </c>
      <c r="L346" s="39"/>
      <c r="M346" s="174" t="s">
        <v>5</v>
      </c>
      <c r="N346" s="175" t="s">
        <v>47</v>
      </c>
      <c r="O346" s="40"/>
      <c r="P346" s="176">
        <f>O346*H346</f>
        <v>0</v>
      </c>
      <c r="Q346" s="176">
        <v>0.4417</v>
      </c>
      <c r="R346" s="176">
        <f>Q346*H346</f>
        <v>0.8834</v>
      </c>
      <c r="S346" s="176">
        <v>0</v>
      </c>
      <c r="T346" s="177">
        <f>S346*H346</f>
        <v>0</v>
      </c>
      <c r="AR346" s="22" t="s">
        <v>147</v>
      </c>
      <c r="AT346" s="22" t="s">
        <v>142</v>
      </c>
      <c r="AU346" s="22" t="s">
        <v>148</v>
      </c>
      <c r="AY346" s="22" t="s">
        <v>140</v>
      </c>
      <c r="BE346" s="178">
        <f>IF(N346="základní",J346,0)</f>
        <v>0</v>
      </c>
      <c r="BF346" s="178">
        <f>IF(N346="snížená",J346,0)</f>
        <v>0</v>
      </c>
      <c r="BG346" s="178">
        <f>IF(N346="zákl. přenesená",J346,0)</f>
        <v>0</v>
      </c>
      <c r="BH346" s="178">
        <f>IF(N346="sníž. přenesená",J346,0)</f>
        <v>0</v>
      </c>
      <c r="BI346" s="178">
        <f>IF(N346="nulová",J346,0)</f>
        <v>0</v>
      </c>
      <c r="BJ346" s="22" t="s">
        <v>148</v>
      </c>
      <c r="BK346" s="178">
        <f>ROUND(I346*H346,0)</f>
        <v>0</v>
      </c>
      <c r="BL346" s="22" t="s">
        <v>147</v>
      </c>
      <c r="BM346" s="22" t="s">
        <v>604</v>
      </c>
    </row>
    <row r="347" spans="2:51" s="11" customFormat="1" ht="13.5">
      <c r="B347" s="179"/>
      <c r="D347" s="180" t="s">
        <v>150</v>
      </c>
      <c r="E347" s="181" t="s">
        <v>5</v>
      </c>
      <c r="F347" s="182" t="s">
        <v>605</v>
      </c>
      <c r="H347" s="183">
        <v>2</v>
      </c>
      <c r="I347" s="184"/>
      <c r="L347" s="179"/>
      <c r="M347" s="185"/>
      <c r="N347" s="186"/>
      <c r="O347" s="186"/>
      <c r="P347" s="186"/>
      <c r="Q347" s="186"/>
      <c r="R347" s="186"/>
      <c r="S347" s="186"/>
      <c r="T347" s="187"/>
      <c r="AT347" s="181" t="s">
        <v>150</v>
      </c>
      <c r="AU347" s="181" t="s">
        <v>148</v>
      </c>
      <c r="AV347" s="11" t="s">
        <v>148</v>
      </c>
      <c r="AW347" s="11" t="s">
        <v>39</v>
      </c>
      <c r="AX347" s="11" t="s">
        <v>75</v>
      </c>
      <c r="AY347" s="181" t="s">
        <v>140</v>
      </c>
    </row>
    <row r="348" spans="2:65" s="1" customFormat="1" ht="16.5" customHeight="1">
      <c r="B348" s="166"/>
      <c r="C348" s="188" t="s">
        <v>606</v>
      </c>
      <c r="D348" s="188" t="s">
        <v>218</v>
      </c>
      <c r="E348" s="189" t="s">
        <v>607</v>
      </c>
      <c r="F348" s="190" t="s">
        <v>608</v>
      </c>
      <c r="G348" s="191" t="s">
        <v>233</v>
      </c>
      <c r="H348" s="192">
        <v>2</v>
      </c>
      <c r="I348" s="193"/>
      <c r="J348" s="194">
        <f>ROUND(I348*H348,0)</f>
        <v>0</v>
      </c>
      <c r="K348" s="190" t="s">
        <v>146</v>
      </c>
      <c r="L348" s="195"/>
      <c r="M348" s="196" t="s">
        <v>5</v>
      </c>
      <c r="N348" s="197" t="s">
        <v>47</v>
      </c>
      <c r="O348" s="40"/>
      <c r="P348" s="176">
        <f>O348*H348</f>
        <v>0</v>
      </c>
      <c r="Q348" s="176">
        <v>0.01802</v>
      </c>
      <c r="R348" s="176">
        <f>Q348*H348</f>
        <v>0.03604</v>
      </c>
      <c r="S348" s="176">
        <v>0</v>
      </c>
      <c r="T348" s="177">
        <f>S348*H348</f>
        <v>0</v>
      </c>
      <c r="AR348" s="22" t="s">
        <v>181</v>
      </c>
      <c r="AT348" s="22" t="s">
        <v>218</v>
      </c>
      <c r="AU348" s="22" t="s">
        <v>148</v>
      </c>
      <c r="AY348" s="22" t="s">
        <v>140</v>
      </c>
      <c r="BE348" s="178">
        <f>IF(N348="základní",J348,0)</f>
        <v>0</v>
      </c>
      <c r="BF348" s="178">
        <f>IF(N348="snížená",J348,0)</f>
        <v>0</v>
      </c>
      <c r="BG348" s="178">
        <f>IF(N348="zákl. přenesená",J348,0)</f>
        <v>0</v>
      </c>
      <c r="BH348" s="178">
        <f>IF(N348="sníž. přenesená",J348,0)</f>
        <v>0</v>
      </c>
      <c r="BI348" s="178">
        <f>IF(N348="nulová",J348,0)</f>
        <v>0</v>
      </c>
      <c r="BJ348" s="22" t="s">
        <v>148</v>
      </c>
      <c r="BK348" s="178">
        <f>ROUND(I348*H348,0)</f>
        <v>0</v>
      </c>
      <c r="BL348" s="22" t="s">
        <v>147</v>
      </c>
      <c r="BM348" s="22" t="s">
        <v>609</v>
      </c>
    </row>
    <row r="349" spans="2:63" s="10" customFormat="1" ht="29.85" customHeight="1">
      <c r="B349" s="153"/>
      <c r="D349" s="154" t="s">
        <v>74</v>
      </c>
      <c r="E349" s="164" t="s">
        <v>181</v>
      </c>
      <c r="F349" s="164" t="s">
        <v>610</v>
      </c>
      <c r="I349" s="156"/>
      <c r="J349" s="165">
        <f>BK349</f>
        <v>0</v>
      </c>
      <c r="L349" s="153"/>
      <c r="M349" s="158"/>
      <c r="N349" s="159"/>
      <c r="O349" s="159"/>
      <c r="P349" s="160">
        <f>SUM(P350:P354)</f>
        <v>0</v>
      </c>
      <c r="Q349" s="159"/>
      <c r="R349" s="160">
        <f>SUM(R350:R354)</f>
        <v>0.02135</v>
      </c>
      <c r="S349" s="159"/>
      <c r="T349" s="161">
        <f>SUM(T350:T354)</f>
        <v>0</v>
      </c>
      <c r="AR349" s="154" t="s">
        <v>11</v>
      </c>
      <c r="AT349" s="162" t="s">
        <v>74</v>
      </c>
      <c r="AU349" s="162" t="s">
        <v>11</v>
      </c>
      <c r="AY349" s="154" t="s">
        <v>140</v>
      </c>
      <c r="BK349" s="163">
        <f>SUM(BK350:BK354)</f>
        <v>0</v>
      </c>
    </row>
    <row r="350" spans="2:65" s="1" customFormat="1" ht="16.5" customHeight="1">
      <c r="B350" s="166"/>
      <c r="C350" s="167" t="s">
        <v>611</v>
      </c>
      <c r="D350" s="167" t="s">
        <v>142</v>
      </c>
      <c r="E350" s="168" t="s">
        <v>612</v>
      </c>
      <c r="F350" s="169" t="s">
        <v>613</v>
      </c>
      <c r="G350" s="170" t="s">
        <v>158</v>
      </c>
      <c r="H350" s="171">
        <v>5</v>
      </c>
      <c r="I350" s="172"/>
      <c r="J350" s="173">
        <f>ROUND(I350*H350,0)</f>
        <v>0</v>
      </c>
      <c r="K350" s="169" t="s">
        <v>146</v>
      </c>
      <c r="L350" s="39"/>
      <c r="M350" s="174" t="s">
        <v>5</v>
      </c>
      <c r="N350" s="175" t="s">
        <v>47</v>
      </c>
      <c r="O350" s="40"/>
      <c r="P350" s="176">
        <f>O350*H350</f>
        <v>0</v>
      </c>
      <c r="Q350" s="176">
        <v>0.00427</v>
      </c>
      <c r="R350" s="176">
        <f>Q350*H350</f>
        <v>0.02135</v>
      </c>
      <c r="S350" s="176">
        <v>0</v>
      </c>
      <c r="T350" s="177">
        <f>S350*H350</f>
        <v>0</v>
      </c>
      <c r="AR350" s="22" t="s">
        <v>147</v>
      </c>
      <c r="AT350" s="22" t="s">
        <v>142</v>
      </c>
      <c r="AU350" s="22" t="s">
        <v>148</v>
      </c>
      <c r="AY350" s="22" t="s">
        <v>140</v>
      </c>
      <c r="BE350" s="178">
        <f>IF(N350="základní",J350,0)</f>
        <v>0</v>
      </c>
      <c r="BF350" s="178">
        <f>IF(N350="snížená",J350,0)</f>
        <v>0</v>
      </c>
      <c r="BG350" s="178">
        <f>IF(N350="zákl. přenesená",J350,0)</f>
        <v>0</v>
      </c>
      <c r="BH350" s="178">
        <f>IF(N350="sníž. přenesená",J350,0)</f>
        <v>0</v>
      </c>
      <c r="BI350" s="178">
        <f>IF(N350="nulová",J350,0)</f>
        <v>0</v>
      </c>
      <c r="BJ350" s="22" t="s">
        <v>148</v>
      </c>
      <c r="BK350" s="178">
        <f>ROUND(I350*H350,0)</f>
        <v>0</v>
      </c>
      <c r="BL350" s="22" t="s">
        <v>147</v>
      </c>
      <c r="BM350" s="22" t="s">
        <v>614</v>
      </c>
    </row>
    <row r="351" spans="2:51" s="11" customFormat="1" ht="13.5">
      <c r="B351" s="179"/>
      <c r="D351" s="180" t="s">
        <v>150</v>
      </c>
      <c r="E351" s="181" t="s">
        <v>5</v>
      </c>
      <c r="F351" s="182" t="s">
        <v>615</v>
      </c>
      <c r="H351" s="183">
        <v>5</v>
      </c>
      <c r="I351" s="184"/>
      <c r="L351" s="179"/>
      <c r="M351" s="185"/>
      <c r="N351" s="186"/>
      <c r="O351" s="186"/>
      <c r="P351" s="186"/>
      <c r="Q351" s="186"/>
      <c r="R351" s="186"/>
      <c r="S351" s="186"/>
      <c r="T351" s="187"/>
      <c r="AT351" s="181" t="s">
        <v>150</v>
      </c>
      <c r="AU351" s="181" t="s">
        <v>148</v>
      </c>
      <c r="AV351" s="11" t="s">
        <v>148</v>
      </c>
      <c r="AW351" s="11" t="s">
        <v>39</v>
      </c>
      <c r="AX351" s="11" t="s">
        <v>75</v>
      </c>
      <c r="AY351" s="181" t="s">
        <v>140</v>
      </c>
    </row>
    <row r="352" spans="2:65" s="1" customFormat="1" ht="16.5" customHeight="1">
      <c r="B352" s="166"/>
      <c r="C352" s="167" t="s">
        <v>616</v>
      </c>
      <c r="D352" s="167" t="s">
        <v>142</v>
      </c>
      <c r="E352" s="168" t="s">
        <v>617</v>
      </c>
      <c r="F352" s="169" t="s">
        <v>618</v>
      </c>
      <c r="G352" s="170" t="s">
        <v>619</v>
      </c>
      <c r="H352" s="171">
        <v>1</v>
      </c>
      <c r="I352" s="172"/>
      <c r="J352" s="173">
        <f>ROUND(I352*H352,0)</f>
        <v>0</v>
      </c>
      <c r="K352" s="169" t="s">
        <v>5</v>
      </c>
      <c r="L352" s="39"/>
      <c r="M352" s="174" t="s">
        <v>5</v>
      </c>
      <c r="N352" s="175" t="s">
        <v>47</v>
      </c>
      <c r="O352" s="40"/>
      <c r="P352" s="176">
        <f>O352*H352</f>
        <v>0</v>
      </c>
      <c r="Q352" s="176">
        <v>0</v>
      </c>
      <c r="R352" s="176">
        <f>Q352*H352</f>
        <v>0</v>
      </c>
      <c r="S352" s="176">
        <v>0</v>
      </c>
      <c r="T352" s="177">
        <f>S352*H352</f>
        <v>0</v>
      </c>
      <c r="AR352" s="22" t="s">
        <v>147</v>
      </c>
      <c r="AT352" s="22" t="s">
        <v>142</v>
      </c>
      <c r="AU352" s="22" t="s">
        <v>148</v>
      </c>
      <c r="AY352" s="22" t="s">
        <v>140</v>
      </c>
      <c r="BE352" s="178">
        <f>IF(N352="základní",J352,0)</f>
        <v>0</v>
      </c>
      <c r="BF352" s="178">
        <f>IF(N352="snížená",J352,0)</f>
        <v>0</v>
      </c>
      <c r="BG352" s="178">
        <f>IF(N352="zákl. přenesená",J352,0)</f>
        <v>0</v>
      </c>
      <c r="BH352" s="178">
        <f>IF(N352="sníž. přenesená",J352,0)</f>
        <v>0</v>
      </c>
      <c r="BI352" s="178">
        <f>IF(N352="nulová",J352,0)</f>
        <v>0</v>
      </c>
      <c r="BJ352" s="22" t="s">
        <v>148</v>
      </c>
      <c r="BK352" s="178">
        <f>ROUND(I352*H352,0)</f>
        <v>0</v>
      </c>
      <c r="BL352" s="22" t="s">
        <v>147</v>
      </c>
      <c r="BM352" s="22" t="s">
        <v>620</v>
      </c>
    </row>
    <row r="353" spans="2:65" s="1" customFormat="1" ht="16.5" customHeight="1">
      <c r="B353" s="166"/>
      <c r="C353" s="167" t="s">
        <v>621</v>
      </c>
      <c r="D353" s="167" t="s">
        <v>142</v>
      </c>
      <c r="E353" s="168" t="s">
        <v>622</v>
      </c>
      <c r="F353" s="169" t="s">
        <v>623</v>
      </c>
      <c r="G353" s="170" t="s">
        <v>580</v>
      </c>
      <c r="H353" s="171">
        <v>1</v>
      </c>
      <c r="I353" s="172"/>
      <c r="J353" s="173">
        <f>ROUND(I353*H353,0)</f>
        <v>0</v>
      </c>
      <c r="K353" s="169" t="s">
        <v>5</v>
      </c>
      <c r="L353" s="39"/>
      <c r="M353" s="174" t="s">
        <v>5</v>
      </c>
      <c r="N353" s="175" t="s">
        <v>47</v>
      </c>
      <c r="O353" s="40"/>
      <c r="P353" s="176">
        <f>O353*H353</f>
        <v>0</v>
      </c>
      <c r="Q353" s="176">
        <v>0</v>
      </c>
      <c r="R353" s="176">
        <f>Q353*H353</f>
        <v>0</v>
      </c>
      <c r="S353" s="176">
        <v>0</v>
      </c>
      <c r="T353" s="177">
        <f>S353*H353</f>
        <v>0</v>
      </c>
      <c r="AR353" s="22" t="s">
        <v>147</v>
      </c>
      <c r="AT353" s="22" t="s">
        <v>142</v>
      </c>
      <c r="AU353" s="22" t="s">
        <v>148</v>
      </c>
      <c r="AY353" s="22" t="s">
        <v>140</v>
      </c>
      <c r="BE353" s="178">
        <f>IF(N353="základní",J353,0)</f>
        <v>0</v>
      </c>
      <c r="BF353" s="178">
        <f>IF(N353="snížená",J353,0)</f>
        <v>0</v>
      </c>
      <c r="BG353" s="178">
        <f>IF(N353="zákl. přenesená",J353,0)</f>
        <v>0</v>
      </c>
      <c r="BH353" s="178">
        <f>IF(N353="sníž. přenesená",J353,0)</f>
        <v>0</v>
      </c>
      <c r="BI353" s="178">
        <f>IF(N353="nulová",J353,0)</f>
        <v>0</v>
      </c>
      <c r="BJ353" s="22" t="s">
        <v>148</v>
      </c>
      <c r="BK353" s="178">
        <f>ROUND(I353*H353,0)</f>
        <v>0</v>
      </c>
      <c r="BL353" s="22" t="s">
        <v>147</v>
      </c>
      <c r="BM353" s="22" t="s">
        <v>624</v>
      </c>
    </row>
    <row r="354" spans="2:65" s="1" customFormat="1" ht="16.5" customHeight="1">
      <c r="B354" s="166"/>
      <c r="C354" s="167" t="s">
        <v>625</v>
      </c>
      <c r="D354" s="167" t="s">
        <v>142</v>
      </c>
      <c r="E354" s="168" t="s">
        <v>626</v>
      </c>
      <c r="F354" s="169" t="s">
        <v>627</v>
      </c>
      <c r="G354" s="170" t="s">
        <v>580</v>
      </c>
      <c r="H354" s="171">
        <v>1</v>
      </c>
      <c r="I354" s="172"/>
      <c r="J354" s="173">
        <f>ROUND(I354*H354,0)</f>
        <v>0</v>
      </c>
      <c r="K354" s="169" t="s">
        <v>5</v>
      </c>
      <c r="L354" s="39"/>
      <c r="M354" s="174" t="s">
        <v>5</v>
      </c>
      <c r="N354" s="175" t="s">
        <v>47</v>
      </c>
      <c r="O354" s="40"/>
      <c r="P354" s="176">
        <f>O354*H354</f>
        <v>0</v>
      </c>
      <c r="Q354" s="176">
        <v>0</v>
      </c>
      <c r="R354" s="176">
        <f>Q354*H354</f>
        <v>0</v>
      </c>
      <c r="S354" s="176">
        <v>0</v>
      </c>
      <c r="T354" s="177">
        <f>S354*H354</f>
        <v>0</v>
      </c>
      <c r="AR354" s="22" t="s">
        <v>147</v>
      </c>
      <c r="AT354" s="22" t="s">
        <v>142</v>
      </c>
      <c r="AU354" s="22" t="s">
        <v>148</v>
      </c>
      <c r="AY354" s="22" t="s">
        <v>140</v>
      </c>
      <c r="BE354" s="178">
        <f>IF(N354="základní",J354,0)</f>
        <v>0</v>
      </c>
      <c r="BF354" s="178">
        <f>IF(N354="snížená",J354,0)</f>
        <v>0</v>
      </c>
      <c r="BG354" s="178">
        <f>IF(N354="zákl. přenesená",J354,0)</f>
        <v>0</v>
      </c>
      <c r="BH354" s="178">
        <f>IF(N354="sníž. přenesená",J354,0)</f>
        <v>0</v>
      </c>
      <c r="BI354" s="178">
        <f>IF(N354="nulová",J354,0)</f>
        <v>0</v>
      </c>
      <c r="BJ354" s="22" t="s">
        <v>148</v>
      </c>
      <c r="BK354" s="178">
        <f>ROUND(I354*H354,0)</f>
        <v>0</v>
      </c>
      <c r="BL354" s="22" t="s">
        <v>147</v>
      </c>
      <c r="BM354" s="22" t="s">
        <v>628</v>
      </c>
    </row>
    <row r="355" spans="2:63" s="10" customFormat="1" ht="29.85" customHeight="1">
      <c r="B355" s="153"/>
      <c r="D355" s="154" t="s">
        <v>74</v>
      </c>
      <c r="E355" s="164" t="s">
        <v>185</v>
      </c>
      <c r="F355" s="164" t="s">
        <v>629</v>
      </c>
      <c r="I355" s="156"/>
      <c r="J355" s="165">
        <f>BK355</f>
        <v>0</v>
      </c>
      <c r="L355" s="153"/>
      <c r="M355" s="158"/>
      <c r="N355" s="159"/>
      <c r="O355" s="159"/>
      <c r="P355" s="160">
        <f>SUM(P356:P432)</f>
        <v>0</v>
      </c>
      <c r="Q355" s="159"/>
      <c r="R355" s="160">
        <f>SUM(R356:R432)</f>
        <v>0.044561199999999995</v>
      </c>
      <c r="S355" s="159"/>
      <c r="T355" s="161">
        <f>SUM(T356:T432)</f>
        <v>59.647265000000004</v>
      </c>
      <c r="AR355" s="154" t="s">
        <v>11</v>
      </c>
      <c r="AT355" s="162" t="s">
        <v>74</v>
      </c>
      <c r="AU355" s="162" t="s">
        <v>11</v>
      </c>
      <c r="AY355" s="154" t="s">
        <v>140</v>
      </c>
      <c r="BK355" s="163">
        <f>SUM(BK356:BK432)</f>
        <v>0</v>
      </c>
    </row>
    <row r="356" spans="2:65" s="1" customFormat="1" ht="25.5" customHeight="1">
      <c r="B356" s="166"/>
      <c r="C356" s="167" t="s">
        <v>630</v>
      </c>
      <c r="D356" s="167" t="s">
        <v>142</v>
      </c>
      <c r="E356" s="168" t="s">
        <v>631</v>
      </c>
      <c r="F356" s="169" t="s">
        <v>632</v>
      </c>
      <c r="G356" s="170" t="s">
        <v>145</v>
      </c>
      <c r="H356" s="171">
        <v>263.96</v>
      </c>
      <c r="I356" s="172"/>
      <c r="J356" s="173">
        <f>ROUND(I356*H356,0)</f>
        <v>0</v>
      </c>
      <c r="K356" s="169" t="s">
        <v>146</v>
      </c>
      <c r="L356" s="39"/>
      <c r="M356" s="174" t="s">
        <v>5</v>
      </c>
      <c r="N356" s="175" t="s">
        <v>47</v>
      </c>
      <c r="O356" s="40"/>
      <c r="P356" s="176">
        <f>O356*H356</f>
        <v>0</v>
      </c>
      <c r="Q356" s="176">
        <v>0.00013</v>
      </c>
      <c r="R356" s="176">
        <f>Q356*H356</f>
        <v>0.03431479999999999</v>
      </c>
      <c r="S356" s="176">
        <v>0</v>
      </c>
      <c r="T356" s="177">
        <f>S356*H356</f>
        <v>0</v>
      </c>
      <c r="AR356" s="22" t="s">
        <v>147</v>
      </c>
      <c r="AT356" s="22" t="s">
        <v>142</v>
      </c>
      <c r="AU356" s="22" t="s">
        <v>148</v>
      </c>
      <c r="AY356" s="22" t="s">
        <v>140</v>
      </c>
      <c r="BE356" s="178">
        <f>IF(N356="základní",J356,0)</f>
        <v>0</v>
      </c>
      <c r="BF356" s="178">
        <f>IF(N356="snížená",J356,0)</f>
        <v>0</v>
      </c>
      <c r="BG356" s="178">
        <f>IF(N356="zákl. přenesená",J356,0)</f>
        <v>0</v>
      </c>
      <c r="BH356" s="178">
        <f>IF(N356="sníž. přenesená",J356,0)</f>
        <v>0</v>
      </c>
      <c r="BI356" s="178">
        <f>IF(N356="nulová",J356,0)</f>
        <v>0</v>
      </c>
      <c r="BJ356" s="22" t="s">
        <v>148</v>
      </c>
      <c r="BK356" s="178">
        <f>ROUND(I356*H356,0)</f>
        <v>0</v>
      </c>
      <c r="BL356" s="22" t="s">
        <v>147</v>
      </c>
      <c r="BM356" s="22" t="s">
        <v>633</v>
      </c>
    </row>
    <row r="357" spans="2:51" s="11" customFormat="1" ht="27">
      <c r="B357" s="179"/>
      <c r="D357" s="180" t="s">
        <v>150</v>
      </c>
      <c r="E357" s="181" t="s">
        <v>5</v>
      </c>
      <c r="F357" s="182" t="s">
        <v>634</v>
      </c>
      <c r="H357" s="183">
        <v>256.16</v>
      </c>
      <c r="I357" s="184"/>
      <c r="L357" s="179"/>
      <c r="M357" s="185"/>
      <c r="N357" s="186"/>
      <c r="O357" s="186"/>
      <c r="P357" s="186"/>
      <c r="Q357" s="186"/>
      <c r="R357" s="186"/>
      <c r="S357" s="186"/>
      <c r="T357" s="187"/>
      <c r="AT357" s="181" t="s">
        <v>150</v>
      </c>
      <c r="AU357" s="181" t="s">
        <v>148</v>
      </c>
      <c r="AV357" s="11" t="s">
        <v>148</v>
      </c>
      <c r="AW357" s="11" t="s">
        <v>39</v>
      </c>
      <c r="AX357" s="11" t="s">
        <v>75</v>
      </c>
      <c r="AY357" s="181" t="s">
        <v>140</v>
      </c>
    </row>
    <row r="358" spans="2:51" s="11" customFormat="1" ht="13.5">
      <c r="B358" s="179"/>
      <c r="D358" s="180" t="s">
        <v>150</v>
      </c>
      <c r="E358" s="181" t="s">
        <v>5</v>
      </c>
      <c r="F358" s="182" t="s">
        <v>635</v>
      </c>
      <c r="H358" s="183">
        <v>7.8</v>
      </c>
      <c r="I358" s="184"/>
      <c r="L358" s="179"/>
      <c r="M358" s="185"/>
      <c r="N358" s="186"/>
      <c r="O358" s="186"/>
      <c r="P358" s="186"/>
      <c r="Q358" s="186"/>
      <c r="R358" s="186"/>
      <c r="S358" s="186"/>
      <c r="T358" s="187"/>
      <c r="AT358" s="181" t="s">
        <v>150</v>
      </c>
      <c r="AU358" s="181" t="s">
        <v>148</v>
      </c>
      <c r="AV358" s="11" t="s">
        <v>148</v>
      </c>
      <c r="AW358" s="11" t="s">
        <v>39</v>
      </c>
      <c r="AX358" s="11" t="s">
        <v>75</v>
      </c>
      <c r="AY358" s="181" t="s">
        <v>140</v>
      </c>
    </row>
    <row r="359" spans="2:65" s="1" customFormat="1" ht="16.5" customHeight="1">
      <c r="B359" s="166"/>
      <c r="C359" s="167" t="s">
        <v>636</v>
      </c>
      <c r="D359" s="167" t="s">
        <v>142</v>
      </c>
      <c r="E359" s="168" t="s">
        <v>637</v>
      </c>
      <c r="F359" s="169" t="s">
        <v>638</v>
      </c>
      <c r="G359" s="170" t="s">
        <v>145</v>
      </c>
      <c r="H359" s="171">
        <v>256.16</v>
      </c>
      <c r="I359" s="172"/>
      <c r="J359" s="173">
        <f>ROUND(I359*H359,0)</f>
        <v>0</v>
      </c>
      <c r="K359" s="169" t="s">
        <v>146</v>
      </c>
      <c r="L359" s="39"/>
      <c r="M359" s="174" t="s">
        <v>5</v>
      </c>
      <c r="N359" s="175" t="s">
        <v>47</v>
      </c>
      <c r="O359" s="40"/>
      <c r="P359" s="176">
        <f>O359*H359</f>
        <v>0</v>
      </c>
      <c r="Q359" s="176">
        <v>4E-05</v>
      </c>
      <c r="R359" s="176">
        <f>Q359*H359</f>
        <v>0.010246400000000001</v>
      </c>
      <c r="S359" s="176">
        <v>0</v>
      </c>
      <c r="T359" s="177">
        <f>S359*H359</f>
        <v>0</v>
      </c>
      <c r="AR359" s="22" t="s">
        <v>147</v>
      </c>
      <c r="AT359" s="22" t="s">
        <v>142</v>
      </c>
      <c r="AU359" s="22" t="s">
        <v>148</v>
      </c>
      <c r="AY359" s="22" t="s">
        <v>140</v>
      </c>
      <c r="BE359" s="178">
        <f>IF(N359="základní",J359,0)</f>
        <v>0</v>
      </c>
      <c r="BF359" s="178">
        <f>IF(N359="snížená",J359,0)</f>
        <v>0</v>
      </c>
      <c r="BG359" s="178">
        <f>IF(N359="zákl. přenesená",J359,0)</f>
        <v>0</v>
      </c>
      <c r="BH359" s="178">
        <f>IF(N359="sníž. přenesená",J359,0)</f>
        <v>0</v>
      </c>
      <c r="BI359" s="178">
        <f>IF(N359="nulová",J359,0)</f>
        <v>0</v>
      </c>
      <c r="BJ359" s="22" t="s">
        <v>148</v>
      </c>
      <c r="BK359" s="178">
        <f>ROUND(I359*H359,0)</f>
        <v>0</v>
      </c>
      <c r="BL359" s="22" t="s">
        <v>147</v>
      </c>
      <c r="BM359" s="22" t="s">
        <v>639</v>
      </c>
    </row>
    <row r="360" spans="2:51" s="11" customFormat="1" ht="27">
      <c r="B360" s="179"/>
      <c r="D360" s="180" t="s">
        <v>150</v>
      </c>
      <c r="E360" s="181" t="s">
        <v>5</v>
      </c>
      <c r="F360" s="182" t="s">
        <v>640</v>
      </c>
      <c r="H360" s="183">
        <v>256.16</v>
      </c>
      <c r="I360" s="184"/>
      <c r="L360" s="179"/>
      <c r="M360" s="185"/>
      <c r="N360" s="186"/>
      <c r="O360" s="186"/>
      <c r="P360" s="186"/>
      <c r="Q360" s="186"/>
      <c r="R360" s="186"/>
      <c r="S360" s="186"/>
      <c r="T360" s="187"/>
      <c r="AT360" s="181" t="s">
        <v>150</v>
      </c>
      <c r="AU360" s="181" t="s">
        <v>148</v>
      </c>
      <c r="AV360" s="11" t="s">
        <v>148</v>
      </c>
      <c r="AW360" s="11" t="s">
        <v>39</v>
      </c>
      <c r="AX360" s="11" t="s">
        <v>75</v>
      </c>
      <c r="AY360" s="181" t="s">
        <v>140</v>
      </c>
    </row>
    <row r="361" spans="2:65" s="1" customFormat="1" ht="16.5" customHeight="1">
      <c r="B361" s="166"/>
      <c r="C361" s="167" t="s">
        <v>641</v>
      </c>
      <c r="D361" s="167" t="s">
        <v>142</v>
      </c>
      <c r="E361" s="168" t="s">
        <v>642</v>
      </c>
      <c r="F361" s="169" t="s">
        <v>643</v>
      </c>
      <c r="G361" s="170" t="s">
        <v>145</v>
      </c>
      <c r="H361" s="171">
        <v>38.932</v>
      </c>
      <c r="I361" s="172"/>
      <c r="J361" s="173">
        <f>ROUND(I361*H361,0)</f>
        <v>0</v>
      </c>
      <c r="K361" s="169" t="s">
        <v>146</v>
      </c>
      <c r="L361" s="39"/>
      <c r="M361" s="174" t="s">
        <v>5</v>
      </c>
      <c r="N361" s="175" t="s">
        <v>47</v>
      </c>
      <c r="O361" s="40"/>
      <c r="P361" s="176">
        <f>O361*H361</f>
        <v>0</v>
      </c>
      <c r="Q361" s="176">
        <v>0</v>
      </c>
      <c r="R361" s="176">
        <f>Q361*H361</f>
        <v>0</v>
      </c>
      <c r="S361" s="176">
        <v>0.131</v>
      </c>
      <c r="T361" s="177">
        <f>S361*H361</f>
        <v>5.100092</v>
      </c>
      <c r="AR361" s="22" t="s">
        <v>147</v>
      </c>
      <c r="AT361" s="22" t="s">
        <v>142</v>
      </c>
      <c r="AU361" s="22" t="s">
        <v>148</v>
      </c>
      <c r="AY361" s="22" t="s">
        <v>140</v>
      </c>
      <c r="BE361" s="178">
        <f>IF(N361="základní",J361,0)</f>
        <v>0</v>
      </c>
      <c r="BF361" s="178">
        <f>IF(N361="snížená",J361,0)</f>
        <v>0</v>
      </c>
      <c r="BG361" s="178">
        <f>IF(N361="zákl. přenesená",J361,0)</f>
        <v>0</v>
      </c>
      <c r="BH361" s="178">
        <f>IF(N361="sníž. přenesená",J361,0)</f>
        <v>0</v>
      </c>
      <c r="BI361" s="178">
        <f>IF(N361="nulová",J361,0)</f>
        <v>0</v>
      </c>
      <c r="BJ361" s="22" t="s">
        <v>148</v>
      </c>
      <c r="BK361" s="178">
        <f>ROUND(I361*H361,0)</f>
        <v>0</v>
      </c>
      <c r="BL361" s="22" t="s">
        <v>147</v>
      </c>
      <c r="BM361" s="22" t="s">
        <v>644</v>
      </c>
    </row>
    <row r="362" spans="2:51" s="11" customFormat="1" ht="13.5">
      <c r="B362" s="179"/>
      <c r="D362" s="180" t="s">
        <v>150</v>
      </c>
      <c r="E362" s="181" t="s">
        <v>5</v>
      </c>
      <c r="F362" s="182" t="s">
        <v>645</v>
      </c>
      <c r="H362" s="183">
        <v>38.932</v>
      </c>
      <c r="I362" s="184"/>
      <c r="L362" s="179"/>
      <c r="M362" s="185"/>
      <c r="N362" s="186"/>
      <c r="O362" s="186"/>
      <c r="P362" s="186"/>
      <c r="Q362" s="186"/>
      <c r="R362" s="186"/>
      <c r="S362" s="186"/>
      <c r="T362" s="187"/>
      <c r="AT362" s="181" t="s">
        <v>150</v>
      </c>
      <c r="AU362" s="181" t="s">
        <v>148</v>
      </c>
      <c r="AV362" s="11" t="s">
        <v>148</v>
      </c>
      <c r="AW362" s="11" t="s">
        <v>39</v>
      </c>
      <c r="AX362" s="11" t="s">
        <v>75</v>
      </c>
      <c r="AY362" s="181" t="s">
        <v>140</v>
      </c>
    </row>
    <row r="363" spans="2:65" s="1" customFormat="1" ht="16.5" customHeight="1">
      <c r="B363" s="166"/>
      <c r="C363" s="167" t="s">
        <v>646</v>
      </c>
      <c r="D363" s="167" t="s">
        <v>142</v>
      </c>
      <c r="E363" s="168" t="s">
        <v>647</v>
      </c>
      <c r="F363" s="169" t="s">
        <v>648</v>
      </c>
      <c r="G363" s="170" t="s">
        <v>145</v>
      </c>
      <c r="H363" s="171">
        <v>18.816</v>
      </c>
      <c r="I363" s="172"/>
      <c r="J363" s="173">
        <f>ROUND(I363*H363,0)</f>
        <v>0</v>
      </c>
      <c r="K363" s="169" t="s">
        <v>146</v>
      </c>
      <c r="L363" s="39"/>
      <c r="M363" s="174" t="s">
        <v>5</v>
      </c>
      <c r="N363" s="175" t="s">
        <v>47</v>
      </c>
      <c r="O363" s="40"/>
      <c r="P363" s="176">
        <f>O363*H363</f>
        <v>0</v>
      </c>
      <c r="Q363" s="176">
        <v>0</v>
      </c>
      <c r="R363" s="176">
        <f>Q363*H363</f>
        <v>0</v>
      </c>
      <c r="S363" s="176">
        <v>0.261</v>
      </c>
      <c r="T363" s="177">
        <f>S363*H363</f>
        <v>4.910976</v>
      </c>
      <c r="AR363" s="22" t="s">
        <v>147</v>
      </c>
      <c r="AT363" s="22" t="s">
        <v>142</v>
      </c>
      <c r="AU363" s="22" t="s">
        <v>148</v>
      </c>
      <c r="AY363" s="22" t="s">
        <v>140</v>
      </c>
      <c r="BE363" s="178">
        <f>IF(N363="základní",J363,0)</f>
        <v>0</v>
      </c>
      <c r="BF363" s="178">
        <f>IF(N363="snížená",J363,0)</f>
        <v>0</v>
      </c>
      <c r="BG363" s="178">
        <f>IF(N363="zákl. přenesená",J363,0)</f>
        <v>0</v>
      </c>
      <c r="BH363" s="178">
        <f>IF(N363="sníž. přenesená",J363,0)</f>
        <v>0</v>
      </c>
      <c r="BI363" s="178">
        <f>IF(N363="nulová",J363,0)</f>
        <v>0</v>
      </c>
      <c r="BJ363" s="22" t="s">
        <v>148</v>
      </c>
      <c r="BK363" s="178">
        <f>ROUND(I363*H363,0)</f>
        <v>0</v>
      </c>
      <c r="BL363" s="22" t="s">
        <v>147</v>
      </c>
      <c r="BM363" s="22" t="s">
        <v>649</v>
      </c>
    </row>
    <row r="364" spans="2:51" s="11" customFormat="1" ht="13.5">
      <c r="B364" s="179"/>
      <c r="D364" s="180" t="s">
        <v>150</v>
      </c>
      <c r="E364" s="181" t="s">
        <v>5</v>
      </c>
      <c r="F364" s="182" t="s">
        <v>650</v>
      </c>
      <c r="H364" s="183">
        <v>18.816</v>
      </c>
      <c r="I364" s="184"/>
      <c r="L364" s="179"/>
      <c r="M364" s="185"/>
      <c r="N364" s="186"/>
      <c r="O364" s="186"/>
      <c r="P364" s="186"/>
      <c r="Q364" s="186"/>
      <c r="R364" s="186"/>
      <c r="S364" s="186"/>
      <c r="T364" s="187"/>
      <c r="AT364" s="181" t="s">
        <v>150</v>
      </c>
      <c r="AU364" s="181" t="s">
        <v>148</v>
      </c>
      <c r="AV364" s="11" t="s">
        <v>148</v>
      </c>
      <c r="AW364" s="11" t="s">
        <v>39</v>
      </c>
      <c r="AX364" s="11" t="s">
        <v>75</v>
      </c>
      <c r="AY364" s="181" t="s">
        <v>140</v>
      </c>
    </row>
    <row r="365" spans="2:65" s="1" customFormat="1" ht="16.5" customHeight="1">
      <c r="B365" s="166"/>
      <c r="C365" s="167" t="s">
        <v>651</v>
      </c>
      <c r="D365" s="167" t="s">
        <v>142</v>
      </c>
      <c r="E365" s="168" t="s">
        <v>652</v>
      </c>
      <c r="F365" s="169" t="s">
        <v>653</v>
      </c>
      <c r="G365" s="170" t="s">
        <v>163</v>
      </c>
      <c r="H365" s="171">
        <v>3.096</v>
      </c>
      <c r="I365" s="172"/>
      <c r="J365" s="173">
        <f>ROUND(I365*H365,0)</f>
        <v>0</v>
      </c>
      <c r="K365" s="169" t="s">
        <v>146</v>
      </c>
      <c r="L365" s="39"/>
      <c r="M365" s="174" t="s">
        <v>5</v>
      </c>
      <c r="N365" s="175" t="s">
        <v>47</v>
      </c>
      <c r="O365" s="40"/>
      <c r="P365" s="176">
        <f>O365*H365</f>
        <v>0</v>
      </c>
      <c r="Q365" s="176">
        <v>0</v>
      </c>
      <c r="R365" s="176">
        <f>Q365*H365</f>
        <v>0</v>
      </c>
      <c r="S365" s="176">
        <v>2.2</v>
      </c>
      <c r="T365" s="177">
        <f>S365*H365</f>
        <v>6.8112</v>
      </c>
      <c r="AR365" s="22" t="s">
        <v>147</v>
      </c>
      <c r="AT365" s="22" t="s">
        <v>142</v>
      </c>
      <c r="AU365" s="22" t="s">
        <v>148</v>
      </c>
      <c r="AY365" s="22" t="s">
        <v>140</v>
      </c>
      <c r="BE365" s="178">
        <f>IF(N365="základní",J365,0)</f>
        <v>0</v>
      </c>
      <c r="BF365" s="178">
        <f>IF(N365="snížená",J365,0)</f>
        <v>0</v>
      </c>
      <c r="BG365" s="178">
        <f>IF(N365="zákl. přenesená",J365,0)</f>
        <v>0</v>
      </c>
      <c r="BH365" s="178">
        <f>IF(N365="sníž. přenesená",J365,0)</f>
        <v>0</v>
      </c>
      <c r="BI365" s="178">
        <f>IF(N365="nulová",J365,0)</f>
        <v>0</v>
      </c>
      <c r="BJ365" s="22" t="s">
        <v>148</v>
      </c>
      <c r="BK365" s="178">
        <f>ROUND(I365*H365,0)</f>
        <v>0</v>
      </c>
      <c r="BL365" s="22" t="s">
        <v>147</v>
      </c>
      <c r="BM365" s="22" t="s">
        <v>654</v>
      </c>
    </row>
    <row r="366" spans="2:51" s="11" customFormat="1" ht="13.5">
      <c r="B366" s="179"/>
      <c r="D366" s="180" t="s">
        <v>150</v>
      </c>
      <c r="E366" s="181" t="s">
        <v>5</v>
      </c>
      <c r="F366" s="182" t="s">
        <v>655</v>
      </c>
      <c r="H366" s="183">
        <v>3.096</v>
      </c>
      <c r="I366" s="184"/>
      <c r="L366" s="179"/>
      <c r="M366" s="185"/>
      <c r="N366" s="186"/>
      <c r="O366" s="186"/>
      <c r="P366" s="186"/>
      <c r="Q366" s="186"/>
      <c r="R366" s="186"/>
      <c r="S366" s="186"/>
      <c r="T366" s="187"/>
      <c r="AT366" s="181" t="s">
        <v>150</v>
      </c>
      <c r="AU366" s="181" t="s">
        <v>148</v>
      </c>
      <c r="AV366" s="11" t="s">
        <v>148</v>
      </c>
      <c r="AW366" s="11" t="s">
        <v>39</v>
      </c>
      <c r="AX366" s="11" t="s">
        <v>75</v>
      </c>
      <c r="AY366" s="181" t="s">
        <v>140</v>
      </c>
    </row>
    <row r="367" spans="2:65" s="1" customFormat="1" ht="16.5" customHeight="1">
      <c r="B367" s="166"/>
      <c r="C367" s="167" t="s">
        <v>656</v>
      </c>
      <c r="D367" s="167" t="s">
        <v>142</v>
      </c>
      <c r="E367" s="168" t="s">
        <v>657</v>
      </c>
      <c r="F367" s="169" t="s">
        <v>658</v>
      </c>
      <c r="G367" s="170" t="s">
        <v>145</v>
      </c>
      <c r="H367" s="171">
        <v>1.8</v>
      </c>
      <c r="I367" s="172"/>
      <c r="J367" s="173">
        <f>ROUND(I367*H367,0)</f>
        <v>0</v>
      </c>
      <c r="K367" s="169" t="s">
        <v>146</v>
      </c>
      <c r="L367" s="39"/>
      <c r="M367" s="174" t="s">
        <v>5</v>
      </c>
      <c r="N367" s="175" t="s">
        <v>47</v>
      </c>
      <c r="O367" s="40"/>
      <c r="P367" s="176">
        <f>O367*H367</f>
        <v>0</v>
      </c>
      <c r="Q367" s="176">
        <v>0</v>
      </c>
      <c r="R367" s="176">
        <f>Q367*H367</f>
        <v>0</v>
      </c>
      <c r="S367" s="176">
        <v>0.055</v>
      </c>
      <c r="T367" s="177">
        <f>S367*H367</f>
        <v>0.099</v>
      </c>
      <c r="AR367" s="22" t="s">
        <v>147</v>
      </c>
      <c r="AT367" s="22" t="s">
        <v>142</v>
      </c>
      <c r="AU367" s="22" t="s">
        <v>148</v>
      </c>
      <c r="AY367" s="22" t="s">
        <v>140</v>
      </c>
      <c r="BE367" s="178">
        <f>IF(N367="základní",J367,0)</f>
        <v>0</v>
      </c>
      <c r="BF367" s="178">
        <f>IF(N367="snížená",J367,0)</f>
        <v>0</v>
      </c>
      <c r="BG367" s="178">
        <f>IF(N367="zákl. přenesená",J367,0)</f>
        <v>0</v>
      </c>
      <c r="BH367" s="178">
        <f>IF(N367="sníž. přenesená",J367,0)</f>
        <v>0</v>
      </c>
      <c r="BI367" s="178">
        <f>IF(N367="nulová",J367,0)</f>
        <v>0</v>
      </c>
      <c r="BJ367" s="22" t="s">
        <v>148</v>
      </c>
      <c r="BK367" s="178">
        <f>ROUND(I367*H367,0)</f>
        <v>0</v>
      </c>
      <c r="BL367" s="22" t="s">
        <v>147</v>
      </c>
      <c r="BM367" s="22" t="s">
        <v>659</v>
      </c>
    </row>
    <row r="368" spans="2:51" s="11" customFormat="1" ht="13.5">
      <c r="B368" s="179"/>
      <c r="D368" s="180" t="s">
        <v>150</v>
      </c>
      <c r="E368" s="181" t="s">
        <v>5</v>
      </c>
      <c r="F368" s="182" t="s">
        <v>660</v>
      </c>
      <c r="H368" s="183">
        <v>1.8</v>
      </c>
      <c r="I368" s="184"/>
      <c r="L368" s="179"/>
      <c r="M368" s="185"/>
      <c r="N368" s="186"/>
      <c r="O368" s="186"/>
      <c r="P368" s="186"/>
      <c r="Q368" s="186"/>
      <c r="R368" s="186"/>
      <c r="S368" s="186"/>
      <c r="T368" s="187"/>
      <c r="AT368" s="181" t="s">
        <v>150</v>
      </c>
      <c r="AU368" s="181" t="s">
        <v>148</v>
      </c>
      <c r="AV368" s="11" t="s">
        <v>148</v>
      </c>
      <c r="AW368" s="11" t="s">
        <v>39</v>
      </c>
      <c r="AX368" s="11" t="s">
        <v>75</v>
      </c>
      <c r="AY368" s="181" t="s">
        <v>140</v>
      </c>
    </row>
    <row r="369" spans="2:65" s="1" customFormat="1" ht="16.5" customHeight="1">
      <c r="B369" s="166"/>
      <c r="C369" s="167" t="s">
        <v>661</v>
      </c>
      <c r="D369" s="167" t="s">
        <v>142</v>
      </c>
      <c r="E369" s="168" t="s">
        <v>662</v>
      </c>
      <c r="F369" s="169" t="s">
        <v>663</v>
      </c>
      <c r="G369" s="170" t="s">
        <v>163</v>
      </c>
      <c r="H369" s="171">
        <v>3.024</v>
      </c>
      <c r="I369" s="172"/>
      <c r="J369" s="173">
        <f>ROUND(I369*H369,0)</f>
        <v>0</v>
      </c>
      <c r="K369" s="169" t="s">
        <v>146</v>
      </c>
      <c r="L369" s="39"/>
      <c r="M369" s="174" t="s">
        <v>5</v>
      </c>
      <c r="N369" s="175" t="s">
        <v>47</v>
      </c>
      <c r="O369" s="40"/>
      <c r="P369" s="176">
        <f>O369*H369</f>
        <v>0</v>
      </c>
      <c r="Q369" s="176">
        <v>0</v>
      </c>
      <c r="R369" s="176">
        <f>Q369*H369</f>
        <v>0</v>
      </c>
      <c r="S369" s="176">
        <v>2.4</v>
      </c>
      <c r="T369" s="177">
        <f>S369*H369</f>
        <v>7.2576</v>
      </c>
      <c r="AR369" s="22" t="s">
        <v>147</v>
      </c>
      <c r="AT369" s="22" t="s">
        <v>142</v>
      </c>
      <c r="AU369" s="22" t="s">
        <v>148</v>
      </c>
      <c r="AY369" s="22" t="s">
        <v>140</v>
      </c>
      <c r="BE369" s="178">
        <f>IF(N369="základní",J369,0)</f>
        <v>0</v>
      </c>
      <c r="BF369" s="178">
        <f>IF(N369="snížená",J369,0)</f>
        <v>0</v>
      </c>
      <c r="BG369" s="178">
        <f>IF(N369="zákl. přenesená",J369,0)</f>
        <v>0</v>
      </c>
      <c r="BH369" s="178">
        <f>IF(N369="sníž. přenesená",J369,0)</f>
        <v>0</v>
      </c>
      <c r="BI369" s="178">
        <f>IF(N369="nulová",J369,0)</f>
        <v>0</v>
      </c>
      <c r="BJ369" s="22" t="s">
        <v>148</v>
      </c>
      <c r="BK369" s="178">
        <f>ROUND(I369*H369,0)</f>
        <v>0</v>
      </c>
      <c r="BL369" s="22" t="s">
        <v>147</v>
      </c>
      <c r="BM369" s="22" t="s">
        <v>664</v>
      </c>
    </row>
    <row r="370" spans="2:51" s="11" customFormat="1" ht="13.5">
      <c r="B370" s="179"/>
      <c r="D370" s="180" t="s">
        <v>150</v>
      </c>
      <c r="E370" s="181" t="s">
        <v>5</v>
      </c>
      <c r="F370" s="182" t="s">
        <v>665</v>
      </c>
      <c r="H370" s="183">
        <v>3.024</v>
      </c>
      <c r="I370" s="184"/>
      <c r="L370" s="179"/>
      <c r="M370" s="185"/>
      <c r="N370" s="186"/>
      <c r="O370" s="186"/>
      <c r="P370" s="186"/>
      <c r="Q370" s="186"/>
      <c r="R370" s="186"/>
      <c r="S370" s="186"/>
      <c r="T370" s="187"/>
      <c r="AT370" s="181" t="s">
        <v>150</v>
      </c>
      <c r="AU370" s="181" t="s">
        <v>148</v>
      </c>
      <c r="AV370" s="11" t="s">
        <v>148</v>
      </c>
      <c r="AW370" s="11" t="s">
        <v>39</v>
      </c>
      <c r="AX370" s="11" t="s">
        <v>75</v>
      </c>
      <c r="AY370" s="181" t="s">
        <v>140</v>
      </c>
    </row>
    <row r="371" spans="2:65" s="1" customFormat="1" ht="16.5" customHeight="1">
      <c r="B371" s="166"/>
      <c r="C371" s="167" t="s">
        <v>666</v>
      </c>
      <c r="D371" s="167" t="s">
        <v>142</v>
      </c>
      <c r="E371" s="168" t="s">
        <v>667</v>
      </c>
      <c r="F371" s="169" t="s">
        <v>668</v>
      </c>
      <c r="G371" s="170" t="s">
        <v>163</v>
      </c>
      <c r="H371" s="171">
        <v>0.11</v>
      </c>
      <c r="I371" s="172"/>
      <c r="J371" s="173">
        <f>ROUND(I371*H371,0)</f>
        <v>0</v>
      </c>
      <c r="K371" s="169" t="s">
        <v>146</v>
      </c>
      <c r="L371" s="39"/>
      <c r="M371" s="174" t="s">
        <v>5</v>
      </c>
      <c r="N371" s="175" t="s">
        <v>47</v>
      </c>
      <c r="O371" s="40"/>
      <c r="P371" s="176">
        <f>O371*H371</f>
        <v>0</v>
      </c>
      <c r="Q371" s="176">
        <v>0</v>
      </c>
      <c r="R371" s="176">
        <f>Q371*H371</f>
        <v>0</v>
      </c>
      <c r="S371" s="176">
        <v>2.4</v>
      </c>
      <c r="T371" s="177">
        <f>S371*H371</f>
        <v>0.264</v>
      </c>
      <c r="AR371" s="22" t="s">
        <v>147</v>
      </c>
      <c r="AT371" s="22" t="s">
        <v>142</v>
      </c>
      <c r="AU371" s="22" t="s">
        <v>148</v>
      </c>
      <c r="AY371" s="22" t="s">
        <v>140</v>
      </c>
      <c r="BE371" s="178">
        <f>IF(N371="základní",J371,0)</f>
        <v>0</v>
      </c>
      <c r="BF371" s="178">
        <f>IF(N371="snížená",J371,0)</f>
        <v>0</v>
      </c>
      <c r="BG371" s="178">
        <f>IF(N371="zákl. přenesená",J371,0)</f>
        <v>0</v>
      </c>
      <c r="BH371" s="178">
        <f>IF(N371="sníž. přenesená",J371,0)</f>
        <v>0</v>
      </c>
      <c r="BI371" s="178">
        <f>IF(N371="nulová",J371,0)</f>
        <v>0</v>
      </c>
      <c r="BJ371" s="22" t="s">
        <v>148</v>
      </c>
      <c r="BK371" s="178">
        <f>ROUND(I371*H371,0)</f>
        <v>0</v>
      </c>
      <c r="BL371" s="22" t="s">
        <v>147</v>
      </c>
      <c r="BM371" s="22" t="s">
        <v>669</v>
      </c>
    </row>
    <row r="372" spans="2:51" s="11" customFormat="1" ht="13.5">
      <c r="B372" s="179"/>
      <c r="D372" s="180" t="s">
        <v>150</v>
      </c>
      <c r="E372" s="181" t="s">
        <v>5</v>
      </c>
      <c r="F372" s="182" t="s">
        <v>670</v>
      </c>
      <c r="H372" s="183">
        <v>0.11</v>
      </c>
      <c r="I372" s="184"/>
      <c r="L372" s="179"/>
      <c r="M372" s="185"/>
      <c r="N372" s="186"/>
      <c r="O372" s="186"/>
      <c r="P372" s="186"/>
      <c r="Q372" s="186"/>
      <c r="R372" s="186"/>
      <c r="S372" s="186"/>
      <c r="T372" s="187"/>
      <c r="AT372" s="181" t="s">
        <v>150</v>
      </c>
      <c r="AU372" s="181" t="s">
        <v>148</v>
      </c>
      <c r="AV372" s="11" t="s">
        <v>148</v>
      </c>
      <c r="AW372" s="11" t="s">
        <v>39</v>
      </c>
      <c r="AX372" s="11" t="s">
        <v>75</v>
      </c>
      <c r="AY372" s="181" t="s">
        <v>140</v>
      </c>
    </row>
    <row r="373" spans="2:65" s="1" customFormat="1" ht="25.5" customHeight="1">
      <c r="B373" s="166"/>
      <c r="C373" s="167" t="s">
        <v>671</v>
      </c>
      <c r="D373" s="167" t="s">
        <v>142</v>
      </c>
      <c r="E373" s="168" t="s">
        <v>672</v>
      </c>
      <c r="F373" s="169" t="s">
        <v>673</v>
      </c>
      <c r="G373" s="170" t="s">
        <v>163</v>
      </c>
      <c r="H373" s="171">
        <v>0.765</v>
      </c>
      <c r="I373" s="172"/>
      <c r="J373" s="173">
        <f>ROUND(I373*H373,0)</f>
        <v>0</v>
      </c>
      <c r="K373" s="169" t="s">
        <v>146</v>
      </c>
      <c r="L373" s="39"/>
      <c r="M373" s="174" t="s">
        <v>5</v>
      </c>
      <c r="N373" s="175" t="s">
        <v>47</v>
      </c>
      <c r="O373" s="40"/>
      <c r="P373" s="176">
        <f>O373*H373</f>
        <v>0</v>
      </c>
      <c r="Q373" s="176">
        <v>0</v>
      </c>
      <c r="R373" s="176">
        <f>Q373*H373</f>
        <v>0</v>
      </c>
      <c r="S373" s="176">
        <v>2.2</v>
      </c>
      <c r="T373" s="177">
        <f>S373*H373</f>
        <v>1.6830000000000003</v>
      </c>
      <c r="AR373" s="22" t="s">
        <v>147</v>
      </c>
      <c r="AT373" s="22" t="s">
        <v>142</v>
      </c>
      <c r="AU373" s="22" t="s">
        <v>148</v>
      </c>
      <c r="AY373" s="22" t="s">
        <v>140</v>
      </c>
      <c r="BE373" s="178">
        <f>IF(N373="základní",J373,0)</f>
        <v>0</v>
      </c>
      <c r="BF373" s="178">
        <f>IF(N373="snížená",J373,0)</f>
        <v>0</v>
      </c>
      <c r="BG373" s="178">
        <f>IF(N373="zákl. přenesená",J373,0)</f>
        <v>0</v>
      </c>
      <c r="BH373" s="178">
        <f>IF(N373="sníž. přenesená",J373,0)</f>
        <v>0</v>
      </c>
      <c r="BI373" s="178">
        <f>IF(N373="nulová",J373,0)</f>
        <v>0</v>
      </c>
      <c r="BJ373" s="22" t="s">
        <v>148</v>
      </c>
      <c r="BK373" s="178">
        <f>ROUND(I373*H373,0)</f>
        <v>0</v>
      </c>
      <c r="BL373" s="22" t="s">
        <v>147</v>
      </c>
      <c r="BM373" s="22" t="s">
        <v>674</v>
      </c>
    </row>
    <row r="374" spans="2:51" s="12" customFormat="1" ht="13.5">
      <c r="B374" s="198"/>
      <c r="D374" s="180" t="s">
        <v>150</v>
      </c>
      <c r="E374" s="199" t="s">
        <v>5</v>
      </c>
      <c r="F374" s="200" t="s">
        <v>542</v>
      </c>
      <c r="H374" s="199" t="s">
        <v>5</v>
      </c>
      <c r="I374" s="201"/>
      <c r="L374" s="198"/>
      <c r="M374" s="202"/>
      <c r="N374" s="203"/>
      <c r="O374" s="203"/>
      <c r="P374" s="203"/>
      <c r="Q374" s="203"/>
      <c r="R374" s="203"/>
      <c r="S374" s="203"/>
      <c r="T374" s="204"/>
      <c r="AT374" s="199" t="s">
        <v>150</v>
      </c>
      <c r="AU374" s="199" t="s">
        <v>148</v>
      </c>
      <c r="AV374" s="12" t="s">
        <v>11</v>
      </c>
      <c r="AW374" s="12" t="s">
        <v>39</v>
      </c>
      <c r="AX374" s="12" t="s">
        <v>75</v>
      </c>
      <c r="AY374" s="199" t="s">
        <v>140</v>
      </c>
    </row>
    <row r="375" spans="2:51" s="11" customFormat="1" ht="13.5">
      <c r="B375" s="179"/>
      <c r="D375" s="180" t="s">
        <v>150</v>
      </c>
      <c r="E375" s="181" t="s">
        <v>5</v>
      </c>
      <c r="F375" s="182" t="s">
        <v>543</v>
      </c>
      <c r="H375" s="183">
        <v>0.315</v>
      </c>
      <c r="I375" s="184"/>
      <c r="L375" s="179"/>
      <c r="M375" s="185"/>
      <c r="N375" s="186"/>
      <c r="O375" s="186"/>
      <c r="P375" s="186"/>
      <c r="Q375" s="186"/>
      <c r="R375" s="186"/>
      <c r="S375" s="186"/>
      <c r="T375" s="187"/>
      <c r="AT375" s="181" t="s">
        <v>150</v>
      </c>
      <c r="AU375" s="181" t="s">
        <v>148</v>
      </c>
      <c r="AV375" s="11" t="s">
        <v>148</v>
      </c>
      <c r="AW375" s="11" t="s">
        <v>39</v>
      </c>
      <c r="AX375" s="11" t="s">
        <v>75</v>
      </c>
      <c r="AY375" s="181" t="s">
        <v>140</v>
      </c>
    </row>
    <row r="376" spans="2:51" s="11" customFormat="1" ht="13.5">
      <c r="B376" s="179"/>
      <c r="D376" s="180" t="s">
        <v>150</v>
      </c>
      <c r="E376" s="181" t="s">
        <v>5</v>
      </c>
      <c r="F376" s="182" t="s">
        <v>544</v>
      </c>
      <c r="H376" s="183">
        <v>0.45</v>
      </c>
      <c r="I376" s="184"/>
      <c r="L376" s="179"/>
      <c r="M376" s="185"/>
      <c r="N376" s="186"/>
      <c r="O376" s="186"/>
      <c r="P376" s="186"/>
      <c r="Q376" s="186"/>
      <c r="R376" s="186"/>
      <c r="S376" s="186"/>
      <c r="T376" s="187"/>
      <c r="AT376" s="181" t="s">
        <v>150</v>
      </c>
      <c r="AU376" s="181" t="s">
        <v>148</v>
      </c>
      <c r="AV376" s="11" t="s">
        <v>148</v>
      </c>
      <c r="AW376" s="11" t="s">
        <v>39</v>
      </c>
      <c r="AX376" s="11" t="s">
        <v>75</v>
      </c>
      <c r="AY376" s="181" t="s">
        <v>140</v>
      </c>
    </row>
    <row r="377" spans="2:65" s="1" customFormat="1" ht="25.5" customHeight="1">
      <c r="B377" s="166"/>
      <c r="C377" s="167" t="s">
        <v>675</v>
      </c>
      <c r="D377" s="167" t="s">
        <v>142</v>
      </c>
      <c r="E377" s="168" t="s">
        <v>676</v>
      </c>
      <c r="F377" s="169" t="s">
        <v>677</v>
      </c>
      <c r="G377" s="170" t="s">
        <v>145</v>
      </c>
      <c r="H377" s="171">
        <v>199.051</v>
      </c>
      <c r="I377" s="172"/>
      <c r="J377" s="173">
        <f>ROUND(I377*H377,0)</f>
        <v>0</v>
      </c>
      <c r="K377" s="169" t="s">
        <v>146</v>
      </c>
      <c r="L377" s="39"/>
      <c r="M377" s="174" t="s">
        <v>5</v>
      </c>
      <c r="N377" s="175" t="s">
        <v>47</v>
      </c>
      <c r="O377" s="40"/>
      <c r="P377" s="176">
        <f>O377*H377</f>
        <v>0</v>
      </c>
      <c r="Q377" s="176">
        <v>0</v>
      </c>
      <c r="R377" s="176">
        <f>Q377*H377</f>
        <v>0</v>
      </c>
      <c r="S377" s="176">
        <v>0.035</v>
      </c>
      <c r="T377" s="177">
        <f>S377*H377</f>
        <v>6.966785000000001</v>
      </c>
      <c r="AR377" s="22" t="s">
        <v>147</v>
      </c>
      <c r="AT377" s="22" t="s">
        <v>142</v>
      </c>
      <c r="AU377" s="22" t="s">
        <v>148</v>
      </c>
      <c r="AY377" s="22" t="s">
        <v>140</v>
      </c>
      <c r="BE377" s="178">
        <f>IF(N377="základní",J377,0)</f>
        <v>0</v>
      </c>
      <c r="BF377" s="178">
        <f>IF(N377="snížená",J377,0)</f>
        <v>0</v>
      </c>
      <c r="BG377" s="178">
        <f>IF(N377="zákl. přenesená",J377,0)</f>
        <v>0</v>
      </c>
      <c r="BH377" s="178">
        <f>IF(N377="sníž. přenesená",J377,0)</f>
        <v>0</v>
      </c>
      <c r="BI377" s="178">
        <f>IF(N377="nulová",J377,0)</f>
        <v>0</v>
      </c>
      <c r="BJ377" s="22" t="s">
        <v>148</v>
      </c>
      <c r="BK377" s="178">
        <f>ROUND(I377*H377,0)</f>
        <v>0</v>
      </c>
      <c r="BL377" s="22" t="s">
        <v>147</v>
      </c>
      <c r="BM377" s="22" t="s">
        <v>678</v>
      </c>
    </row>
    <row r="378" spans="2:51" s="11" customFormat="1" ht="13.5">
      <c r="B378" s="179"/>
      <c r="D378" s="180" t="s">
        <v>150</v>
      </c>
      <c r="E378" s="181" t="s">
        <v>5</v>
      </c>
      <c r="F378" s="182" t="s">
        <v>679</v>
      </c>
      <c r="H378" s="183">
        <v>53.974</v>
      </c>
      <c r="I378" s="184"/>
      <c r="L378" s="179"/>
      <c r="M378" s="185"/>
      <c r="N378" s="186"/>
      <c r="O378" s="186"/>
      <c r="P378" s="186"/>
      <c r="Q378" s="186"/>
      <c r="R378" s="186"/>
      <c r="S378" s="186"/>
      <c r="T378" s="187"/>
      <c r="AT378" s="181" t="s">
        <v>150</v>
      </c>
      <c r="AU378" s="181" t="s">
        <v>148</v>
      </c>
      <c r="AV378" s="11" t="s">
        <v>148</v>
      </c>
      <c r="AW378" s="11" t="s">
        <v>39</v>
      </c>
      <c r="AX378" s="11" t="s">
        <v>75</v>
      </c>
      <c r="AY378" s="181" t="s">
        <v>140</v>
      </c>
    </row>
    <row r="379" spans="2:51" s="11" customFormat="1" ht="27">
      <c r="B379" s="179"/>
      <c r="D379" s="180" t="s">
        <v>150</v>
      </c>
      <c r="E379" s="181" t="s">
        <v>5</v>
      </c>
      <c r="F379" s="182" t="s">
        <v>680</v>
      </c>
      <c r="H379" s="183">
        <v>81.293</v>
      </c>
      <c r="I379" s="184"/>
      <c r="L379" s="179"/>
      <c r="M379" s="185"/>
      <c r="N379" s="186"/>
      <c r="O379" s="186"/>
      <c r="P379" s="186"/>
      <c r="Q379" s="186"/>
      <c r="R379" s="186"/>
      <c r="S379" s="186"/>
      <c r="T379" s="187"/>
      <c r="AT379" s="181" t="s">
        <v>150</v>
      </c>
      <c r="AU379" s="181" t="s">
        <v>148</v>
      </c>
      <c r="AV379" s="11" t="s">
        <v>148</v>
      </c>
      <c r="AW379" s="11" t="s">
        <v>39</v>
      </c>
      <c r="AX379" s="11" t="s">
        <v>75</v>
      </c>
      <c r="AY379" s="181" t="s">
        <v>140</v>
      </c>
    </row>
    <row r="380" spans="2:51" s="11" customFormat="1" ht="13.5">
      <c r="B380" s="179"/>
      <c r="D380" s="180" t="s">
        <v>150</v>
      </c>
      <c r="E380" s="181" t="s">
        <v>5</v>
      </c>
      <c r="F380" s="182" t="s">
        <v>681</v>
      </c>
      <c r="H380" s="183">
        <v>55.284</v>
      </c>
      <c r="I380" s="184"/>
      <c r="L380" s="179"/>
      <c r="M380" s="185"/>
      <c r="N380" s="186"/>
      <c r="O380" s="186"/>
      <c r="P380" s="186"/>
      <c r="Q380" s="186"/>
      <c r="R380" s="186"/>
      <c r="S380" s="186"/>
      <c r="T380" s="187"/>
      <c r="AT380" s="181" t="s">
        <v>150</v>
      </c>
      <c r="AU380" s="181" t="s">
        <v>148</v>
      </c>
      <c r="AV380" s="11" t="s">
        <v>148</v>
      </c>
      <c r="AW380" s="11" t="s">
        <v>39</v>
      </c>
      <c r="AX380" s="11" t="s">
        <v>75</v>
      </c>
      <c r="AY380" s="181" t="s">
        <v>140</v>
      </c>
    </row>
    <row r="381" spans="2:51" s="11" customFormat="1" ht="13.5">
      <c r="B381" s="179"/>
      <c r="D381" s="180" t="s">
        <v>150</v>
      </c>
      <c r="E381" s="181" t="s">
        <v>5</v>
      </c>
      <c r="F381" s="182" t="s">
        <v>682</v>
      </c>
      <c r="H381" s="183">
        <v>8.5</v>
      </c>
      <c r="I381" s="184"/>
      <c r="L381" s="179"/>
      <c r="M381" s="185"/>
      <c r="N381" s="186"/>
      <c r="O381" s="186"/>
      <c r="P381" s="186"/>
      <c r="Q381" s="186"/>
      <c r="R381" s="186"/>
      <c r="S381" s="186"/>
      <c r="T381" s="187"/>
      <c r="AT381" s="181" t="s">
        <v>150</v>
      </c>
      <c r="AU381" s="181" t="s">
        <v>148</v>
      </c>
      <c r="AV381" s="11" t="s">
        <v>148</v>
      </c>
      <c r="AW381" s="11" t="s">
        <v>39</v>
      </c>
      <c r="AX381" s="11" t="s">
        <v>75</v>
      </c>
      <c r="AY381" s="181" t="s">
        <v>140</v>
      </c>
    </row>
    <row r="382" spans="2:65" s="1" customFormat="1" ht="16.5" customHeight="1">
      <c r="B382" s="166"/>
      <c r="C382" s="167" t="s">
        <v>683</v>
      </c>
      <c r="D382" s="167" t="s">
        <v>142</v>
      </c>
      <c r="E382" s="168" t="s">
        <v>684</v>
      </c>
      <c r="F382" s="169" t="s">
        <v>685</v>
      </c>
      <c r="G382" s="170" t="s">
        <v>158</v>
      </c>
      <c r="H382" s="171">
        <v>152.708</v>
      </c>
      <c r="I382" s="172"/>
      <c r="J382" s="173">
        <f>ROUND(I382*H382,0)</f>
        <v>0</v>
      </c>
      <c r="K382" s="169" t="s">
        <v>146</v>
      </c>
      <c r="L382" s="39"/>
      <c r="M382" s="174" t="s">
        <v>5</v>
      </c>
      <c r="N382" s="175" t="s">
        <v>47</v>
      </c>
      <c r="O382" s="40"/>
      <c r="P382" s="176">
        <f>O382*H382</f>
        <v>0</v>
      </c>
      <c r="Q382" s="176">
        <v>0</v>
      </c>
      <c r="R382" s="176">
        <f>Q382*H382</f>
        <v>0</v>
      </c>
      <c r="S382" s="176">
        <v>0.009</v>
      </c>
      <c r="T382" s="177">
        <f>S382*H382</f>
        <v>1.374372</v>
      </c>
      <c r="AR382" s="22" t="s">
        <v>147</v>
      </c>
      <c r="AT382" s="22" t="s">
        <v>142</v>
      </c>
      <c r="AU382" s="22" t="s">
        <v>148</v>
      </c>
      <c r="AY382" s="22" t="s">
        <v>140</v>
      </c>
      <c r="BE382" s="178">
        <f>IF(N382="základní",J382,0)</f>
        <v>0</v>
      </c>
      <c r="BF382" s="178">
        <f>IF(N382="snížená",J382,0)</f>
        <v>0</v>
      </c>
      <c r="BG382" s="178">
        <f>IF(N382="zákl. přenesená",J382,0)</f>
        <v>0</v>
      </c>
      <c r="BH382" s="178">
        <f>IF(N382="sníž. přenesená",J382,0)</f>
        <v>0</v>
      </c>
      <c r="BI382" s="178">
        <f>IF(N382="nulová",J382,0)</f>
        <v>0</v>
      </c>
      <c r="BJ382" s="22" t="s">
        <v>148</v>
      </c>
      <c r="BK382" s="178">
        <f>ROUND(I382*H382,0)</f>
        <v>0</v>
      </c>
      <c r="BL382" s="22" t="s">
        <v>147</v>
      </c>
      <c r="BM382" s="22" t="s">
        <v>686</v>
      </c>
    </row>
    <row r="383" spans="2:51" s="11" customFormat="1" ht="13.5">
      <c r="B383" s="179"/>
      <c r="D383" s="180" t="s">
        <v>150</v>
      </c>
      <c r="E383" s="181" t="s">
        <v>5</v>
      </c>
      <c r="F383" s="182" t="s">
        <v>687</v>
      </c>
      <c r="H383" s="183">
        <v>152.708</v>
      </c>
      <c r="I383" s="184"/>
      <c r="L383" s="179"/>
      <c r="M383" s="185"/>
      <c r="N383" s="186"/>
      <c r="O383" s="186"/>
      <c r="P383" s="186"/>
      <c r="Q383" s="186"/>
      <c r="R383" s="186"/>
      <c r="S383" s="186"/>
      <c r="T383" s="187"/>
      <c r="AT383" s="181" t="s">
        <v>150</v>
      </c>
      <c r="AU383" s="181" t="s">
        <v>148</v>
      </c>
      <c r="AV383" s="11" t="s">
        <v>148</v>
      </c>
      <c r="AW383" s="11" t="s">
        <v>39</v>
      </c>
      <c r="AX383" s="11" t="s">
        <v>75</v>
      </c>
      <c r="AY383" s="181" t="s">
        <v>140</v>
      </c>
    </row>
    <row r="384" spans="2:65" s="1" customFormat="1" ht="16.5" customHeight="1">
      <c r="B384" s="166"/>
      <c r="C384" s="167" t="s">
        <v>688</v>
      </c>
      <c r="D384" s="167" t="s">
        <v>142</v>
      </c>
      <c r="E384" s="168" t="s">
        <v>689</v>
      </c>
      <c r="F384" s="169" t="s">
        <v>690</v>
      </c>
      <c r="G384" s="170" t="s">
        <v>145</v>
      </c>
      <c r="H384" s="171">
        <v>10.523</v>
      </c>
      <c r="I384" s="172"/>
      <c r="J384" s="173">
        <f>ROUND(I384*H384,0)</f>
        <v>0</v>
      </c>
      <c r="K384" s="169" t="s">
        <v>146</v>
      </c>
      <c r="L384" s="39"/>
      <c r="M384" s="174" t="s">
        <v>5</v>
      </c>
      <c r="N384" s="175" t="s">
        <v>47</v>
      </c>
      <c r="O384" s="40"/>
      <c r="P384" s="176">
        <f>O384*H384</f>
        <v>0</v>
      </c>
      <c r="Q384" s="176">
        <v>0</v>
      </c>
      <c r="R384" s="176">
        <f>Q384*H384</f>
        <v>0</v>
      </c>
      <c r="S384" s="176">
        <v>0.055</v>
      </c>
      <c r="T384" s="177">
        <f>S384*H384</f>
        <v>0.578765</v>
      </c>
      <c r="AR384" s="22" t="s">
        <v>147</v>
      </c>
      <c r="AT384" s="22" t="s">
        <v>142</v>
      </c>
      <c r="AU384" s="22" t="s">
        <v>148</v>
      </c>
      <c r="AY384" s="22" t="s">
        <v>140</v>
      </c>
      <c r="BE384" s="178">
        <f>IF(N384="základní",J384,0)</f>
        <v>0</v>
      </c>
      <c r="BF384" s="178">
        <f>IF(N384="snížená",J384,0)</f>
        <v>0</v>
      </c>
      <c r="BG384" s="178">
        <f>IF(N384="zákl. přenesená",J384,0)</f>
        <v>0</v>
      </c>
      <c r="BH384" s="178">
        <f>IF(N384="sníž. přenesená",J384,0)</f>
        <v>0</v>
      </c>
      <c r="BI384" s="178">
        <f>IF(N384="nulová",J384,0)</f>
        <v>0</v>
      </c>
      <c r="BJ384" s="22" t="s">
        <v>148</v>
      </c>
      <c r="BK384" s="178">
        <f>ROUND(I384*H384,0)</f>
        <v>0</v>
      </c>
      <c r="BL384" s="22" t="s">
        <v>147</v>
      </c>
      <c r="BM384" s="22" t="s">
        <v>691</v>
      </c>
    </row>
    <row r="385" spans="2:51" s="11" customFormat="1" ht="13.5">
      <c r="B385" s="179"/>
      <c r="D385" s="180" t="s">
        <v>150</v>
      </c>
      <c r="E385" s="181" t="s">
        <v>5</v>
      </c>
      <c r="F385" s="182" t="s">
        <v>692</v>
      </c>
      <c r="H385" s="183">
        <v>10.523</v>
      </c>
      <c r="I385" s="184"/>
      <c r="L385" s="179"/>
      <c r="M385" s="185"/>
      <c r="N385" s="186"/>
      <c r="O385" s="186"/>
      <c r="P385" s="186"/>
      <c r="Q385" s="186"/>
      <c r="R385" s="186"/>
      <c r="S385" s="186"/>
      <c r="T385" s="187"/>
      <c r="AT385" s="181" t="s">
        <v>150</v>
      </c>
      <c r="AU385" s="181" t="s">
        <v>148</v>
      </c>
      <c r="AV385" s="11" t="s">
        <v>148</v>
      </c>
      <c r="AW385" s="11" t="s">
        <v>39</v>
      </c>
      <c r="AX385" s="11" t="s">
        <v>75</v>
      </c>
      <c r="AY385" s="181" t="s">
        <v>140</v>
      </c>
    </row>
    <row r="386" spans="2:65" s="1" customFormat="1" ht="16.5" customHeight="1">
      <c r="B386" s="166"/>
      <c r="C386" s="167" t="s">
        <v>693</v>
      </c>
      <c r="D386" s="167" t="s">
        <v>142</v>
      </c>
      <c r="E386" s="168" t="s">
        <v>694</v>
      </c>
      <c r="F386" s="169" t="s">
        <v>695</v>
      </c>
      <c r="G386" s="170" t="s">
        <v>145</v>
      </c>
      <c r="H386" s="171">
        <v>0.932</v>
      </c>
      <c r="I386" s="172"/>
      <c r="J386" s="173">
        <f>ROUND(I386*H386,0)</f>
        <v>0</v>
      </c>
      <c r="K386" s="169" t="s">
        <v>146</v>
      </c>
      <c r="L386" s="39"/>
      <c r="M386" s="174" t="s">
        <v>5</v>
      </c>
      <c r="N386" s="175" t="s">
        <v>47</v>
      </c>
      <c r="O386" s="40"/>
      <c r="P386" s="176">
        <f>O386*H386</f>
        <v>0</v>
      </c>
      <c r="Q386" s="176">
        <v>0</v>
      </c>
      <c r="R386" s="176">
        <f>Q386*H386</f>
        <v>0</v>
      </c>
      <c r="S386" s="176">
        <v>0.183</v>
      </c>
      <c r="T386" s="177">
        <f>S386*H386</f>
        <v>0.170556</v>
      </c>
      <c r="AR386" s="22" t="s">
        <v>147</v>
      </c>
      <c r="AT386" s="22" t="s">
        <v>142</v>
      </c>
      <c r="AU386" s="22" t="s">
        <v>148</v>
      </c>
      <c r="AY386" s="22" t="s">
        <v>140</v>
      </c>
      <c r="BE386" s="178">
        <f>IF(N386="základní",J386,0)</f>
        <v>0</v>
      </c>
      <c r="BF386" s="178">
        <f>IF(N386="snížená",J386,0)</f>
        <v>0</v>
      </c>
      <c r="BG386" s="178">
        <f>IF(N386="zákl. přenesená",J386,0)</f>
        <v>0</v>
      </c>
      <c r="BH386" s="178">
        <f>IF(N386="sníž. přenesená",J386,0)</f>
        <v>0</v>
      </c>
      <c r="BI386" s="178">
        <f>IF(N386="nulová",J386,0)</f>
        <v>0</v>
      </c>
      <c r="BJ386" s="22" t="s">
        <v>148</v>
      </c>
      <c r="BK386" s="178">
        <f>ROUND(I386*H386,0)</f>
        <v>0</v>
      </c>
      <c r="BL386" s="22" t="s">
        <v>147</v>
      </c>
      <c r="BM386" s="22" t="s">
        <v>696</v>
      </c>
    </row>
    <row r="387" spans="2:51" s="11" customFormat="1" ht="13.5">
      <c r="B387" s="179"/>
      <c r="D387" s="180" t="s">
        <v>150</v>
      </c>
      <c r="E387" s="181" t="s">
        <v>5</v>
      </c>
      <c r="F387" s="182" t="s">
        <v>697</v>
      </c>
      <c r="H387" s="183">
        <v>0.932</v>
      </c>
      <c r="I387" s="184"/>
      <c r="L387" s="179"/>
      <c r="M387" s="185"/>
      <c r="N387" s="186"/>
      <c r="O387" s="186"/>
      <c r="P387" s="186"/>
      <c r="Q387" s="186"/>
      <c r="R387" s="186"/>
      <c r="S387" s="186"/>
      <c r="T387" s="187"/>
      <c r="AT387" s="181" t="s">
        <v>150</v>
      </c>
      <c r="AU387" s="181" t="s">
        <v>148</v>
      </c>
      <c r="AV387" s="11" t="s">
        <v>148</v>
      </c>
      <c r="AW387" s="11" t="s">
        <v>39</v>
      </c>
      <c r="AX387" s="11" t="s">
        <v>75</v>
      </c>
      <c r="AY387" s="181" t="s">
        <v>140</v>
      </c>
    </row>
    <row r="388" spans="2:65" s="1" customFormat="1" ht="16.5" customHeight="1">
      <c r="B388" s="166"/>
      <c r="C388" s="167" t="s">
        <v>698</v>
      </c>
      <c r="D388" s="167" t="s">
        <v>142</v>
      </c>
      <c r="E388" s="168" t="s">
        <v>699</v>
      </c>
      <c r="F388" s="169" t="s">
        <v>700</v>
      </c>
      <c r="G388" s="170" t="s">
        <v>145</v>
      </c>
      <c r="H388" s="171">
        <v>14.286</v>
      </c>
      <c r="I388" s="172"/>
      <c r="J388" s="173">
        <f>ROUND(I388*H388,0)</f>
        <v>0</v>
      </c>
      <c r="K388" s="169" t="s">
        <v>146</v>
      </c>
      <c r="L388" s="39"/>
      <c r="M388" s="174" t="s">
        <v>5</v>
      </c>
      <c r="N388" s="175" t="s">
        <v>47</v>
      </c>
      <c r="O388" s="40"/>
      <c r="P388" s="176">
        <f>O388*H388</f>
        <v>0</v>
      </c>
      <c r="Q388" s="176">
        <v>0</v>
      </c>
      <c r="R388" s="176">
        <f>Q388*H388</f>
        <v>0</v>
      </c>
      <c r="S388" s="176">
        <v>0.015</v>
      </c>
      <c r="T388" s="177">
        <f>S388*H388</f>
        <v>0.21428999999999998</v>
      </c>
      <c r="AR388" s="22" t="s">
        <v>147</v>
      </c>
      <c r="AT388" s="22" t="s">
        <v>142</v>
      </c>
      <c r="AU388" s="22" t="s">
        <v>148</v>
      </c>
      <c r="AY388" s="22" t="s">
        <v>140</v>
      </c>
      <c r="BE388" s="178">
        <f>IF(N388="základní",J388,0)</f>
        <v>0</v>
      </c>
      <c r="BF388" s="178">
        <f>IF(N388="snížená",J388,0)</f>
        <v>0</v>
      </c>
      <c r="BG388" s="178">
        <f>IF(N388="zákl. přenesená",J388,0)</f>
        <v>0</v>
      </c>
      <c r="BH388" s="178">
        <f>IF(N388="sníž. přenesená",J388,0)</f>
        <v>0</v>
      </c>
      <c r="BI388" s="178">
        <f>IF(N388="nulová",J388,0)</f>
        <v>0</v>
      </c>
      <c r="BJ388" s="22" t="s">
        <v>148</v>
      </c>
      <c r="BK388" s="178">
        <f>ROUND(I388*H388,0)</f>
        <v>0</v>
      </c>
      <c r="BL388" s="22" t="s">
        <v>147</v>
      </c>
      <c r="BM388" s="22" t="s">
        <v>701</v>
      </c>
    </row>
    <row r="389" spans="2:51" s="11" customFormat="1" ht="13.5">
      <c r="B389" s="179"/>
      <c r="D389" s="180" t="s">
        <v>150</v>
      </c>
      <c r="E389" s="181" t="s">
        <v>5</v>
      </c>
      <c r="F389" s="182" t="s">
        <v>702</v>
      </c>
      <c r="H389" s="183">
        <v>7.67</v>
      </c>
      <c r="I389" s="184"/>
      <c r="L389" s="179"/>
      <c r="M389" s="185"/>
      <c r="N389" s="186"/>
      <c r="O389" s="186"/>
      <c r="P389" s="186"/>
      <c r="Q389" s="186"/>
      <c r="R389" s="186"/>
      <c r="S389" s="186"/>
      <c r="T389" s="187"/>
      <c r="AT389" s="181" t="s">
        <v>150</v>
      </c>
      <c r="AU389" s="181" t="s">
        <v>148</v>
      </c>
      <c r="AV389" s="11" t="s">
        <v>148</v>
      </c>
      <c r="AW389" s="11" t="s">
        <v>39</v>
      </c>
      <c r="AX389" s="11" t="s">
        <v>75</v>
      </c>
      <c r="AY389" s="181" t="s">
        <v>140</v>
      </c>
    </row>
    <row r="390" spans="2:51" s="11" customFormat="1" ht="13.5">
      <c r="B390" s="179"/>
      <c r="D390" s="180" t="s">
        <v>150</v>
      </c>
      <c r="E390" s="181" t="s">
        <v>5</v>
      </c>
      <c r="F390" s="182" t="s">
        <v>703</v>
      </c>
      <c r="H390" s="183">
        <v>6.616</v>
      </c>
      <c r="I390" s="184"/>
      <c r="L390" s="179"/>
      <c r="M390" s="185"/>
      <c r="N390" s="186"/>
      <c r="O390" s="186"/>
      <c r="P390" s="186"/>
      <c r="Q390" s="186"/>
      <c r="R390" s="186"/>
      <c r="S390" s="186"/>
      <c r="T390" s="187"/>
      <c r="AT390" s="181" t="s">
        <v>150</v>
      </c>
      <c r="AU390" s="181" t="s">
        <v>148</v>
      </c>
      <c r="AV390" s="11" t="s">
        <v>148</v>
      </c>
      <c r="AW390" s="11" t="s">
        <v>39</v>
      </c>
      <c r="AX390" s="11" t="s">
        <v>75</v>
      </c>
      <c r="AY390" s="181" t="s">
        <v>140</v>
      </c>
    </row>
    <row r="391" spans="2:65" s="1" customFormat="1" ht="16.5" customHeight="1">
      <c r="B391" s="166"/>
      <c r="C391" s="167" t="s">
        <v>30</v>
      </c>
      <c r="D391" s="167" t="s">
        <v>142</v>
      </c>
      <c r="E391" s="168" t="s">
        <v>704</v>
      </c>
      <c r="F391" s="169" t="s">
        <v>705</v>
      </c>
      <c r="G391" s="170" t="s">
        <v>145</v>
      </c>
      <c r="H391" s="171">
        <v>24.428</v>
      </c>
      <c r="I391" s="172"/>
      <c r="J391" s="173">
        <f>ROUND(I391*H391,0)</f>
        <v>0</v>
      </c>
      <c r="K391" s="169" t="s">
        <v>146</v>
      </c>
      <c r="L391" s="39"/>
      <c r="M391" s="174" t="s">
        <v>5</v>
      </c>
      <c r="N391" s="175" t="s">
        <v>47</v>
      </c>
      <c r="O391" s="40"/>
      <c r="P391" s="176">
        <f>O391*H391</f>
        <v>0</v>
      </c>
      <c r="Q391" s="176">
        <v>0</v>
      </c>
      <c r="R391" s="176">
        <f>Q391*H391</f>
        <v>0</v>
      </c>
      <c r="S391" s="176">
        <v>0.076</v>
      </c>
      <c r="T391" s="177">
        <f>S391*H391</f>
        <v>1.856528</v>
      </c>
      <c r="AR391" s="22" t="s">
        <v>147</v>
      </c>
      <c r="AT391" s="22" t="s">
        <v>142</v>
      </c>
      <c r="AU391" s="22" t="s">
        <v>148</v>
      </c>
      <c r="AY391" s="22" t="s">
        <v>140</v>
      </c>
      <c r="BE391" s="178">
        <f>IF(N391="základní",J391,0)</f>
        <v>0</v>
      </c>
      <c r="BF391" s="178">
        <f>IF(N391="snížená",J391,0)</f>
        <v>0</v>
      </c>
      <c r="BG391" s="178">
        <f>IF(N391="zákl. přenesená",J391,0)</f>
        <v>0</v>
      </c>
      <c r="BH391" s="178">
        <f>IF(N391="sníž. přenesená",J391,0)</f>
        <v>0</v>
      </c>
      <c r="BI391" s="178">
        <f>IF(N391="nulová",J391,0)</f>
        <v>0</v>
      </c>
      <c r="BJ391" s="22" t="s">
        <v>148</v>
      </c>
      <c r="BK391" s="178">
        <f>ROUND(I391*H391,0)</f>
        <v>0</v>
      </c>
      <c r="BL391" s="22" t="s">
        <v>147</v>
      </c>
      <c r="BM391" s="22" t="s">
        <v>706</v>
      </c>
    </row>
    <row r="392" spans="2:51" s="11" customFormat="1" ht="13.5">
      <c r="B392" s="179"/>
      <c r="D392" s="180" t="s">
        <v>150</v>
      </c>
      <c r="E392" s="181" t="s">
        <v>5</v>
      </c>
      <c r="F392" s="182" t="s">
        <v>707</v>
      </c>
      <c r="H392" s="183">
        <v>24.428</v>
      </c>
      <c r="I392" s="184"/>
      <c r="L392" s="179"/>
      <c r="M392" s="185"/>
      <c r="N392" s="186"/>
      <c r="O392" s="186"/>
      <c r="P392" s="186"/>
      <c r="Q392" s="186"/>
      <c r="R392" s="186"/>
      <c r="S392" s="186"/>
      <c r="T392" s="187"/>
      <c r="AT392" s="181" t="s">
        <v>150</v>
      </c>
      <c r="AU392" s="181" t="s">
        <v>148</v>
      </c>
      <c r="AV392" s="11" t="s">
        <v>148</v>
      </c>
      <c r="AW392" s="11" t="s">
        <v>39</v>
      </c>
      <c r="AX392" s="11" t="s">
        <v>75</v>
      </c>
      <c r="AY392" s="181" t="s">
        <v>140</v>
      </c>
    </row>
    <row r="393" spans="2:65" s="1" customFormat="1" ht="16.5" customHeight="1">
      <c r="B393" s="166"/>
      <c r="C393" s="167" t="s">
        <v>708</v>
      </c>
      <c r="D393" s="167" t="s">
        <v>142</v>
      </c>
      <c r="E393" s="168" t="s">
        <v>709</v>
      </c>
      <c r="F393" s="169" t="s">
        <v>710</v>
      </c>
      <c r="G393" s="170" t="s">
        <v>145</v>
      </c>
      <c r="H393" s="171">
        <v>4.035</v>
      </c>
      <c r="I393" s="172"/>
      <c r="J393" s="173">
        <f>ROUND(I393*H393,0)</f>
        <v>0</v>
      </c>
      <c r="K393" s="169" t="s">
        <v>146</v>
      </c>
      <c r="L393" s="39"/>
      <c r="M393" s="174" t="s">
        <v>5</v>
      </c>
      <c r="N393" s="175" t="s">
        <v>47</v>
      </c>
      <c r="O393" s="40"/>
      <c r="P393" s="176">
        <f>O393*H393</f>
        <v>0</v>
      </c>
      <c r="Q393" s="176">
        <v>0</v>
      </c>
      <c r="R393" s="176">
        <f>Q393*H393</f>
        <v>0</v>
      </c>
      <c r="S393" s="176">
        <v>0.073</v>
      </c>
      <c r="T393" s="177">
        <f>S393*H393</f>
        <v>0.294555</v>
      </c>
      <c r="AR393" s="22" t="s">
        <v>147</v>
      </c>
      <c r="AT393" s="22" t="s">
        <v>142</v>
      </c>
      <c r="AU393" s="22" t="s">
        <v>148</v>
      </c>
      <c r="AY393" s="22" t="s">
        <v>140</v>
      </c>
      <c r="BE393" s="178">
        <f>IF(N393="základní",J393,0)</f>
        <v>0</v>
      </c>
      <c r="BF393" s="178">
        <f>IF(N393="snížená",J393,0)</f>
        <v>0</v>
      </c>
      <c r="BG393" s="178">
        <f>IF(N393="zákl. přenesená",J393,0)</f>
        <v>0</v>
      </c>
      <c r="BH393" s="178">
        <f>IF(N393="sníž. přenesená",J393,0)</f>
        <v>0</v>
      </c>
      <c r="BI393" s="178">
        <f>IF(N393="nulová",J393,0)</f>
        <v>0</v>
      </c>
      <c r="BJ393" s="22" t="s">
        <v>148</v>
      </c>
      <c r="BK393" s="178">
        <f>ROUND(I393*H393,0)</f>
        <v>0</v>
      </c>
      <c r="BL393" s="22" t="s">
        <v>147</v>
      </c>
      <c r="BM393" s="22" t="s">
        <v>711</v>
      </c>
    </row>
    <row r="394" spans="2:51" s="11" customFormat="1" ht="13.5">
      <c r="B394" s="179"/>
      <c r="D394" s="180" t="s">
        <v>150</v>
      </c>
      <c r="E394" s="181" t="s">
        <v>5</v>
      </c>
      <c r="F394" s="182" t="s">
        <v>712</v>
      </c>
      <c r="H394" s="183">
        <v>4.035</v>
      </c>
      <c r="I394" s="184"/>
      <c r="L394" s="179"/>
      <c r="M394" s="185"/>
      <c r="N394" s="186"/>
      <c r="O394" s="186"/>
      <c r="P394" s="186"/>
      <c r="Q394" s="186"/>
      <c r="R394" s="186"/>
      <c r="S394" s="186"/>
      <c r="T394" s="187"/>
      <c r="AT394" s="181" t="s">
        <v>150</v>
      </c>
      <c r="AU394" s="181" t="s">
        <v>148</v>
      </c>
      <c r="AV394" s="11" t="s">
        <v>148</v>
      </c>
      <c r="AW394" s="11" t="s">
        <v>39</v>
      </c>
      <c r="AX394" s="11" t="s">
        <v>75</v>
      </c>
      <c r="AY394" s="181" t="s">
        <v>140</v>
      </c>
    </row>
    <row r="395" spans="2:65" s="1" customFormat="1" ht="16.5" customHeight="1">
      <c r="B395" s="166"/>
      <c r="C395" s="167" t="s">
        <v>713</v>
      </c>
      <c r="D395" s="167" t="s">
        <v>142</v>
      </c>
      <c r="E395" s="168" t="s">
        <v>714</v>
      </c>
      <c r="F395" s="169" t="s">
        <v>715</v>
      </c>
      <c r="G395" s="170" t="s">
        <v>145</v>
      </c>
      <c r="H395" s="171">
        <v>1.375</v>
      </c>
      <c r="I395" s="172"/>
      <c r="J395" s="173">
        <f>ROUND(I395*H395,0)</f>
        <v>0</v>
      </c>
      <c r="K395" s="169" t="s">
        <v>146</v>
      </c>
      <c r="L395" s="39"/>
      <c r="M395" s="174" t="s">
        <v>5</v>
      </c>
      <c r="N395" s="175" t="s">
        <v>47</v>
      </c>
      <c r="O395" s="40"/>
      <c r="P395" s="176">
        <f>O395*H395</f>
        <v>0</v>
      </c>
      <c r="Q395" s="176">
        <v>0</v>
      </c>
      <c r="R395" s="176">
        <f>Q395*H395</f>
        <v>0</v>
      </c>
      <c r="S395" s="176">
        <v>0.059</v>
      </c>
      <c r="T395" s="177">
        <f>S395*H395</f>
        <v>0.081125</v>
      </c>
      <c r="AR395" s="22" t="s">
        <v>147</v>
      </c>
      <c r="AT395" s="22" t="s">
        <v>142</v>
      </c>
      <c r="AU395" s="22" t="s">
        <v>148</v>
      </c>
      <c r="AY395" s="22" t="s">
        <v>140</v>
      </c>
      <c r="BE395" s="178">
        <f>IF(N395="základní",J395,0)</f>
        <v>0</v>
      </c>
      <c r="BF395" s="178">
        <f>IF(N395="snížená",J395,0)</f>
        <v>0</v>
      </c>
      <c r="BG395" s="178">
        <f>IF(N395="zákl. přenesená",J395,0)</f>
        <v>0</v>
      </c>
      <c r="BH395" s="178">
        <f>IF(N395="sníž. přenesená",J395,0)</f>
        <v>0</v>
      </c>
      <c r="BI395" s="178">
        <f>IF(N395="nulová",J395,0)</f>
        <v>0</v>
      </c>
      <c r="BJ395" s="22" t="s">
        <v>148</v>
      </c>
      <c r="BK395" s="178">
        <f>ROUND(I395*H395,0)</f>
        <v>0</v>
      </c>
      <c r="BL395" s="22" t="s">
        <v>147</v>
      </c>
      <c r="BM395" s="22" t="s">
        <v>716</v>
      </c>
    </row>
    <row r="396" spans="2:51" s="11" customFormat="1" ht="13.5">
      <c r="B396" s="179"/>
      <c r="D396" s="180" t="s">
        <v>150</v>
      </c>
      <c r="E396" s="181" t="s">
        <v>5</v>
      </c>
      <c r="F396" s="182" t="s">
        <v>717</v>
      </c>
      <c r="H396" s="183">
        <v>1.375</v>
      </c>
      <c r="I396" s="184"/>
      <c r="L396" s="179"/>
      <c r="M396" s="185"/>
      <c r="N396" s="186"/>
      <c r="O396" s="186"/>
      <c r="P396" s="186"/>
      <c r="Q396" s="186"/>
      <c r="R396" s="186"/>
      <c r="S396" s="186"/>
      <c r="T396" s="187"/>
      <c r="AT396" s="181" t="s">
        <v>150</v>
      </c>
      <c r="AU396" s="181" t="s">
        <v>148</v>
      </c>
      <c r="AV396" s="11" t="s">
        <v>148</v>
      </c>
      <c r="AW396" s="11" t="s">
        <v>39</v>
      </c>
      <c r="AX396" s="11" t="s">
        <v>75</v>
      </c>
      <c r="AY396" s="181" t="s">
        <v>140</v>
      </c>
    </row>
    <row r="397" spans="2:65" s="1" customFormat="1" ht="16.5" customHeight="1">
      <c r="B397" s="166"/>
      <c r="C397" s="167" t="s">
        <v>718</v>
      </c>
      <c r="D397" s="167" t="s">
        <v>142</v>
      </c>
      <c r="E397" s="168" t="s">
        <v>719</v>
      </c>
      <c r="F397" s="169" t="s">
        <v>720</v>
      </c>
      <c r="G397" s="170" t="s">
        <v>145</v>
      </c>
      <c r="H397" s="171">
        <v>5.013</v>
      </c>
      <c r="I397" s="172"/>
      <c r="J397" s="173">
        <f>ROUND(I397*H397,0)</f>
        <v>0</v>
      </c>
      <c r="K397" s="169" t="s">
        <v>146</v>
      </c>
      <c r="L397" s="39"/>
      <c r="M397" s="174" t="s">
        <v>5</v>
      </c>
      <c r="N397" s="175" t="s">
        <v>47</v>
      </c>
      <c r="O397" s="40"/>
      <c r="P397" s="176">
        <f>O397*H397</f>
        <v>0</v>
      </c>
      <c r="Q397" s="176">
        <v>0</v>
      </c>
      <c r="R397" s="176">
        <f>Q397*H397</f>
        <v>0</v>
      </c>
      <c r="S397" s="176">
        <v>0.083</v>
      </c>
      <c r="T397" s="177">
        <f>S397*H397</f>
        <v>0.41607900000000003</v>
      </c>
      <c r="AR397" s="22" t="s">
        <v>147</v>
      </c>
      <c r="AT397" s="22" t="s">
        <v>142</v>
      </c>
      <c r="AU397" s="22" t="s">
        <v>148</v>
      </c>
      <c r="AY397" s="22" t="s">
        <v>140</v>
      </c>
      <c r="BE397" s="178">
        <f>IF(N397="základní",J397,0)</f>
        <v>0</v>
      </c>
      <c r="BF397" s="178">
        <f>IF(N397="snížená",J397,0)</f>
        <v>0</v>
      </c>
      <c r="BG397" s="178">
        <f>IF(N397="zákl. přenesená",J397,0)</f>
        <v>0</v>
      </c>
      <c r="BH397" s="178">
        <f>IF(N397="sníž. přenesená",J397,0)</f>
        <v>0</v>
      </c>
      <c r="BI397" s="178">
        <f>IF(N397="nulová",J397,0)</f>
        <v>0</v>
      </c>
      <c r="BJ397" s="22" t="s">
        <v>148</v>
      </c>
      <c r="BK397" s="178">
        <f>ROUND(I397*H397,0)</f>
        <v>0</v>
      </c>
      <c r="BL397" s="22" t="s">
        <v>147</v>
      </c>
      <c r="BM397" s="22" t="s">
        <v>721</v>
      </c>
    </row>
    <row r="398" spans="2:51" s="11" customFormat="1" ht="13.5">
      <c r="B398" s="179"/>
      <c r="D398" s="180" t="s">
        <v>150</v>
      </c>
      <c r="E398" s="181" t="s">
        <v>5</v>
      </c>
      <c r="F398" s="182" t="s">
        <v>722</v>
      </c>
      <c r="H398" s="183">
        <v>5.013</v>
      </c>
      <c r="I398" s="184"/>
      <c r="L398" s="179"/>
      <c r="M398" s="185"/>
      <c r="N398" s="186"/>
      <c r="O398" s="186"/>
      <c r="P398" s="186"/>
      <c r="Q398" s="186"/>
      <c r="R398" s="186"/>
      <c r="S398" s="186"/>
      <c r="T398" s="187"/>
      <c r="AT398" s="181" t="s">
        <v>150</v>
      </c>
      <c r="AU398" s="181" t="s">
        <v>148</v>
      </c>
      <c r="AV398" s="11" t="s">
        <v>148</v>
      </c>
      <c r="AW398" s="11" t="s">
        <v>39</v>
      </c>
      <c r="AX398" s="11" t="s">
        <v>75</v>
      </c>
      <c r="AY398" s="181" t="s">
        <v>140</v>
      </c>
    </row>
    <row r="399" spans="2:65" s="1" customFormat="1" ht="25.5" customHeight="1">
      <c r="B399" s="166"/>
      <c r="C399" s="167" t="s">
        <v>723</v>
      </c>
      <c r="D399" s="167" t="s">
        <v>142</v>
      </c>
      <c r="E399" s="168" t="s">
        <v>724</v>
      </c>
      <c r="F399" s="169" t="s">
        <v>725</v>
      </c>
      <c r="G399" s="170" t="s">
        <v>233</v>
      </c>
      <c r="H399" s="171">
        <v>1</v>
      </c>
      <c r="I399" s="172"/>
      <c r="J399" s="173">
        <f>ROUND(I399*H399,0)</f>
        <v>0</v>
      </c>
      <c r="K399" s="169" t="s">
        <v>146</v>
      </c>
      <c r="L399" s="39"/>
      <c r="M399" s="174" t="s">
        <v>5</v>
      </c>
      <c r="N399" s="175" t="s">
        <v>47</v>
      </c>
      <c r="O399" s="40"/>
      <c r="P399" s="176">
        <f>O399*H399</f>
        <v>0</v>
      </c>
      <c r="Q399" s="176">
        <v>0</v>
      </c>
      <c r="R399" s="176">
        <f>Q399*H399</f>
        <v>0</v>
      </c>
      <c r="S399" s="176">
        <v>0.262</v>
      </c>
      <c r="T399" s="177">
        <f>S399*H399</f>
        <v>0.262</v>
      </c>
      <c r="AR399" s="22" t="s">
        <v>147</v>
      </c>
      <c r="AT399" s="22" t="s">
        <v>142</v>
      </c>
      <c r="AU399" s="22" t="s">
        <v>148</v>
      </c>
      <c r="AY399" s="22" t="s">
        <v>140</v>
      </c>
      <c r="BE399" s="178">
        <f>IF(N399="základní",J399,0)</f>
        <v>0</v>
      </c>
      <c r="BF399" s="178">
        <f>IF(N399="snížená",J399,0)</f>
        <v>0</v>
      </c>
      <c r="BG399" s="178">
        <f>IF(N399="zákl. přenesená",J399,0)</f>
        <v>0</v>
      </c>
      <c r="BH399" s="178">
        <f>IF(N399="sníž. přenesená",J399,0)</f>
        <v>0</v>
      </c>
      <c r="BI399" s="178">
        <f>IF(N399="nulová",J399,0)</f>
        <v>0</v>
      </c>
      <c r="BJ399" s="22" t="s">
        <v>148</v>
      </c>
      <c r="BK399" s="178">
        <f>ROUND(I399*H399,0)</f>
        <v>0</v>
      </c>
      <c r="BL399" s="22" t="s">
        <v>147</v>
      </c>
      <c r="BM399" s="22" t="s">
        <v>726</v>
      </c>
    </row>
    <row r="400" spans="2:51" s="11" customFormat="1" ht="13.5">
      <c r="B400" s="179"/>
      <c r="D400" s="180" t="s">
        <v>150</v>
      </c>
      <c r="E400" s="181" t="s">
        <v>5</v>
      </c>
      <c r="F400" s="182" t="s">
        <v>727</v>
      </c>
      <c r="H400" s="183">
        <v>1</v>
      </c>
      <c r="I400" s="184"/>
      <c r="L400" s="179"/>
      <c r="M400" s="185"/>
      <c r="N400" s="186"/>
      <c r="O400" s="186"/>
      <c r="P400" s="186"/>
      <c r="Q400" s="186"/>
      <c r="R400" s="186"/>
      <c r="S400" s="186"/>
      <c r="T400" s="187"/>
      <c r="AT400" s="181" t="s">
        <v>150</v>
      </c>
      <c r="AU400" s="181" t="s">
        <v>148</v>
      </c>
      <c r="AV400" s="11" t="s">
        <v>148</v>
      </c>
      <c r="AW400" s="11" t="s">
        <v>39</v>
      </c>
      <c r="AX400" s="11" t="s">
        <v>75</v>
      </c>
      <c r="AY400" s="181" t="s">
        <v>140</v>
      </c>
    </row>
    <row r="401" spans="2:65" s="1" customFormat="1" ht="25.5" customHeight="1">
      <c r="B401" s="166"/>
      <c r="C401" s="167" t="s">
        <v>728</v>
      </c>
      <c r="D401" s="167" t="s">
        <v>142</v>
      </c>
      <c r="E401" s="168" t="s">
        <v>729</v>
      </c>
      <c r="F401" s="169" t="s">
        <v>730</v>
      </c>
      <c r="G401" s="170" t="s">
        <v>145</v>
      </c>
      <c r="H401" s="171">
        <v>1.03</v>
      </c>
      <c r="I401" s="172"/>
      <c r="J401" s="173">
        <f>ROUND(I401*H401,0)</f>
        <v>0</v>
      </c>
      <c r="K401" s="169" t="s">
        <v>146</v>
      </c>
      <c r="L401" s="39"/>
      <c r="M401" s="174" t="s">
        <v>5</v>
      </c>
      <c r="N401" s="175" t="s">
        <v>47</v>
      </c>
      <c r="O401" s="40"/>
      <c r="P401" s="176">
        <f>O401*H401</f>
        <v>0</v>
      </c>
      <c r="Q401" s="176">
        <v>0</v>
      </c>
      <c r="R401" s="176">
        <f>Q401*H401</f>
        <v>0</v>
      </c>
      <c r="S401" s="176">
        <v>0.187</v>
      </c>
      <c r="T401" s="177">
        <f>S401*H401</f>
        <v>0.19261</v>
      </c>
      <c r="AR401" s="22" t="s">
        <v>147</v>
      </c>
      <c r="AT401" s="22" t="s">
        <v>142</v>
      </c>
      <c r="AU401" s="22" t="s">
        <v>148</v>
      </c>
      <c r="AY401" s="22" t="s">
        <v>140</v>
      </c>
      <c r="BE401" s="178">
        <f>IF(N401="základní",J401,0)</f>
        <v>0</v>
      </c>
      <c r="BF401" s="178">
        <f>IF(N401="snížená",J401,0)</f>
        <v>0</v>
      </c>
      <c r="BG401" s="178">
        <f>IF(N401="zákl. přenesená",J401,0)</f>
        <v>0</v>
      </c>
      <c r="BH401" s="178">
        <f>IF(N401="sníž. přenesená",J401,0)</f>
        <v>0</v>
      </c>
      <c r="BI401" s="178">
        <f>IF(N401="nulová",J401,0)</f>
        <v>0</v>
      </c>
      <c r="BJ401" s="22" t="s">
        <v>148</v>
      </c>
      <c r="BK401" s="178">
        <f>ROUND(I401*H401,0)</f>
        <v>0</v>
      </c>
      <c r="BL401" s="22" t="s">
        <v>147</v>
      </c>
      <c r="BM401" s="22" t="s">
        <v>731</v>
      </c>
    </row>
    <row r="402" spans="2:51" s="11" customFormat="1" ht="13.5">
      <c r="B402" s="179"/>
      <c r="D402" s="180" t="s">
        <v>150</v>
      </c>
      <c r="E402" s="181" t="s">
        <v>5</v>
      </c>
      <c r="F402" s="182" t="s">
        <v>732</v>
      </c>
      <c r="H402" s="183">
        <v>1.03</v>
      </c>
      <c r="I402" s="184"/>
      <c r="L402" s="179"/>
      <c r="M402" s="185"/>
      <c r="N402" s="186"/>
      <c r="O402" s="186"/>
      <c r="P402" s="186"/>
      <c r="Q402" s="186"/>
      <c r="R402" s="186"/>
      <c r="S402" s="186"/>
      <c r="T402" s="187"/>
      <c r="AT402" s="181" t="s">
        <v>150</v>
      </c>
      <c r="AU402" s="181" t="s">
        <v>148</v>
      </c>
      <c r="AV402" s="11" t="s">
        <v>148</v>
      </c>
      <c r="AW402" s="11" t="s">
        <v>39</v>
      </c>
      <c r="AX402" s="11" t="s">
        <v>75</v>
      </c>
      <c r="AY402" s="181" t="s">
        <v>140</v>
      </c>
    </row>
    <row r="403" spans="2:65" s="1" customFormat="1" ht="25.5" customHeight="1">
      <c r="B403" s="166"/>
      <c r="C403" s="167" t="s">
        <v>733</v>
      </c>
      <c r="D403" s="167" t="s">
        <v>142</v>
      </c>
      <c r="E403" s="168" t="s">
        <v>734</v>
      </c>
      <c r="F403" s="169" t="s">
        <v>735</v>
      </c>
      <c r="G403" s="170" t="s">
        <v>163</v>
      </c>
      <c r="H403" s="171">
        <v>0.326</v>
      </c>
      <c r="I403" s="172"/>
      <c r="J403" s="173">
        <f>ROUND(I403*H403,0)</f>
        <v>0</v>
      </c>
      <c r="K403" s="169" t="s">
        <v>146</v>
      </c>
      <c r="L403" s="39"/>
      <c r="M403" s="174" t="s">
        <v>5</v>
      </c>
      <c r="N403" s="175" t="s">
        <v>47</v>
      </c>
      <c r="O403" s="40"/>
      <c r="P403" s="176">
        <f>O403*H403</f>
        <v>0</v>
      </c>
      <c r="Q403" s="176">
        <v>0</v>
      </c>
      <c r="R403" s="176">
        <f>Q403*H403</f>
        <v>0</v>
      </c>
      <c r="S403" s="176">
        <v>1.8</v>
      </c>
      <c r="T403" s="177">
        <f>S403*H403</f>
        <v>0.5868</v>
      </c>
      <c r="AR403" s="22" t="s">
        <v>147</v>
      </c>
      <c r="AT403" s="22" t="s">
        <v>142</v>
      </c>
      <c r="AU403" s="22" t="s">
        <v>148</v>
      </c>
      <c r="AY403" s="22" t="s">
        <v>140</v>
      </c>
      <c r="BE403" s="178">
        <f>IF(N403="základní",J403,0)</f>
        <v>0</v>
      </c>
      <c r="BF403" s="178">
        <f>IF(N403="snížená",J403,0)</f>
        <v>0</v>
      </c>
      <c r="BG403" s="178">
        <f>IF(N403="zákl. přenesená",J403,0)</f>
        <v>0</v>
      </c>
      <c r="BH403" s="178">
        <f>IF(N403="sníž. přenesená",J403,0)</f>
        <v>0</v>
      </c>
      <c r="BI403" s="178">
        <f>IF(N403="nulová",J403,0)</f>
        <v>0</v>
      </c>
      <c r="BJ403" s="22" t="s">
        <v>148</v>
      </c>
      <c r="BK403" s="178">
        <f>ROUND(I403*H403,0)</f>
        <v>0</v>
      </c>
      <c r="BL403" s="22" t="s">
        <v>147</v>
      </c>
      <c r="BM403" s="22" t="s">
        <v>736</v>
      </c>
    </row>
    <row r="404" spans="2:51" s="11" customFormat="1" ht="13.5">
      <c r="B404" s="179"/>
      <c r="D404" s="180" t="s">
        <v>150</v>
      </c>
      <c r="E404" s="181" t="s">
        <v>5</v>
      </c>
      <c r="F404" s="182" t="s">
        <v>737</v>
      </c>
      <c r="H404" s="183">
        <v>0.326</v>
      </c>
      <c r="I404" s="184"/>
      <c r="L404" s="179"/>
      <c r="M404" s="185"/>
      <c r="N404" s="186"/>
      <c r="O404" s="186"/>
      <c r="P404" s="186"/>
      <c r="Q404" s="186"/>
      <c r="R404" s="186"/>
      <c r="S404" s="186"/>
      <c r="T404" s="187"/>
      <c r="AT404" s="181" t="s">
        <v>150</v>
      </c>
      <c r="AU404" s="181" t="s">
        <v>148</v>
      </c>
      <c r="AV404" s="11" t="s">
        <v>148</v>
      </c>
      <c r="AW404" s="11" t="s">
        <v>39</v>
      </c>
      <c r="AX404" s="11" t="s">
        <v>75</v>
      </c>
      <c r="AY404" s="181" t="s">
        <v>140</v>
      </c>
    </row>
    <row r="405" spans="2:65" s="1" customFormat="1" ht="25.5" customHeight="1">
      <c r="B405" s="166"/>
      <c r="C405" s="167" t="s">
        <v>738</v>
      </c>
      <c r="D405" s="167" t="s">
        <v>142</v>
      </c>
      <c r="E405" s="168" t="s">
        <v>739</v>
      </c>
      <c r="F405" s="169" t="s">
        <v>740</v>
      </c>
      <c r="G405" s="170" t="s">
        <v>145</v>
      </c>
      <c r="H405" s="171">
        <v>9.054</v>
      </c>
      <c r="I405" s="172"/>
      <c r="J405" s="173">
        <f>ROUND(I405*H405,0)</f>
        <v>0</v>
      </c>
      <c r="K405" s="169" t="s">
        <v>146</v>
      </c>
      <c r="L405" s="39"/>
      <c r="M405" s="174" t="s">
        <v>5</v>
      </c>
      <c r="N405" s="175" t="s">
        <v>47</v>
      </c>
      <c r="O405" s="40"/>
      <c r="P405" s="176">
        <f>O405*H405</f>
        <v>0</v>
      </c>
      <c r="Q405" s="176">
        <v>0</v>
      </c>
      <c r="R405" s="176">
        <f>Q405*H405</f>
        <v>0</v>
      </c>
      <c r="S405" s="176">
        <v>0.18</v>
      </c>
      <c r="T405" s="177">
        <f>S405*H405</f>
        <v>1.62972</v>
      </c>
      <c r="AR405" s="22" t="s">
        <v>147</v>
      </c>
      <c r="AT405" s="22" t="s">
        <v>142</v>
      </c>
      <c r="AU405" s="22" t="s">
        <v>148</v>
      </c>
      <c r="AY405" s="22" t="s">
        <v>140</v>
      </c>
      <c r="BE405" s="178">
        <f>IF(N405="základní",J405,0)</f>
        <v>0</v>
      </c>
      <c r="BF405" s="178">
        <f>IF(N405="snížená",J405,0)</f>
        <v>0</v>
      </c>
      <c r="BG405" s="178">
        <f>IF(N405="zákl. přenesená",J405,0)</f>
        <v>0</v>
      </c>
      <c r="BH405" s="178">
        <f>IF(N405="sníž. přenesená",J405,0)</f>
        <v>0</v>
      </c>
      <c r="BI405" s="178">
        <f>IF(N405="nulová",J405,0)</f>
        <v>0</v>
      </c>
      <c r="BJ405" s="22" t="s">
        <v>148</v>
      </c>
      <c r="BK405" s="178">
        <f>ROUND(I405*H405,0)</f>
        <v>0</v>
      </c>
      <c r="BL405" s="22" t="s">
        <v>147</v>
      </c>
      <c r="BM405" s="22" t="s">
        <v>741</v>
      </c>
    </row>
    <row r="406" spans="2:51" s="11" customFormat="1" ht="13.5">
      <c r="B406" s="179"/>
      <c r="D406" s="180" t="s">
        <v>150</v>
      </c>
      <c r="E406" s="181" t="s">
        <v>5</v>
      </c>
      <c r="F406" s="182" t="s">
        <v>742</v>
      </c>
      <c r="H406" s="183">
        <v>9.054</v>
      </c>
      <c r="I406" s="184"/>
      <c r="L406" s="179"/>
      <c r="M406" s="185"/>
      <c r="N406" s="186"/>
      <c r="O406" s="186"/>
      <c r="P406" s="186"/>
      <c r="Q406" s="186"/>
      <c r="R406" s="186"/>
      <c r="S406" s="186"/>
      <c r="T406" s="187"/>
      <c r="AT406" s="181" t="s">
        <v>150</v>
      </c>
      <c r="AU406" s="181" t="s">
        <v>148</v>
      </c>
      <c r="AV406" s="11" t="s">
        <v>148</v>
      </c>
      <c r="AW406" s="11" t="s">
        <v>39</v>
      </c>
      <c r="AX406" s="11" t="s">
        <v>75</v>
      </c>
      <c r="AY406" s="181" t="s">
        <v>140</v>
      </c>
    </row>
    <row r="407" spans="2:65" s="1" customFormat="1" ht="25.5" customHeight="1">
      <c r="B407" s="166"/>
      <c r="C407" s="167" t="s">
        <v>743</v>
      </c>
      <c r="D407" s="167" t="s">
        <v>142</v>
      </c>
      <c r="E407" s="168" t="s">
        <v>744</v>
      </c>
      <c r="F407" s="169" t="s">
        <v>745</v>
      </c>
      <c r="G407" s="170" t="s">
        <v>145</v>
      </c>
      <c r="H407" s="171">
        <v>3.03</v>
      </c>
      <c r="I407" s="172"/>
      <c r="J407" s="173">
        <f>ROUND(I407*H407,0)</f>
        <v>0</v>
      </c>
      <c r="K407" s="169" t="s">
        <v>146</v>
      </c>
      <c r="L407" s="39"/>
      <c r="M407" s="174" t="s">
        <v>5</v>
      </c>
      <c r="N407" s="175" t="s">
        <v>47</v>
      </c>
      <c r="O407" s="40"/>
      <c r="P407" s="176">
        <f>O407*H407</f>
        <v>0</v>
      </c>
      <c r="Q407" s="176">
        <v>0</v>
      </c>
      <c r="R407" s="176">
        <f>Q407*H407</f>
        <v>0</v>
      </c>
      <c r="S407" s="176">
        <v>0.27</v>
      </c>
      <c r="T407" s="177">
        <f>S407*H407</f>
        <v>0.8181</v>
      </c>
      <c r="AR407" s="22" t="s">
        <v>147</v>
      </c>
      <c r="AT407" s="22" t="s">
        <v>142</v>
      </c>
      <c r="AU407" s="22" t="s">
        <v>148</v>
      </c>
      <c r="AY407" s="22" t="s">
        <v>140</v>
      </c>
      <c r="BE407" s="178">
        <f>IF(N407="základní",J407,0)</f>
        <v>0</v>
      </c>
      <c r="BF407" s="178">
        <f>IF(N407="snížená",J407,0)</f>
        <v>0</v>
      </c>
      <c r="BG407" s="178">
        <f>IF(N407="zákl. přenesená",J407,0)</f>
        <v>0</v>
      </c>
      <c r="BH407" s="178">
        <f>IF(N407="sníž. přenesená",J407,0)</f>
        <v>0</v>
      </c>
      <c r="BI407" s="178">
        <f>IF(N407="nulová",J407,0)</f>
        <v>0</v>
      </c>
      <c r="BJ407" s="22" t="s">
        <v>148</v>
      </c>
      <c r="BK407" s="178">
        <f>ROUND(I407*H407,0)</f>
        <v>0</v>
      </c>
      <c r="BL407" s="22" t="s">
        <v>147</v>
      </c>
      <c r="BM407" s="22" t="s">
        <v>746</v>
      </c>
    </row>
    <row r="408" spans="2:51" s="11" customFormat="1" ht="13.5">
      <c r="B408" s="179"/>
      <c r="D408" s="180" t="s">
        <v>150</v>
      </c>
      <c r="E408" s="181" t="s">
        <v>5</v>
      </c>
      <c r="F408" s="182" t="s">
        <v>747</v>
      </c>
      <c r="H408" s="183">
        <v>3.03</v>
      </c>
      <c r="I408" s="184"/>
      <c r="L408" s="179"/>
      <c r="M408" s="185"/>
      <c r="N408" s="186"/>
      <c r="O408" s="186"/>
      <c r="P408" s="186"/>
      <c r="Q408" s="186"/>
      <c r="R408" s="186"/>
      <c r="S408" s="186"/>
      <c r="T408" s="187"/>
      <c r="AT408" s="181" t="s">
        <v>150</v>
      </c>
      <c r="AU408" s="181" t="s">
        <v>148</v>
      </c>
      <c r="AV408" s="11" t="s">
        <v>148</v>
      </c>
      <c r="AW408" s="11" t="s">
        <v>39</v>
      </c>
      <c r="AX408" s="11" t="s">
        <v>75</v>
      </c>
      <c r="AY408" s="181" t="s">
        <v>140</v>
      </c>
    </row>
    <row r="409" spans="2:65" s="1" customFormat="1" ht="25.5" customHeight="1">
      <c r="B409" s="166"/>
      <c r="C409" s="167" t="s">
        <v>748</v>
      </c>
      <c r="D409" s="167" t="s">
        <v>142</v>
      </c>
      <c r="E409" s="168" t="s">
        <v>749</v>
      </c>
      <c r="F409" s="169" t="s">
        <v>750</v>
      </c>
      <c r="G409" s="170" t="s">
        <v>163</v>
      </c>
      <c r="H409" s="171">
        <v>0.933</v>
      </c>
      <c r="I409" s="172"/>
      <c r="J409" s="173">
        <f>ROUND(I409*H409,0)</f>
        <v>0</v>
      </c>
      <c r="K409" s="169" t="s">
        <v>146</v>
      </c>
      <c r="L409" s="39"/>
      <c r="M409" s="174" t="s">
        <v>5</v>
      </c>
      <c r="N409" s="175" t="s">
        <v>47</v>
      </c>
      <c r="O409" s="40"/>
      <c r="P409" s="176">
        <f>O409*H409</f>
        <v>0</v>
      </c>
      <c r="Q409" s="176">
        <v>0</v>
      </c>
      <c r="R409" s="176">
        <f>Q409*H409</f>
        <v>0</v>
      </c>
      <c r="S409" s="176">
        <v>1.8</v>
      </c>
      <c r="T409" s="177">
        <f>S409*H409</f>
        <v>1.6794000000000002</v>
      </c>
      <c r="AR409" s="22" t="s">
        <v>147</v>
      </c>
      <c r="AT409" s="22" t="s">
        <v>142</v>
      </c>
      <c r="AU409" s="22" t="s">
        <v>148</v>
      </c>
      <c r="AY409" s="22" t="s">
        <v>140</v>
      </c>
      <c r="BE409" s="178">
        <f>IF(N409="základní",J409,0)</f>
        <v>0</v>
      </c>
      <c r="BF409" s="178">
        <f>IF(N409="snížená",J409,0)</f>
        <v>0</v>
      </c>
      <c r="BG409" s="178">
        <f>IF(N409="zákl. přenesená",J409,0)</f>
        <v>0</v>
      </c>
      <c r="BH409" s="178">
        <f>IF(N409="sníž. přenesená",J409,0)</f>
        <v>0</v>
      </c>
      <c r="BI409" s="178">
        <f>IF(N409="nulová",J409,0)</f>
        <v>0</v>
      </c>
      <c r="BJ409" s="22" t="s">
        <v>148</v>
      </c>
      <c r="BK409" s="178">
        <f>ROUND(I409*H409,0)</f>
        <v>0</v>
      </c>
      <c r="BL409" s="22" t="s">
        <v>147</v>
      </c>
      <c r="BM409" s="22" t="s">
        <v>751</v>
      </c>
    </row>
    <row r="410" spans="2:51" s="11" customFormat="1" ht="13.5">
      <c r="B410" s="179"/>
      <c r="D410" s="180" t="s">
        <v>150</v>
      </c>
      <c r="E410" s="181" t="s">
        <v>5</v>
      </c>
      <c r="F410" s="182" t="s">
        <v>752</v>
      </c>
      <c r="H410" s="183">
        <v>0.933</v>
      </c>
      <c r="I410" s="184"/>
      <c r="L410" s="179"/>
      <c r="M410" s="185"/>
      <c r="N410" s="186"/>
      <c r="O410" s="186"/>
      <c r="P410" s="186"/>
      <c r="Q410" s="186"/>
      <c r="R410" s="186"/>
      <c r="S410" s="186"/>
      <c r="T410" s="187"/>
      <c r="AT410" s="181" t="s">
        <v>150</v>
      </c>
      <c r="AU410" s="181" t="s">
        <v>148</v>
      </c>
      <c r="AV410" s="11" t="s">
        <v>148</v>
      </c>
      <c r="AW410" s="11" t="s">
        <v>39</v>
      </c>
      <c r="AX410" s="11" t="s">
        <v>75</v>
      </c>
      <c r="AY410" s="181" t="s">
        <v>140</v>
      </c>
    </row>
    <row r="411" spans="2:65" s="1" customFormat="1" ht="25.5" customHeight="1">
      <c r="B411" s="166"/>
      <c r="C411" s="167" t="s">
        <v>753</v>
      </c>
      <c r="D411" s="167" t="s">
        <v>142</v>
      </c>
      <c r="E411" s="168" t="s">
        <v>754</v>
      </c>
      <c r="F411" s="169" t="s">
        <v>755</v>
      </c>
      <c r="G411" s="170" t="s">
        <v>163</v>
      </c>
      <c r="H411" s="171">
        <v>4.512</v>
      </c>
      <c r="I411" s="172"/>
      <c r="J411" s="173">
        <f>ROUND(I411*H411,0)</f>
        <v>0</v>
      </c>
      <c r="K411" s="169" t="s">
        <v>146</v>
      </c>
      <c r="L411" s="39"/>
      <c r="M411" s="174" t="s">
        <v>5</v>
      </c>
      <c r="N411" s="175" t="s">
        <v>47</v>
      </c>
      <c r="O411" s="40"/>
      <c r="P411" s="176">
        <f>O411*H411</f>
        <v>0</v>
      </c>
      <c r="Q411" s="176">
        <v>0</v>
      </c>
      <c r="R411" s="176">
        <f>Q411*H411</f>
        <v>0</v>
      </c>
      <c r="S411" s="176">
        <v>1.8</v>
      </c>
      <c r="T411" s="177">
        <f>S411*H411</f>
        <v>8.121599999999999</v>
      </c>
      <c r="AR411" s="22" t="s">
        <v>147</v>
      </c>
      <c r="AT411" s="22" t="s">
        <v>142</v>
      </c>
      <c r="AU411" s="22" t="s">
        <v>148</v>
      </c>
      <c r="AY411" s="22" t="s">
        <v>140</v>
      </c>
      <c r="BE411" s="178">
        <f>IF(N411="základní",J411,0)</f>
        <v>0</v>
      </c>
      <c r="BF411" s="178">
        <f>IF(N411="snížená",J411,0)</f>
        <v>0</v>
      </c>
      <c r="BG411" s="178">
        <f>IF(N411="zákl. přenesená",J411,0)</f>
        <v>0</v>
      </c>
      <c r="BH411" s="178">
        <f>IF(N411="sníž. přenesená",J411,0)</f>
        <v>0</v>
      </c>
      <c r="BI411" s="178">
        <f>IF(N411="nulová",J411,0)</f>
        <v>0</v>
      </c>
      <c r="BJ411" s="22" t="s">
        <v>148</v>
      </c>
      <c r="BK411" s="178">
        <f>ROUND(I411*H411,0)</f>
        <v>0</v>
      </c>
      <c r="BL411" s="22" t="s">
        <v>147</v>
      </c>
      <c r="BM411" s="22" t="s">
        <v>756</v>
      </c>
    </row>
    <row r="412" spans="2:51" s="11" customFormat="1" ht="13.5">
      <c r="B412" s="179"/>
      <c r="D412" s="180" t="s">
        <v>150</v>
      </c>
      <c r="E412" s="181" t="s">
        <v>5</v>
      </c>
      <c r="F412" s="182" t="s">
        <v>757</v>
      </c>
      <c r="H412" s="183">
        <v>4.512</v>
      </c>
      <c r="I412" s="184"/>
      <c r="L412" s="179"/>
      <c r="M412" s="185"/>
      <c r="N412" s="186"/>
      <c r="O412" s="186"/>
      <c r="P412" s="186"/>
      <c r="Q412" s="186"/>
      <c r="R412" s="186"/>
      <c r="S412" s="186"/>
      <c r="T412" s="187"/>
      <c r="AT412" s="181" t="s">
        <v>150</v>
      </c>
      <c r="AU412" s="181" t="s">
        <v>148</v>
      </c>
      <c r="AV412" s="11" t="s">
        <v>148</v>
      </c>
      <c r="AW412" s="11" t="s">
        <v>39</v>
      </c>
      <c r="AX412" s="11" t="s">
        <v>75</v>
      </c>
      <c r="AY412" s="181" t="s">
        <v>140</v>
      </c>
    </row>
    <row r="413" spans="2:65" s="1" customFormat="1" ht="16.5" customHeight="1">
      <c r="B413" s="166"/>
      <c r="C413" s="167" t="s">
        <v>758</v>
      </c>
      <c r="D413" s="167" t="s">
        <v>142</v>
      </c>
      <c r="E413" s="168" t="s">
        <v>759</v>
      </c>
      <c r="F413" s="169" t="s">
        <v>760</v>
      </c>
      <c r="G413" s="170" t="s">
        <v>163</v>
      </c>
      <c r="H413" s="171">
        <v>0.144</v>
      </c>
      <c r="I413" s="172"/>
      <c r="J413" s="173">
        <f>ROUND(I413*H413,0)</f>
        <v>0</v>
      </c>
      <c r="K413" s="169" t="s">
        <v>146</v>
      </c>
      <c r="L413" s="39"/>
      <c r="M413" s="174" t="s">
        <v>5</v>
      </c>
      <c r="N413" s="175" t="s">
        <v>47</v>
      </c>
      <c r="O413" s="40"/>
      <c r="P413" s="176">
        <f>O413*H413</f>
        <v>0</v>
      </c>
      <c r="Q413" s="176">
        <v>0</v>
      </c>
      <c r="R413" s="176">
        <f>Q413*H413</f>
        <v>0</v>
      </c>
      <c r="S413" s="176">
        <v>1.8</v>
      </c>
      <c r="T413" s="177">
        <f>S413*H413</f>
        <v>0.2592</v>
      </c>
      <c r="AR413" s="22" t="s">
        <v>147</v>
      </c>
      <c r="AT413" s="22" t="s">
        <v>142</v>
      </c>
      <c r="AU413" s="22" t="s">
        <v>148</v>
      </c>
      <c r="AY413" s="22" t="s">
        <v>140</v>
      </c>
      <c r="BE413" s="178">
        <f>IF(N413="základní",J413,0)</f>
        <v>0</v>
      </c>
      <c r="BF413" s="178">
        <f>IF(N413="snížená",J413,0)</f>
        <v>0</v>
      </c>
      <c r="BG413" s="178">
        <f>IF(N413="zákl. přenesená",J413,0)</f>
        <v>0</v>
      </c>
      <c r="BH413" s="178">
        <f>IF(N413="sníž. přenesená",J413,0)</f>
        <v>0</v>
      </c>
      <c r="BI413" s="178">
        <f>IF(N413="nulová",J413,0)</f>
        <v>0</v>
      </c>
      <c r="BJ413" s="22" t="s">
        <v>148</v>
      </c>
      <c r="BK413" s="178">
        <f>ROUND(I413*H413,0)</f>
        <v>0</v>
      </c>
      <c r="BL413" s="22" t="s">
        <v>147</v>
      </c>
      <c r="BM413" s="22" t="s">
        <v>761</v>
      </c>
    </row>
    <row r="414" spans="2:51" s="11" customFormat="1" ht="13.5">
      <c r="B414" s="179"/>
      <c r="D414" s="180" t="s">
        <v>150</v>
      </c>
      <c r="E414" s="181" t="s">
        <v>5</v>
      </c>
      <c r="F414" s="182" t="s">
        <v>762</v>
      </c>
      <c r="H414" s="183">
        <v>0.144</v>
      </c>
      <c r="I414" s="184"/>
      <c r="L414" s="179"/>
      <c r="M414" s="185"/>
      <c r="N414" s="186"/>
      <c r="O414" s="186"/>
      <c r="P414" s="186"/>
      <c r="Q414" s="186"/>
      <c r="R414" s="186"/>
      <c r="S414" s="186"/>
      <c r="T414" s="187"/>
      <c r="AT414" s="181" t="s">
        <v>150</v>
      </c>
      <c r="AU414" s="181" t="s">
        <v>148</v>
      </c>
      <c r="AV414" s="11" t="s">
        <v>148</v>
      </c>
      <c r="AW414" s="11" t="s">
        <v>39</v>
      </c>
      <c r="AX414" s="11" t="s">
        <v>75</v>
      </c>
      <c r="AY414" s="181" t="s">
        <v>140</v>
      </c>
    </row>
    <row r="415" spans="2:65" s="1" customFormat="1" ht="25.5" customHeight="1">
      <c r="B415" s="166"/>
      <c r="C415" s="167" t="s">
        <v>763</v>
      </c>
      <c r="D415" s="167" t="s">
        <v>142</v>
      </c>
      <c r="E415" s="168" t="s">
        <v>764</v>
      </c>
      <c r="F415" s="169" t="s">
        <v>765</v>
      </c>
      <c r="G415" s="170" t="s">
        <v>158</v>
      </c>
      <c r="H415" s="171">
        <v>25.65</v>
      </c>
      <c r="I415" s="172"/>
      <c r="J415" s="173">
        <f>ROUND(I415*H415,0)</f>
        <v>0</v>
      </c>
      <c r="K415" s="169" t="s">
        <v>146</v>
      </c>
      <c r="L415" s="39"/>
      <c r="M415" s="174" t="s">
        <v>5</v>
      </c>
      <c r="N415" s="175" t="s">
        <v>47</v>
      </c>
      <c r="O415" s="40"/>
      <c r="P415" s="176">
        <f>O415*H415</f>
        <v>0</v>
      </c>
      <c r="Q415" s="176">
        <v>0</v>
      </c>
      <c r="R415" s="176">
        <f>Q415*H415</f>
        <v>0</v>
      </c>
      <c r="S415" s="176">
        <v>0.042</v>
      </c>
      <c r="T415" s="177">
        <f>S415*H415</f>
        <v>1.0773</v>
      </c>
      <c r="AR415" s="22" t="s">
        <v>147</v>
      </c>
      <c r="AT415" s="22" t="s">
        <v>142</v>
      </c>
      <c r="AU415" s="22" t="s">
        <v>148</v>
      </c>
      <c r="AY415" s="22" t="s">
        <v>140</v>
      </c>
      <c r="BE415" s="178">
        <f>IF(N415="základní",J415,0)</f>
        <v>0</v>
      </c>
      <c r="BF415" s="178">
        <f>IF(N415="snížená",J415,0)</f>
        <v>0</v>
      </c>
      <c r="BG415" s="178">
        <f>IF(N415="zákl. přenesená",J415,0)</f>
        <v>0</v>
      </c>
      <c r="BH415" s="178">
        <f>IF(N415="sníž. přenesená",J415,0)</f>
        <v>0</v>
      </c>
      <c r="BI415" s="178">
        <f>IF(N415="nulová",J415,0)</f>
        <v>0</v>
      </c>
      <c r="BJ415" s="22" t="s">
        <v>148</v>
      </c>
      <c r="BK415" s="178">
        <f>ROUND(I415*H415,0)</f>
        <v>0</v>
      </c>
      <c r="BL415" s="22" t="s">
        <v>147</v>
      </c>
      <c r="BM415" s="22" t="s">
        <v>766</v>
      </c>
    </row>
    <row r="416" spans="2:51" s="11" customFormat="1" ht="13.5">
      <c r="B416" s="179"/>
      <c r="D416" s="180" t="s">
        <v>150</v>
      </c>
      <c r="E416" s="181" t="s">
        <v>5</v>
      </c>
      <c r="F416" s="182" t="s">
        <v>767</v>
      </c>
      <c r="H416" s="183">
        <v>25.65</v>
      </c>
      <c r="I416" s="184"/>
      <c r="L416" s="179"/>
      <c r="M416" s="185"/>
      <c r="N416" s="186"/>
      <c r="O416" s="186"/>
      <c r="P416" s="186"/>
      <c r="Q416" s="186"/>
      <c r="R416" s="186"/>
      <c r="S416" s="186"/>
      <c r="T416" s="187"/>
      <c r="AT416" s="181" t="s">
        <v>150</v>
      </c>
      <c r="AU416" s="181" t="s">
        <v>148</v>
      </c>
      <c r="AV416" s="11" t="s">
        <v>148</v>
      </c>
      <c r="AW416" s="11" t="s">
        <v>39</v>
      </c>
      <c r="AX416" s="11" t="s">
        <v>75</v>
      </c>
      <c r="AY416" s="181" t="s">
        <v>140</v>
      </c>
    </row>
    <row r="417" spans="2:65" s="1" customFormat="1" ht="16.5" customHeight="1">
      <c r="B417" s="166"/>
      <c r="C417" s="167" t="s">
        <v>768</v>
      </c>
      <c r="D417" s="167" t="s">
        <v>142</v>
      </c>
      <c r="E417" s="168" t="s">
        <v>769</v>
      </c>
      <c r="F417" s="169" t="s">
        <v>770</v>
      </c>
      <c r="G417" s="170" t="s">
        <v>233</v>
      </c>
      <c r="H417" s="171">
        <v>2</v>
      </c>
      <c r="I417" s="172"/>
      <c r="J417" s="173">
        <f>ROUND(I417*H417,0)</f>
        <v>0</v>
      </c>
      <c r="K417" s="169" t="s">
        <v>146</v>
      </c>
      <c r="L417" s="39"/>
      <c r="M417" s="174" t="s">
        <v>5</v>
      </c>
      <c r="N417" s="175" t="s">
        <v>47</v>
      </c>
      <c r="O417" s="40"/>
      <c r="P417" s="176">
        <f>O417*H417</f>
        <v>0</v>
      </c>
      <c r="Q417" s="176">
        <v>0</v>
      </c>
      <c r="R417" s="176">
        <f>Q417*H417</f>
        <v>0</v>
      </c>
      <c r="S417" s="176">
        <v>0.045</v>
      </c>
      <c r="T417" s="177">
        <f>S417*H417</f>
        <v>0.09</v>
      </c>
      <c r="AR417" s="22" t="s">
        <v>147</v>
      </c>
      <c r="AT417" s="22" t="s">
        <v>142</v>
      </c>
      <c r="AU417" s="22" t="s">
        <v>148</v>
      </c>
      <c r="AY417" s="22" t="s">
        <v>140</v>
      </c>
      <c r="BE417" s="178">
        <f>IF(N417="základní",J417,0)</f>
        <v>0</v>
      </c>
      <c r="BF417" s="178">
        <f>IF(N417="snížená",J417,0)</f>
        <v>0</v>
      </c>
      <c r="BG417" s="178">
        <f>IF(N417="zákl. přenesená",J417,0)</f>
        <v>0</v>
      </c>
      <c r="BH417" s="178">
        <f>IF(N417="sníž. přenesená",J417,0)</f>
        <v>0</v>
      </c>
      <c r="BI417" s="178">
        <f>IF(N417="nulová",J417,0)</f>
        <v>0</v>
      </c>
      <c r="BJ417" s="22" t="s">
        <v>148</v>
      </c>
      <c r="BK417" s="178">
        <f>ROUND(I417*H417,0)</f>
        <v>0</v>
      </c>
      <c r="BL417" s="22" t="s">
        <v>147</v>
      </c>
      <c r="BM417" s="22" t="s">
        <v>771</v>
      </c>
    </row>
    <row r="418" spans="2:51" s="11" customFormat="1" ht="13.5">
      <c r="B418" s="179"/>
      <c r="D418" s="180" t="s">
        <v>150</v>
      </c>
      <c r="E418" s="181" t="s">
        <v>5</v>
      </c>
      <c r="F418" s="182" t="s">
        <v>772</v>
      </c>
      <c r="H418" s="183">
        <v>2</v>
      </c>
      <c r="I418" s="184"/>
      <c r="L418" s="179"/>
      <c r="M418" s="185"/>
      <c r="N418" s="186"/>
      <c r="O418" s="186"/>
      <c r="P418" s="186"/>
      <c r="Q418" s="186"/>
      <c r="R418" s="186"/>
      <c r="S418" s="186"/>
      <c r="T418" s="187"/>
      <c r="AT418" s="181" t="s">
        <v>150</v>
      </c>
      <c r="AU418" s="181" t="s">
        <v>148</v>
      </c>
      <c r="AV418" s="11" t="s">
        <v>148</v>
      </c>
      <c r="AW418" s="11" t="s">
        <v>39</v>
      </c>
      <c r="AX418" s="11" t="s">
        <v>75</v>
      </c>
      <c r="AY418" s="181" t="s">
        <v>140</v>
      </c>
    </row>
    <row r="419" spans="2:65" s="1" customFormat="1" ht="16.5" customHeight="1">
      <c r="B419" s="166"/>
      <c r="C419" s="167" t="s">
        <v>773</v>
      </c>
      <c r="D419" s="167" t="s">
        <v>142</v>
      </c>
      <c r="E419" s="168" t="s">
        <v>774</v>
      </c>
      <c r="F419" s="169" t="s">
        <v>775</v>
      </c>
      <c r="G419" s="170" t="s">
        <v>158</v>
      </c>
      <c r="H419" s="171">
        <v>16.8</v>
      </c>
      <c r="I419" s="172"/>
      <c r="J419" s="173">
        <f>ROUND(I419*H419,0)</f>
        <v>0</v>
      </c>
      <c r="K419" s="169" t="s">
        <v>146</v>
      </c>
      <c r="L419" s="39"/>
      <c r="M419" s="174" t="s">
        <v>5</v>
      </c>
      <c r="N419" s="175" t="s">
        <v>47</v>
      </c>
      <c r="O419" s="40"/>
      <c r="P419" s="176">
        <f>O419*H419</f>
        <v>0</v>
      </c>
      <c r="Q419" s="176">
        <v>0</v>
      </c>
      <c r="R419" s="176">
        <f>Q419*H419</f>
        <v>0</v>
      </c>
      <c r="S419" s="176">
        <v>0</v>
      </c>
      <c r="T419" s="177">
        <f>S419*H419</f>
        <v>0</v>
      </c>
      <c r="AR419" s="22" t="s">
        <v>147</v>
      </c>
      <c r="AT419" s="22" t="s">
        <v>142</v>
      </c>
      <c r="AU419" s="22" t="s">
        <v>148</v>
      </c>
      <c r="AY419" s="22" t="s">
        <v>140</v>
      </c>
      <c r="BE419" s="178">
        <f>IF(N419="základní",J419,0)</f>
        <v>0</v>
      </c>
      <c r="BF419" s="178">
        <f>IF(N419="snížená",J419,0)</f>
        <v>0</v>
      </c>
      <c r="BG419" s="178">
        <f>IF(N419="zákl. přenesená",J419,0)</f>
        <v>0</v>
      </c>
      <c r="BH419" s="178">
        <f>IF(N419="sníž. přenesená",J419,0)</f>
        <v>0</v>
      </c>
      <c r="BI419" s="178">
        <f>IF(N419="nulová",J419,0)</f>
        <v>0</v>
      </c>
      <c r="BJ419" s="22" t="s">
        <v>148</v>
      </c>
      <c r="BK419" s="178">
        <f>ROUND(I419*H419,0)</f>
        <v>0</v>
      </c>
      <c r="BL419" s="22" t="s">
        <v>147</v>
      </c>
      <c r="BM419" s="22" t="s">
        <v>776</v>
      </c>
    </row>
    <row r="420" spans="2:51" s="11" customFormat="1" ht="13.5">
      <c r="B420" s="179"/>
      <c r="D420" s="180" t="s">
        <v>150</v>
      </c>
      <c r="E420" s="181" t="s">
        <v>5</v>
      </c>
      <c r="F420" s="182" t="s">
        <v>777</v>
      </c>
      <c r="H420" s="183">
        <v>16.8</v>
      </c>
      <c r="I420" s="184"/>
      <c r="L420" s="179"/>
      <c r="M420" s="185"/>
      <c r="N420" s="186"/>
      <c r="O420" s="186"/>
      <c r="P420" s="186"/>
      <c r="Q420" s="186"/>
      <c r="R420" s="186"/>
      <c r="S420" s="186"/>
      <c r="T420" s="187"/>
      <c r="AT420" s="181" t="s">
        <v>150</v>
      </c>
      <c r="AU420" s="181" t="s">
        <v>148</v>
      </c>
      <c r="AV420" s="11" t="s">
        <v>148</v>
      </c>
      <c r="AW420" s="11" t="s">
        <v>39</v>
      </c>
      <c r="AX420" s="11" t="s">
        <v>75</v>
      </c>
      <c r="AY420" s="181" t="s">
        <v>140</v>
      </c>
    </row>
    <row r="421" spans="2:65" s="1" customFormat="1" ht="16.5" customHeight="1">
      <c r="B421" s="166"/>
      <c r="C421" s="167" t="s">
        <v>778</v>
      </c>
      <c r="D421" s="167" t="s">
        <v>142</v>
      </c>
      <c r="E421" s="168" t="s">
        <v>779</v>
      </c>
      <c r="F421" s="169" t="s">
        <v>780</v>
      </c>
      <c r="G421" s="170" t="s">
        <v>145</v>
      </c>
      <c r="H421" s="171">
        <v>100.759</v>
      </c>
      <c r="I421" s="172"/>
      <c r="J421" s="173">
        <f>ROUND(I421*H421,0)</f>
        <v>0</v>
      </c>
      <c r="K421" s="169" t="s">
        <v>146</v>
      </c>
      <c r="L421" s="39"/>
      <c r="M421" s="174" t="s">
        <v>5</v>
      </c>
      <c r="N421" s="175" t="s">
        <v>47</v>
      </c>
      <c r="O421" s="40"/>
      <c r="P421" s="176">
        <f>O421*H421</f>
        <v>0</v>
      </c>
      <c r="Q421" s="176">
        <v>0</v>
      </c>
      <c r="R421" s="176">
        <f>Q421*H421</f>
        <v>0</v>
      </c>
      <c r="S421" s="176">
        <v>0.068</v>
      </c>
      <c r="T421" s="177">
        <f>S421*H421</f>
        <v>6.851612</v>
      </c>
      <c r="AR421" s="22" t="s">
        <v>147</v>
      </c>
      <c r="AT421" s="22" t="s">
        <v>142</v>
      </c>
      <c r="AU421" s="22" t="s">
        <v>148</v>
      </c>
      <c r="AY421" s="22" t="s">
        <v>140</v>
      </c>
      <c r="BE421" s="178">
        <f>IF(N421="základní",J421,0)</f>
        <v>0</v>
      </c>
      <c r="BF421" s="178">
        <f>IF(N421="snížená",J421,0)</f>
        <v>0</v>
      </c>
      <c r="BG421" s="178">
        <f>IF(N421="zákl. přenesená",J421,0)</f>
        <v>0</v>
      </c>
      <c r="BH421" s="178">
        <f>IF(N421="sníž. přenesená",J421,0)</f>
        <v>0</v>
      </c>
      <c r="BI421" s="178">
        <f>IF(N421="nulová",J421,0)</f>
        <v>0</v>
      </c>
      <c r="BJ421" s="22" t="s">
        <v>148</v>
      </c>
      <c r="BK421" s="178">
        <f>ROUND(I421*H421,0)</f>
        <v>0</v>
      </c>
      <c r="BL421" s="22" t="s">
        <v>147</v>
      </c>
      <c r="BM421" s="22" t="s">
        <v>781</v>
      </c>
    </row>
    <row r="422" spans="2:51" s="11" customFormat="1" ht="13.5">
      <c r="B422" s="179"/>
      <c r="D422" s="180" t="s">
        <v>150</v>
      </c>
      <c r="E422" s="181" t="s">
        <v>5</v>
      </c>
      <c r="F422" s="182" t="s">
        <v>782</v>
      </c>
      <c r="H422" s="183">
        <v>5.22</v>
      </c>
      <c r="I422" s="184"/>
      <c r="L422" s="179"/>
      <c r="M422" s="185"/>
      <c r="N422" s="186"/>
      <c r="O422" s="186"/>
      <c r="P422" s="186"/>
      <c r="Q422" s="186"/>
      <c r="R422" s="186"/>
      <c r="S422" s="186"/>
      <c r="T422" s="187"/>
      <c r="AT422" s="181" t="s">
        <v>150</v>
      </c>
      <c r="AU422" s="181" t="s">
        <v>148</v>
      </c>
      <c r="AV422" s="11" t="s">
        <v>148</v>
      </c>
      <c r="AW422" s="11" t="s">
        <v>39</v>
      </c>
      <c r="AX422" s="11" t="s">
        <v>75</v>
      </c>
      <c r="AY422" s="181" t="s">
        <v>140</v>
      </c>
    </row>
    <row r="423" spans="2:51" s="11" customFormat="1" ht="13.5">
      <c r="B423" s="179"/>
      <c r="D423" s="180" t="s">
        <v>150</v>
      </c>
      <c r="E423" s="181" t="s">
        <v>5</v>
      </c>
      <c r="F423" s="182" t="s">
        <v>783</v>
      </c>
      <c r="H423" s="183">
        <v>1.8</v>
      </c>
      <c r="I423" s="184"/>
      <c r="L423" s="179"/>
      <c r="M423" s="185"/>
      <c r="N423" s="186"/>
      <c r="O423" s="186"/>
      <c r="P423" s="186"/>
      <c r="Q423" s="186"/>
      <c r="R423" s="186"/>
      <c r="S423" s="186"/>
      <c r="T423" s="187"/>
      <c r="AT423" s="181" t="s">
        <v>150</v>
      </c>
      <c r="AU423" s="181" t="s">
        <v>148</v>
      </c>
      <c r="AV423" s="11" t="s">
        <v>148</v>
      </c>
      <c r="AW423" s="11" t="s">
        <v>39</v>
      </c>
      <c r="AX423" s="11" t="s">
        <v>75</v>
      </c>
      <c r="AY423" s="181" t="s">
        <v>140</v>
      </c>
    </row>
    <row r="424" spans="2:51" s="11" customFormat="1" ht="13.5">
      <c r="B424" s="179"/>
      <c r="D424" s="180" t="s">
        <v>150</v>
      </c>
      <c r="E424" s="181" t="s">
        <v>5</v>
      </c>
      <c r="F424" s="182" t="s">
        <v>784</v>
      </c>
      <c r="H424" s="183">
        <v>28.999</v>
      </c>
      <c r="I424" s="184"/>
      <c r="L424" s="179"/>
      <c r="M424" s="185"/>
      <c r="N424" s="186"/>
      <c r="O424" s="186"/>
      <c r="P424" s="186"/>
      <c r="Q424" s="186"/>
      <c r="R424" s="186"/>
      <c r="S424" s="186"/>
      <c r="T424" s="187"/>
      <c r="AT424" s="181" t="s">
        <v>150</v>
      </c>
      <c r="AU424" s="181" t="s">
        <v>148</v>
      </c>
      <c r="AV424" s="11" t="s">
        <v>148</v>
      </c>
      <c r="AW424" s="11" t="s">
        <v>39</v>
      </c>
      <c r="AX424" s="11" t="s">
        <v>75</v>
      </c>
      <c r="AY424" s="181" t="s">
        <v>140</v>
      </c>
    </row>
    <row r="425" spans="2:51" s="11" customFormat="1" ht="13.5">
      <c r="B425" s="179"/>
      <c r="D425" s="180" t="s">
        <v>150</v>
      </c>
      <c r="E425" s="181" t="s">
        <v>5</v>
      </c>
      <c r="F425" s="182" t="s">
        <v>785</v>
      </c>
      <c r="H425" s="183">
        <v>12.255</v>
      </c>
      <c r="I425" s="184"/>
      <c r="L425" s="179"/>
      <c r="M425" s="185"/>
      <c r="N425" s="186"/>
      <c r="O425" s="186"/>
      <c r="P425" s="186"/>
      <c r="Q425" s="186"/>
      <c r="R425" s="186"/>
      <c r="S425" s="186"/>
      <c r="T425" s="187"/>
      <c r="AT425" s="181" t="s">
        <v>150</v>
      </c>
      <c r="AU425" s="181" t="s">
        <v>148</v>
      </c>
      <c r="AV425" s="11" t="s">
        <v>148</v>
      </c>
      <c r="AW425" s="11" t="s">
        <v>39</v>
      </c>
      <c r="AX425" s="11" t="s">
        <v>75</v>
      </c>
      <c r="AY425" s="181" t="s">
        <v>140</v>
      </c>
    </row>
    <row r="426" spans="2:51" s="11" customFormat="1" ht="13.5">
      <c r="B426" s="179"/>
      <c r="D426" s="180" t="s">
        <v>150</v>
      </c>
      <c r="E426" s="181" t="s">
        <v>5</v>
      </c>
      <c r="F426" s="182" t="s">
        <v>786</v>
      </c>
      <c r="H426" s="183">
        <v>1.8</v>
      </c>
      <c r="I426" s="184"/>
      <c r="L426" s="179"/>
      <c r="M426" s="185"/>
      <c r="N426" s="186"/>
      <c r="O426" s="186"/>
      <c r="P426" s="186"/>
      <c r="Q426" s="186"/>
      <c r="R426" s="186"/>
      <c r="S426" s="186"/>
      <c r="T426" s="187"/>
      <c r="AT426" s="181" t="s">
        <v>150</v>
      </c>
      <c r="AU426" s="181" t="s">
        <v>148</v>
      </c>
      <c r="AV426" s="11" t="s">
        <v>148</v>
      </c>
      <c r="AW426" s="11" t="s">
        <v>39</v>
      </c>
      <c r="AX426" s="11" t="s">
        <v>75</v>
      </c>
      <c r="AY426" s="181" t="s">
        <v>140</v>
      </c>
    </row>
    <row r="427" spans="2:51" s="11" customFormat="1" ht="13.5">
      <c r="B427" s="179"/>
      <c r="D427" s="180" t="s">
        <v>150</v>
      </c>
      <c r="E427" s="181" t="s">
        <v>5</v>
      </c>
      <c r="F427" s="182" t="s">
        <v>787</v>
      </c>
      <c r="H427" s="183">
        <v>38.202</v>
      </c>
      <c r="I427" s="184"/>
      <c r="L427" s="179"/>
      <c r="M427" s="185"/>
      <c r="N427" s="186"/>
      <c r="O427" s="186"/>
      <c r="P427" s="186"/>
      <c r="Q427" s="186"/>
      <c r="R427" s="186"/>
      <c r="S427" s="186"/>
      <c r="T427" s="187"/>
      <c r="AT427" s="181" t="s">
        <v>150</v>
      </c>
      <c r="AU427" s="181" t="s">
        <v>148</v>
      </c>
      <c r="AV427" s="11" t="s">
        <v>148</v>
      </c>
      <c r="AW427" s="11" t="s">
        <v>39</v>
      </c>
      <c r="AX427" s="11" t="s">
        <v>75</v>
      </c>
      <c r="AY427" s="181" t="s">
        <v>140</v>
      </c>
    </row>
    <row r="428" spans="2:51" s="11" customFormat="1" ht="13.5">
      <c r="B428" s="179"/>
      <c r="D428" s="180" t="s">
        <v>150</v>
      </c>
      <c r="E428" s="181" t="s">
        <v>5</v>
      </c>
      <c r="F428" s="182" t="s">
        <v>788</v>
      </c>
      <c r="H428" s="183">
        <v>12.483</v>
      </c>
      <c r="I428" s="184"/>
      <c r="L428" s="179"/>
      <c r="M428" s="185"/>
      <c r="N428" s="186"/>
      <c r="O428" s="186"/>
      <c r="P428" s="186"/>
      <c r="Q428" s="186"/>
      <c r="R428" s="186"/>
      <c r="S428" s="186"/>
      <c r="T428" s="187"/>
      <c r="AT428" s="181" t="s">
        <v>150</v>
      </c>
      <c r="AU428" s="181" t="s">
        <v>148</v>
      </c>
      <c r="AV428" s="11" t="s">
        <v>148</v>
      </c>
      <c r="AW428" s="11" t="s">
        <v>39</v>
      </c>
      <c r="AX428" s="11" t="s">
        <v>75</v>
      </c>
      <c r="AY428" s="181" t="s">
        <v>140</v>
      </c>
    </row>
    <row r="429" spans="2:65" s="1" customFormat="1" ht="25.5" customHeight="1">
      <c r="B429" s="166"/>
      <c r="C429" s="167" t="s">
        <v>789</v>
      </c>
      <c r="D429" s="167" t="s">
        <v>142</v>
      </c>
      <c r="E429" s="168" t="s">
        <v>790</v>
      </c>
      <c r="F429" s="169" t="s">
        <v>791</v>
      </c>
      <c r="G429" s="170" t="s">
        <v>145</v>
      </c>
      <c r="H429" s="171">
        <v>7.2</v>
      </c>
      <c r="I429" s="172"/>
      <c r="J429" s="173">
        <f>ROUND(I429*H429,0)</f>
        <v>0</v>
      </c>
      <c r="K429" s="169" t="s">
        <v>146</v>
      </c>
      <c r="L429" s="39"/>
      <c r="M429" s="174" t="s">
        <v>5</v>
      </c>
      <c r="N429" s="175" t="s">
        <v>47</v>
      </c>
      <c r="O429" s="40"/>
      <c r="P429" s="176">
        <f>O429*H429</f>
        <v>0</v>
      </c>
      <c r="Q429" s="176">
        <v>0</v>
      </c>
      <c r="R429" s="176">
        <f>Q429*H429</f>
        <v>0</v>
      </c>
      <c r="S429" s="176">
        <v>0</v>
      </c>
      <c r="T429" s="177">
        <f>S429*H429</f>
        <v>0</v>
      </c>
      <c r="AR429" s="22" t="s">
        <v>147</v>
      </c>
      <c r="AT429" s="22" t="s">
        <v>142</v>
      </c>
      <c r="AU429" s="22" t="s">
        <v>148</v>
      </c>
      <c r="AY429" s="22" t="s">
        <v>140</v>
      </c>
      <c r="BE429" s="178">
        <f>IF(N429="základní",J429,0)</f>
        <v>0</v>
      </c>
      <c r="BF429" s="178">
        <f>IF(N429="snížená",J429,0)</f>
        <v>0</v>
      </c>
      <c r="BG429" s="178">
        <f>IF(N429="zákl. přenesená",J429,0)</f>
        <v>0</v>
      </c>
      <c r="BH429" s="178">
        <f>IF(N429="sníž. přenesená",J429,0)</f>
        <v>0</v>
      </c>
      <c r="BI429" s="178">
        <f>IF(N429="nulová",J429,0)</f>
        <v>0</v>
      </c>
      <c r="BJ429" s="22" t="s">
        <v>148</v>
      </c>
      <c r="BK429" s="178">
        <f>ROUND(I429*H429,0)</f>
        <v>0</v>
      </c>
      <c r="BL429" s="22" t="s">
        <v>147</v>
      </c>
      <c r="BM429" s="22" t="s">
        <v>792</v>
      </c>
    </row>
    <row r="430" spans="2:65" s="1" customFormat="1" ht="16.5" customHeight="1">
      <c r="B430" s="166"/>
      <c r="C430" s="167" t="s">
        <v>793</v>
      </c>
      <c r="D430" s="167" t="s">
        <v>142</v>
      </c>
      <c r="E430" s="168" t="s">
        <v>794</v>
      </c>
      <c r="F430" s="169" t="s">
        <v>795</v>
      </c>
      <c r="G430" s="170" t="s">
        <v>580</v>
      </c>
      <c r="H430" s="171">
        <v>1</v>
      </c>
      <c r="I430" s="172"/>
      <c r="J430" s="173">
        <f>ROUND(I430*H430,0)</f>
        <v>0</v>
      </c>
      <c r="K430" s="169" t="s">
        <v>5</v>
      </c>
      <c r="L430" s="39"/>
      <c r="M430" s="174" t="s">
        <v>5</v>
      </c>
      <c r="N430" s="175" t="s">
        <v>47</v>
      </c>
      <c r="O430" s="40"/>
      <c r="P430" s="176">
        <f>O430*H430</f>
        <v>0</v>
      </c>
      <c r="Q430" s="176">
        <v>0</v>
      </c>
      <c r="R430" s="176">
        <f>Q430*H430</f>
        <v>0</v>
      </c>
      <c r="S430" s="176">
        <v>0</v>
      </c>
      <c r="T430" s="177">
        <f>S430*H430</f>
        <v>0</v>
      </c>
      <c r="AR430" s="22" t="s">
        <v>147</v>
      </c>
      <c r="AT430" s="22" t="s">
        <v>142</v>
      </c>
      <c r="AU430" s="22" t="s">
        <v>148</v>
      </c>
      <c r="AY430" s="22" t="s">
        <v>140</v>
      </c>
      <c r="BE430" s="178">
        <f>IF(N430="základní",J430,0)</f>
        <v>0</v>
      </c>
      <c r="BF430" s="178">
        <f>IF(N430="snížená",J430,0)</f>
        <v>0</v>
      </c>
      <c r="BG430" s="178">
        <f>IF(N430="zákl. přenesená",J430,0)</f>
        <v>0</v>
      </c>
      <c r="BH430" s="178">
        <f>IF(N430="sníž. přenesená",J430,0)</f>
        <v>0</v>
      </c>
      <c r="BI430" s="178">
        <f>IF(N430="nulová",J430,0)</f>
        <v>0</v>
      </c>
      <c r="BJ430" s="22" t="s">
        <v>148</v>
      </c>
      <c r="BK430" s="178">
        <f>ROUND(I430*H430,0)</f>
        <v>0</v>
      </c>
      <c r="BL430" s="22" t="s">
        <v>147</v>
      </c>
      <c r="BM430" s="22" t="s">
        <v>796</v>
      </c>
    </row>
    <row r="431" spans="2:65" s="1" customFormat="1" ht="16.5" customHeight="1">
      <c r="B431" s="166"/>
      <c r="C431" s="167" t="s">
        <v>797</v>
      </c>
      <c r="D431" s="167" t="s">
        <v>142</v>
      </c>
      <c r="E431" s="168" t="s">
        <v>798</v>
      </c>
      <c r="F431" s="169" t="s">
        <v>799</v>
      </c>
      <c r="G431" s="170" t="s">
        <v>580</v>
      </c>
      <c r="H431" s="171">
        <v>1</v>
      </c>
      <c r="I431" s="172"/>
      <c r="J431" s="173">
        <f>ROUND(I431*H431,0)</f>
        <v>0</v>
      </c>
      <c r="K431" s="169" t="s">
        <v>5</v>
      </c>
      <c r="L431" s="39"/>
      <c r="M431" s="174" t="s">
        <v>5</v>
      </c>
      <c r="N431" s="175" t="s">
        <v>47</v>
      </c>
      <c r="O431" s="40"/>
      <c r="P431" s="176">
        <f>O431*H431</f>
        <v>0</v>
      </c>
      <c r="Q431" s="176">
        <v>0</v>
      </c>
      <c r="R431" s="176">
        <f>Q431*H431</f>
        <v>0</v>
      </c>
      <c r="S431" s="176">
        <v>0</v>
      </c>
      <c r="T431" s="177">
        <f>S431*H431</f>
        <v>0</v>
      </c>
      <c r="AR431" s="22" t="s">
        <v>147</v>
      </c>
      <c r="AT431" s="22" t="s">
        <v>142</v>
      </c>
      <c r="AU431" s="22" t="s">
        <v>148</v>
      </c>
      <c r="AY431" s="22" t="s">
        <v>140</v>
      </c>
      <c r="BE431" s="178">
        <f>IF(N431="základní",J431,0)</f>
        <v>0</v>
      </c>
      <c r="BF431" s="178">
        <f>IF(N431="snížená",J431,0)</f>
        <v>0</v>
      </c>
      <c r="BG431" s="178">
        <f>IF(N431="zákl. přenesená",J431,0)</f>
        <v>0</v>
      </c>
      <c r="BH431" s="178">
        <f>IF(N431="sníž. přenesená",J431,0)</f>
        <v>0</v>
      </c>
      <c r="BI431" s="178">
        <f>IF(N431="nulová",J431,0)</f>
        <v>0</v>
      </c>
      <c r="BJ431" s="22" t="s">
        <v>148</v>
      </c>
      <c r="BK431" s="178">
        <f>ROUND(I431*H431,0)</f>
        <v>0</v>
      </c>
      <c r="BL431" s="22" t="s">
        <v>147</v>
      </c>
      <c r="BM431" s="22" t="s">
        <v>800</v>
      </c>
    </row>
    <row r="432" spans="2:65" s="1" customFormat="1" ht="16.5" customHeight="1">
      <c r="B432" s="166"/>
      <c r="C432" s="167" t="s">
        <v>801</v>
      </c>
      <c r="D432" s="167" t="s">
        <v>142</v>
      </c>
      <c r="E432" s="168" t="s">
        <v>802</v>
      </c>
      <c r="F432" s="169" t="s">
        <v>803</v>
      </c>
      <c r="G432" s="170" t="s">
        <v>580</v>
      </c>
      <c r="H432" s="171">
        <v>1</v>
      </c>
      <c r="I432" s="172"/>
      <c r="J432" s="173">
        <f>ROUND(I432*H432,0)</f>
        <v>0</v>
      </c>
      <c r="K432" s="169" t="s">
        <v>5</v>
      </c>
      <c r="L432" s="39"/>
      <c r="M432" s="174" t="s">
        <v>5</v>
      </c>
      <c r="N432" s="175" t="s">
        <v>47</v>
      </c>
      <c r="O432" s="40"/>
      <c r="P432" s="176">
        <f>O432*H432</f>
        <v>0</v>
      </c>
      <c r="Q432" s="176">
        <v>0</v>
      </c>
      <c r="R432" s="176">
        <f>Q432*H432</f>
        <v>0</v>
      </c>
      <c r="S432" s="176">
        <v>0</v>
      </c>
      <c r="T432" s="177">
        <f>S432*H432</f>
        <v>0</v>
      </c>
      <c r="AR432" s="22" t="s">
        <v>147</v>
      </c>
      <c r="AT432" s="22" t="s">
        <v>142</v>
      </c>
      <c r="AU432" s="22" t="s">
        <v>148</v>
      </c>
      <c r="AY432" s="22" t="s">
        <v>140</v>
      </c>
      <c r="BE432" s="178">
        <f>IF(N432="základní",J432,0)</f>
        <v>0</v>
      </c>
      <c r="BF432" s="178">
        <f>IF(N432="snížená",J432,0)</f>
        <v>0</v>
      </c>
      <c r="BG432" s="178">
        <f>IF(N432="zákl. přenesená",J432,0)</f>
        <v>0</v>
      </c>
      <c r="BH432" s="178">
        <f>IF(N432="sníž. přenesená",J432,0)</f>
        <v>0</v>
      </c>
      <c r="BI432" s="178">
        <f>IF(N432="nulová",J432,0)</f>
        <v>0</v>
      </c>
      <c r="BJ432" s="22" t="s">
        <v>148</v>
      </c>
      <c r="BK432" s="178">
        <f>ROUND(I432*H432,0)</f>
        <v>0</v>
      </c>
      <c r="BL432" s="22" t="s">
        <v>147</v>
      </c>
      <c r="BM432" s="22" t="s">
        <v>804</v>
      </c>
    </row>
    <row r="433" spans="2:63" s="10" customFormat="1" ht="29.85" customHeight="1">
      <c r="B433" s="153"/>
      <c r="D433" s="154" t="s">
        <v>74</v>
      </c>
      <c r="E433" s="164" t="s">
        <v>805</v>
      </c>
      <c r="F433" s="164" t="s">
        <v>806</v>
      </c>
      <c r="I433" s="156"/>
      <c r="J433" s="165">
        <f>BK433</f>
        <v>0</v>
      </c>
      <c r="L433" s="153"/>
      <c r="M433" s="158"/>
      <c r="N433" s="159"/>
      <c r="O433" s="159"/>
      <c r="P433" s="160">
        <f>SUM(P434:P438)</f>
        <v>0</v>
      </c>
      <c r="Q433" s="159"/>
      <c r="R433" s="160">
        <f>SUM(R434:R438)</f>
        <v>0</v>
      </c>
      <c r="S433" s="159"/>
      <c r="T433" s="161">
        <f>SUM(T434:T438)</f>
        <v>0</v>
      </c>
      <c r="AR433" s="154" t="s">
        <v>11</v>
      </c>
      <c r="AT433" s="162" t="s">
        <v>74</v>
      </c>
      <c r="AU433" s="162" t="s">
        <v>11</v>
      </c>
      <c r="AY433" s="154" t="s">
        <v>140</v>
      </c>
      <c r="BK433" s="163">
        <f>SUM(BK434:BK438)</f>
        <v>0</v>
      </c>
    </row>
    <row r="434" spans="2:65" s="1" customFormat="1" ht="25.5" customHeight="1">
      <c r="B434" s="166"/>
      <c r="C434" s="167" t="s">
        <v>807</v>
      </c>
      <c r="D434" s="167" t="s">
        <v>142</v>
      </c>
      <c r="E434" s="168" t="s">
        <v>808</v>
      </c>
      <c r="F434" s="169" t="s">
        <v>809</v>
      </c>
      <c r="G434" s="170" t="s">
        <v>196</v>
      </c>
      <c r="H434" s="171">
        <v>65.163</v>
      </c>
      <c r="I434" s="172"/>
      <c r="J434" s="173">
        <f>ROUND(I434*H434,0)</f>
        <v>0</v>
      </c>
      <c r="K434" s="169" t="s">
        <v>146</v>
      </c>
      <c r="L434" s="39"/>
      <c r="M434" s="174" t="s">
        <v>5</v>
      </c>
      <c r="N434" s="175" t="s">
        <v>47</v>
      </c>
      <c r="O434" s="40"/>
      <c r="P434" s="176">
        <f>O434*H434</f>
        <v>0</v>
      </c>
      <c r="Q434" s="176">
        <v>0</v>
      </c>
      <c r="R434" s="176">
        <f>Q434*H434</f>
        <v>0</v>
      </c>
      <c r="S434" s="176">
        <v>0</v>
      </c>
      <c r="T434" s="177">
        <f>S434*H434</f>
        <v>0</v>
      </c>
      <c r="AR434" s="22" t="s">
        <v>147</v>
      </c>
      <c r="AT434" s="22" t="s">
        <v>142</v>
      </c>
      <c r="AU434" s="22" t="s">
        <v>148</v>
      </c>
      <c r="AY434" s="22" t="s">
        <v>140</v>
      </c>
      <c r="BE434" s="178">
        <f>IF(N434="základní",J434,0)</f>
        <v>0</v>
      </c>
      <c r="BF434" s="178">
        <f>IF(N434="snížená",J434,0)</f>
        <v>0</v>
      </c>
      <c r="BG434" s="178">
        <f>IF(N434="zákl. přenesená",J434,0)</f>
        <v>0</v>
      </c>
      <c r="BH434" s="178">
        <f>IF(N434="sníž. přenesená",J434,0)</f>
        <v>0</v>
      </c>
      <c r="BI434" s="178">
        <f>IF(N434="nulová",J434,0)</f>
        <v>0</v>
      </c>
      <c r="BJ434" s="22" t="s">
        <v>148</v>
      </c>
      <c r="BK434" s="178">
        <f>ROUND(I434*H434,0)</f>
        <v>0</v>
      </c>
      <c r="BL434" s="22" t="s">
        <v>147</v>
      </c>
      <c r="BM434" s="22" t="s">
        <v>810</v>
      </c>
    </row>
    <row r="435" spans="2:65" s="1" customFormat="1" ht="25.5" customHeight="1">
      <c r="B435" s="166"/>
      <c r="C435" s="167" t="s">
        <v>811</v>
      </c>
      <c r="D435" s="167" t="s">
        <v>142</v>
      </c>
      <c r="E435" s="168" t="s">
        <v>812</v>
      </c>
      <c r="F435" s="169" t="s">
        <v>813</v>
      </c>
      <c r="G435" s="170" t="s">
        <v>196</v>
      </c>
      <c r="H435" s="171">
        <v>65.163</v>
      </c>
      <c r="I435" s="172"/>
      <c r="J435" s="173">
        <f>ROUND(I435*H435,0)</f>
        <v>0</v>
      </c>
      <c r="K435" s="169" t="s">
        <v>146</v>
      </c>
      <c r="L435" s="39"/>
      <c r="M435" s="174" t="s">
        <v>5</v>
      </c>
      <c r="N435" s="175" t="s">
        <v>47</v>
      </c>
      <c r="O435" s="40"/>
      <c r="P435" s="176">
        <f>O435*H435</f>
        <v>0</v>
      </c>
      <c r="Q435" s="176">
        <v>0</v>
      </c>
      <c r="R435" s="176">
        <f>Q435*H435</f>
        <v>0</v>
      </c>
      <c r="S435" s="176">
        <v>0</v>
      </c>
      <c r="T435" s="177">
        <f>S435*H435</f>
        <v>0</v>
      </c>
      <c r="AR435" s="22" t="s">
        <v>147</v>
      </c>
      <c r="AT435" s="22" t="s">
        <v>142</v>
      </c>
      <c r="AU435" s="22" t="s">
        <v>148</v>
      </c>
      <c r="AY435" s="22" t="s">
        <v>140</v>
      </c>
      <c r="BE435" s="178">
        <f>IF(N435="základní",J435,0)</f>
        <v>0</v>
      </c>
      <c r="BF435" s="178">
        <f>IF(N435="snížená",J435,0)</f>
        <v>0</v>
      </c>
      <c r="BG435" s="178">
        <f>IF(N435="zákl. přenesená",J435,0)</f>
        <v>0</v>
      </c>
      <c r="BH435" s="178">
        <f>IF(N435="sníž. přenesená",J435,0)</f>
        <v>0</v>
      </c>
      <c r="BI435" s="178">
        <f>IF(N435="nulová",J435,0)</f>
        <v>0</v>
      </c>
      <c r="BJ435" s="22" t="s">
        <v>148</v>
      </c>
      <c r="BK435" s="178">
        <f>ROUND(I435*H435,0)</f>
        <v>0</v>
      </c>
      <c r="BL435" s="22" t="s">
        <v>147</v>
      </c>
      <c r="BM435" s="22" t="s">
        <v>814</v>
      </c>
    </row>
    <row r="436" spans="2:65" s="1" customFormat="1" ht="25.5" customHeight="1">
      <c r="B436" s="166"/>
      <c r="C436" s="167" t="s">
        <v>815</v>
      </c>
      <c r="D436" s="167" t="s">
        <v>142</v>
      </c>
      <c r="E436" s="168" t="s">
        <v>816</v>
      </c>
      <c r="F436" s="169" t="s">
        <v>817</v>
      </c>
      <c r="G436" s="170" t="s">
        <v>196</v>
      </c>
      <c r="H436" s="171">
        <v>1172.934</v>
      </c>
      <c r="I436" s="172"/>
      <c r="J436" s="173">
        <f>ROUND(I436*H436,0)</f>
        <v>0</v>
      </c>
      <c r="K436" s="169" t="s">
        <v>146</v>
      </c>
      <c r="L436" s="39"/>
      <c r="M436" s="174" t="s">
        <v>5</v>
      </c>
      <c r="N436" s="175" t="s">
        <v>47</v>
      </c>
      <c r="O436" s="40"/>
      <c r="P436" s="176">
        <f>O436*H436</f>
        <v>0</v>
      </c>
      <c r="Q436" s="176">
        <v>0</v>
      </c>
      <c r="R436" s="176">
        <f>Q436*H436</f>
        <v>0</v>
      </c>
      <c r="S436" s="176">
        <v>0</v>
      </c>
      <c r="T436" s="177">
        <f>S436*H436</f>
        <v>0</v>
      </c>
      <c r="AR436" s="22" t="s">
        <v>147</v>
      </c>
      <c r="AT436" s="22" t="s">
        <v>142</v>
      </c>
      <c r="AU436" s="22" t="s">
        <v>148</v>
      </c>
      <c r="AY436" s="22" t="s">
        <v>140</v>
      </c>
      <c r="BE436" s="178">
        <f>IF(N436="základní",J436,0)</f>
        <v>0</v>
      </c>
      <c r="BF436" s="178">
        <f>IF(N436="snížená",J436,0)</f>
        <v>0</v>
      </c>
      <c r="BG436" s="178">
        <f>IF(N436="zákl. přenesená",J436,0)</f>
        <v>0</v>
      </c>
      <c r="BH436" s="178">
        <f>IF(N436="sníž. přenesená",J436,0)</f>
        <v>0</v>
      </c>
      <c r="BI436" s="178">
        <f>IF(N436="nulová",J436,0)</f>
        <v>0</v>
      </c>
      <c r="BJ436" s="22" t="s">
        <v>148</v>
      </c>
      <c r="BK436" s="178">
        <f>ROUND(I436*H436,0)</f>
        <v>0</v>
      </c>
      <c r="BL436" s="22" t="s">
        <v>147</v>
      </c>
      <c r="BM436" s="22" t="s">
        <v>818</v>
      </c>
    </row>
    <row r="437" spans="2:51" s="11" customFormat="1" ht="13.5">
      <c r="B437" s="179"/>
      <c r="D437" s="180" t="s">
        <v>150</v>
      </c>
      <c r="F437" s="182" t="s">
        <v>819</v>
      </c>
      <c r="H437" s="183">
        <v>1172.934</v>
      </c>
      <c r="I437" s="184"/>
      <c r="L437" s="179"/>
      <c r="M437" s="185"/>
      <c r="N437" s="186"/>
      <c r="O437" s="186"/>
      <c r="P437" s="186"/>
      <c r="Q437" s="186"/>
      <c r="R437" s="186"/>
      <c r="S437" s="186"/>
      <c r="T437" s="187"/>
      <c r="AT437" s="181" t="s">
        <v>150</v>
      </c>
      <c r="AU437" s="181" t="s">
        <v>148</v>
      </c>
      <c r="AV437" s="11" t="s">
        <v>148</v>
      </c>
      <c r="AW437" s="11" t="s">
        <v>6</v>
      </c>
      <c r="AX437" s="11" t="s">
        <v>11</v>
      </c>
      <c r="AY437" s="181" t="s">
        <v>140</v>
      </c>
    </row>
    <row r="438" spans="2:65" s="1" customFormat="1" ht="16.5" customHeight="1">
      <c r="B438" s="166"/>
      <c r="C438" s="167" t="s">
        <v>820</v>
      </c>
      <c r="D438" s="167" t="s">
        <v>142</v>
      </c>
      <c r="E438" s="168" t="s">
        <v>821</v>
      </c>
      <c r="F438" s="169" t="s">
        <v>822</v>
      </c>
      <c r="G438" s="170" t="s">
        <v>196</v>
      </c>
      <c r="H438" s="171">
        <v>65.163</v>
      </c>
      <c r="I438" s="172"/>
      <c r="J438" s="173">
        <f>ROUND(I438*H438,0)</f>
        <v>0</v>
      </c>
      <c r="K438" s="169" t="s">
        <v>146</v>
      </c>
      <c r="L438" s="39"/>
      <c r="M438" s="174" t="s">
        <v>5</v>
      </c>
      <c r="N438" s="175" t="s">
        <v>47</v>
      </c>
      <c r="O438" s="40"/>
      <c r="P438" s="176">
        <f>O438*H438</f>
        <v>0</v>
      </c>
      <c r="Q438" s="176">
        <v>0</v>
      </c>
      <c r="R438" s="176">
        <f>Q438*H438</f>
        <v>0</v>
      </c>
      <c r="S438" s="176">
        <v>0</v>
      </c>
      <c r="T438" s="177">
        <f>S438*H438</f>
        <v>0</v>
      </c>
      <c r="AR438" s="22" t="s">
        <v>147</v>
      </c>
      <c r="AT438" s="22" t="s">
        <v>142</v>
      </c>
      <c r="AU438" s="22" t="s">
        <v>148</v>
      </c>
      <c r="AY438" s="22" t="s">
        <v>140</v>
      </c>
      <c r="BE438" s="178">
        <f>IF(N438="základní",J438,0)</f>
        <v>0</v>
      </c>
      <c r="BF438" s="178">
        <f>IF(N438="snížená",J438,0)</f>
        <v>0</v>
      </c>
      <c r="BG438" s="178">
        <f>IF(N438="zákl. přenesená",J438,0)</f>
        <v>0</v>
      </c>
      <c r="BH438" s="178">
        <f>IF(N438="sníž. přenesená",J438,0)</f>
        <v>0</v>
      </c>
      <c r="BI438" s="178">
        <f>IF(N438="nulová",J438,0)</f>
        <v>0</v>
      </c>
      <c r="BJ438" s="22" t="s">
        <v>148</v>
      </c>
      <c r="BK438" s="178">
        <f>ROUND(I438*H438,0)</f>
        <v>0</v>
      </c>
      <c r="BL438" s="22" t="s">
        <v>147</v>
      </c>
      <c r="BM438" s="22" t="s">
        <v>823</v>
      </c>
    </row>
    <row r="439" spans="2:63" s="10" customFormat="1" ht="29.85" customHeight="1">
      <c r="B439" s="153"/>
      <c r="D439" s="154" t="s">
        <v>74</v>
      </c>
      <c r="E439" s="164" t="s">
        <v>824</v>
      </c>
      <c r="F439" s="164" t="s">
        <v>825</v>
      </c>
      <c r="I439" s="156"/>
      <c r="J439" s="165">
        <f>BK439</f>
        <v>0</v>
      </c>
      <c r="L439" s="153"/>
      <c r="M439" s="158"/>
      <c r="N439" s="159"/>
      <c r="O439" s="159"/>
      <c r="P439" s="160">
        <f>P440</f>
        <v>0</v>
      </c>
      <c r="Q439" s="159"/>
      <c r="R439" s="160">
        <f>R440</f>
        <v>0</v>
      </c>
      <c r="S439" s="159"/>
      <c r="T439" s="161">
        <f>T440</f>
        <v>0</v>
      </c>
      <c r="AR439" s="154" t="s">
        <v>11</v>
      </c>
      <c r="AT439" s="162" t="s">
        <v>74</v>
      </c>
      <c r="AU439" s="162" t="s">
        <v>11</v>
      </c>
      <c r="AY439" s="154" t="s">
        <v>140</v>
      </c>
      <c r="BK439" s="163">
        <f>BK440</f>
        <v>0</v>
      </c>
    </row>
    <row r="440" spans="2:65" s="1" customFormat="1" ht="16.5" customHeight="1">
      <c r="B440" s="166"/>
      <c r="C440" s="167" t="s">
        <v>826</v>
      </c>
      <c r="D440" s="167" t="s">
        <v>142</v>
      </c>
      <c r="E440" s="168" t="s">
        <v>827</v>
      </c>
      <c r="F440" s="169" t="s">
        <v>828</v>
      </c>
      <c r="G440" s="170" t="s">
        <v>196</v>
      </c>
      <c r="H440" s="171">
        <v>147.116</v>
      </c>
      <c r="I440" s="172"/>
      <c r="J440" s="173">
        <f>ROUND(I440*H440,0)</f>
        <v>0</v>
      </c>
      <c r="K440" s="169" t="s">
        <v>146</v>
      </c>
      <c r="L440" s="39"/>
      <c r="M440" s="174" t="s">
        <v>5</v>
      </c>
      <c r="N440" s="175" t="s">
        <v>47</v>
      </c>
      <c r="O440" s="40"/>
      <c r="P440" s="176">
        <f>O440*H440</f>
        <v>0</v>
      </c>
      <c r="Q440" s="176">
        <v>0</v>
      </c>
      <c r="R440" s="176">
        <f>Q440*H440</f>
        <v>0</v>
      </c>
      <c r="S440" s="176">
        <v>0</v>
      </c>
      <c r="T440" s="177">
        <f>S440*H440</f>
        <v>0</v>
      </c>
      <c r="AR440" s="22" t="s">
        <v>147</v>
      </c>
      <c r="AT440" s="22" t="s">
        <v>142</v>
      </c>
      <c r="AU440" s="22" t="s">
        <v>148</v>
      </c>
      <c r="AY440" s="22" t="s">
        <v>140</v>
      </c>
      <c r="BE440" s="178">
        <f>IF(N440="základní",J440,0)</f>
        <v>0</v>
      </c>
      <c r="BF440" s="178">
        <f>IF(N440="snížená",J440,0)</f>
        <v>0</v>
      </c>
      <c r="BG440" s="178">
        <f>IF(N440="zákl. přenesená",J440,0)</f>
        <v>0</v>
      </c>
      <c r="BH440" s="178">
        <f>IF(N440="sníž. přenesená",J440,0)</f>
        <v>0</v>
      </c>
      <c r="BI440" s="178">
        <f>IF(N440="nulová",J440,0)</f>
        <v>0</v>
      </c>
      <c r="BJ440" s="22" t="s">
        <v>148</v>
      </c>
      <c r="BK440" s="178">
        <f>ROUND(I440*H440,0)</f>
        <v>0</v>
      </c>
      <c r="BL440" s="22" t="s">
        <v>147</v>
      </c>
      <c r="BM440" s="22" t="s">
        <v>829</v>
      </c>
    </row>
    <row r="441" spans="2:63" s="10" customFormat="1" ht="37.35" customHeight="1">
      <c r="B441" s="153"/>
      <c r="D441" s="154" t="s">
        <v>74</v>
      </c>
      <c r="E441" s="155" t="s">
        <v>830</v>
      </c>
      <c r="F441" s="155" t="s">
        <v>831</v>
      </c>
      <c r="I441" s="156"/>
      <c r="J441" s="157">
        <f>BK441</f>
        <v>0</v>
      </c>
      <c r="L441" s="153"/>
      <c r="M441" s="158"/>
      <c r="N441" s="159"/>
      <c r="O441" s="159"/>
      <c r="P441" s="160">
        <f>P442+P464+P479+P486+P488+P490+P492+P494+P509+P515+P548+P564+P584+P611+P648+P675</f>
        <v>0</v>
      </c>
      <c r="Q441" s="159"/>
      <c r="R441" s="160">
        <f>R442+R464+R479+R486+R488+R490+R492+R494+R509+R515+R548+R564+R584+R611+R648+R675</f>
        <v>7.001018789999999</v>
      </c>
      <c r="S441" s="159"/>
      <c r="T441" s="161">
        <f>T442+T464+T479+T486+T488+T490+T492+T494+T509+T515+T548+T564+T584+T611+T648+T675</f>
        <v>1.1239892999999999</v>
      </c>
      <c r="AR441" s="154" t="s">
        <v>148</v>
      </c>
      <c r="AT441" s="162" t="s">
        <v>74</v>
      </c>
      <c r="AU441" s="162" t="s">
        <v>75</v>
      </c>
      <c r="AY441" s="154" t="s">
        <v>140</v>
      </c>
      <c r="BK441" s="163">
        <f>BK442+BK464+BK479+BK486+BK488+BK490+BK492+BK494+BK509+BK515+BK548+BK564+BK584+BK611+BK648+BK675</f>
        <v>0</v>
      </c>
    </row>
    <row r="442" spans="2:63" s="10" customFormat="1" ht="19.9" customHeight="1">
      <c r="B442" s="153"/>
      <c r="D442" s="154" t="s">
        <v>74</v>
      </c>
      <c r="E442" s="164" t="s">
        <v>832</v>
      </c>
      <c r="F442" s="164" t="s">
        <v>833</v>
      </c>
      <c r="I442" s="156"/>
      <c r="J442" s="165">
        <f>BK442</f>
        <v>0</v>
      </c>
      <c r="L442" s="153"/>
      <c r="M442" s="158"/>
      <c r="N442" s="159"/>
      <c r="O442" s="159"/>
      <c r="P442" s="160">
        <f>SUM(P443:P463)</f>
        <v>0</v>
      </c>
      <c r="Q442" s="159"/>
      <c r="R442" s="160">
        <f>SUM(R443:R463)</f>
        <v>0.070452</v>
      </c>
      <c r="S442" s="159"/>
      <c r="T442" s="161">
        <f>SUM(T443:T463)</f>
        <v>0.00017199999999999998</v>
      </c>
      <c r="AR442" s="154" t="s">
        <v>148</v>
      </c>
      <c r="AT442" s="162" t="s">
        <v>74</v>
      </c>
      <c r="AU442" s="162" t="s">
        <v>11</v>
      </c>
      <c r="AY442" s="154" t="s">
        <v>140</v>
      </c>
      <c r="BK442" s="163">
        <f>SUM(BK443:BK463)</f>
        <v>0</v>
      </c>
    </row>
    <row r="443" spans="2:65" s="1" customFormat="1" ht="25.5" customHeight="1">
      <c r="B443" s="166"/>
      <c r="C443" s="167" t="s">
        <v>834</v>
      </c>
      <c r="D443" s="167" t="s">
        <v>142</v>
      </c>
      <c r="E443" s="168" t="s">
        <v>835</v>
      </c>
      <c r="F443" s="169" t="s">
        <v>836</v>
      </c>
      <c r="G443" s="170" t="s">
        <v>145</v>
      </c>
      <c r="H443" s="171">
        <v>4.5</v>
      </c>
      <c r="I443" s="172"/>
      <c r="J443" s="173">
        <f>ROUND(I443*H443,0)</f>
        <v>0</v>
      </c>
      <c r="K443" s="169" t="s">
        <v>146</v>
      </c>
      <c r="L443" s="39"/>
      <c r="M443" s="174" t="s">
        <v>5</v>
      </c>
      <c r="N443" s="175" t="s">
        <v>47</v>
      </c>
      <c r="O443" s="40"/>
      <c r="P443" s="176">
        <f>O443*H443</f>
        <v>0</v>
      </c>
      <c r="Q443" s="176">
        <v>0</v>
      </c>
      <c r="R443" s="176">
        <f>Q443*H443</f>
        <v>0</v>
      </c>
      <c r="S443" s="176">
        <v>0</v>
      </c>
      <c r="T443" s="177">
        <f>S443*H443</f>
        <v>0</v>
      </c>
      <c r="AR443" s="22" t="s">
        <v>217</v>
      </c>
      <c r="AT443" s="22" t="s">
        <v>142</v>
      </c>
      <c r="AU443" s="22" t="s">
        <v>148</v>
      </c>
      <c r="AY443" s="22" t="s">
        <v>140</v>
      </c>
      <c r="BE443" s="178">
        <f>IF(N443="základní",J443,0)</f>
        <v>0</v>
      </c>
      <c r="BF443" s="178">
        <f>IF(N443="snížená",J443,0)</f>
        <v>0</v>
      </c>
      <c r="BG443" s="178">
        <f>IF(N443="zákl. přenesená",J443,0)</f>
        <v>0</v>
      </c>
      <c r="BH443" s="178">
        <f>IF(N443="sníž. přenesená",J443,0)</f>
        <v>0</v>
      </c>
      <c r="BI443" s="178">
        <f>IF(N443="nulová",J443,0)</f>
        <v>0</v>
      </c>
      <c r="BJ443" s="22" t="s">
        <v>148</v>
      </c>
      <c r="BK443" s="178">
        <f>ROUND(I443*H443,0)</f>
        <v>0</v>
      </c>
      <c r="BL443" s="22" t="s">
        <v>217</v>
      </c>
      <c r="BM443" s="22" t="s">
        <v>837</v>
      </c>
    </row>
    <row r="444" spans="2:51" s="11" customFormat="1" ht="13.5">
      <c r="B444" s="179"/>
      <c r="D444" s="180" t="s">
        <v>150</v>
      </c>
      <c r="E444" s="181" t="s">
        <v>5</v>
      </c>
      <c r="F444" s="182" t="s">
        <v>838</v>
      </c>
      <c r="H444" s="183">
        <v>4.5</v>
      </c>
      <c r="I444" s="184"/>
      <c r="L444" s="179"/>
      <c r="M444" s="185"/>
      <c r="N444" s="186"/>
      <c r="O444" s="186"/>
      <c r="P444" s="186"/>
      <c r="Q444" s="186"/>
      <c r="R444" s="186"/>
      <c r="S444" s="186"/>
      <c r="T444" s="187"/>
      <c r="AT444" s="181" t="s">
        <v>150</v>
      </c>
      <c r="AU444" s="181" t="s">
        <v>148</v>
      </c>
      <c r="AV444" s="11" t="s">
        <v>148</v>
      </c>
      <c r="AW444" s="11" t="s">
        <v>39</v>
      </c>
      <c r="AX444" s="11" t="s">
        <v>75</v>
      </c>
      <c r="AY444" s="181" t="s">
        <v>140</v>
      </c>
    </row>
    <row r="445" spans="2:65" s="1" customFormat="1" ht="16.5" customHeight="1">
      <c r="B445" s="166"/>
      <c r="C445" s="188" t="s">
        <v>839</v>
      </c>
      <c r="D445" s="188" t="s">
        <v>218</v>
      </c>
      <c r="E445" s="189" t="s">
        <v>840</v>
      </c>
      <c r="F445" s="190" t="s">
        <v>841</v>
      </c>
      <c r="G445" s="191" t="s">
        <v>842</v>
      </c>
      <c r="H445" s="192">
        <v>1.35</v>
      </c>
      <c r="I445" s="193"/>
      <c r="J445" s="194">
        <f>ROUND(I445*H445,0)</f>
        <v>0</v>
      </c>
      <c r="K445" s="190" t="s">
        <v>146</v>
      </c>
      <c r="L445" s="195"/>
      <c r="M445" s="196" t="s">
        <v>5</v>
      </c>
      <c r="N445" s="197" t="s">
        <v>47</v>
      </c>
      <c r="O445" s="40"/>
      <c r="P445" s="176">
        <f>O445*H445</f>
        <v>0</v>
      </c>
      <c r="Q445" s="176">
        <v>0.001</v>
      </c>
      <c r="R445" s="176">
        <f>Q445*H445</f>
        <v>0.00135</v>
      </c>
      <c r="S445" s="176">
        <v>0</v>
      </c>
      <c r="T445" s="177">
        <f>S445*H445</f>
        <v>0</v>
      </c>
      <c r="AR445" s="22" t="s">
        <v>305</v>
      </c>
      <c r="AT445" s="22" t="s">
        <v>218</v>
      </c>
      <c r="AU445" s="22" t="s">
        <v>148</v>
      </c>
      <c r="AY445" s="22" t="s">
        <v>140</v>
      </c>
      <c r="BE445" s="178">
        <f>IF(N445="základní",J445,0)</f>
        <v>0</v>
      </c>
      <c r="BF445" s="178">
        <f>IF(N445="snížená",J445,0)</f>
        <v>0</v>
      </c>
      <c r="BG445" s="178">
        <f>IF(N445="zákl. přenesená",J445,0)</f>
        <v>0</v>
      </c>
      <c r="BH445" s="178">
        <f>IF(N445="sníž. přenesená",J445,0)</f>
        <v>0</v>
      </c>
      <c r="BI445" s="178">
        <f>IF(N445="nulová",J445,0)</f>
        <v>0</v>
      </c>
      <c r="BJ445" s="22" t="s">
        <v>148</v>
      </c>
      <c r="BK445" s="178">
        <f>ROUND(I445*H445,0)</f>
        <v>0</v>
      </c>
      <c r="BL445" s="22" t="s">
        <v>217</v>
      </c>
      <c r="BM445" s="22" t="s">
        <v>843</v>
      </c>
    </row>
    <row r="446" spans="2:51" s="11" customFormat="1" ht="13.5">
      <c r="B446" s="179"/>
      <c r="D446" s="180" t="s">
        <v>150</v>
      </c>
      <c r="E446" s="181" t="s">
        <v>5</v>
      </c>
      <c r="F446" s="182" t="s">
        <v>844</v>
      </c>
      <c r="H446" s="183">
        <v>1.35</v>
      </c>
      <c r="I446" s="184"/>
      <c r="L446" s="179"/>
      <c r="M446" s="185"/>
      <c r="N446" s="186"/>
      <c r="O446" s="186"/>
      <c r="P446" s="186"/>
      <c r="Q446" s="186"/>
      <c r="R446" s="186"/>
      <c r="S446" s="186"/>
      <c r="T446" s="187"/>
      <c r="AT446" s="181" t="s">
        <v>150</v>
      </c>
      <c r="AU446" s="181" t="s">
        <v>148</v>
      </c>
      <c r="AV446" s="11" t="s">
        <v>148</v>
      </c>
      <c r="AW446" s="11" t="s">
        <v>39</v>
      </c>
      <c r="AX446" s="11" t="s">
        <v>75</v>
      </c>
      <c r="AY446" s="181" t="s">
        <v>140</v>
      </c>
    </row>
    <row r="447" spans="2:65" s="1" customFormat="1" ht="16.5" customHeight="1">
      <c r="B447" s="166"/>
      <c r="C447" s="167" t="s">
        <v>845</v>
      </c>
      <c r="D447" s="167" t="s">
        <v>142</v>
      </c>
      <c r="E447" s="168" t="s">
        <v>846</v>
      </c>
      <c r="F447" s="169" t="s">
        <v>847</v>
      </c>
      <c r="G447" s="170" t="s">
        <v>145</v>
      </c>
      <c r="H447" s="171">
        <v>20.76</v>
      </c>
      <c r="I447" s="172"/>
      <c r="J447" s="173">
        <f>ROUND(I447*H447,0)</f>
        <v>0</v>
      </c>
      <c r="K447" s="169" t="s">
        <v>146</v>
      </c>
      <c r="L447" s="39"/>
      <c r="M447" s="174" t="s">
        <v>5</v>
      </c>
      <c r="N447" s="175" t="s">
        <v>47</v>
      </c>
      <c r="O447" s="40"/>
      <c r="P447" s="176">
        <f>O447*H447</f>
        <v>0</v>
      </c>
      <c r="Q447" s="176">
        <v>0.001</v>
      </c>
      <c r="R447" s="176">
        <f>Q447*H447</f>
        <v>0.02076</v>
      </c>
      <c r="S447" s="176">
        <v>0</v>
      </c>
      <c r="T447" s="177">
        <f>S447*H447</f>
        <v>0</v>
      </c>
      <c r="AR447" s="22" t="s">
        <v>217</v>
      </c>
      <c r="AT447" s="22" t="s">
        <v>142</v>
      </c>
      <c r="AU447" s="22" t="s">
        <v>148</v>
      </c>
      <c r="AY447" s="22" t="s">
        <v>140</v>
      </c>
      <c r="BE447" s="178">
        <f>IF(N447="základní",J447,0)</f>
        <v>0</v>
      </c>
      <c r="BF447" s="178">
        <f>IF(N447="snížená",J447,0)</f>
        <v>0</v>
      </c>
      <c r="BG447" s="178">
        <f>IF(N447="zákl. přenesená",J447,0)</f>
        <v>0</v>
      </c>
      <c r="BH447" s="178">
        <f>IF(N447="sníž. přenesená",J447,0)</f>
        <v>0</v>
      </c>
      <c r="BI447" s="178">
        <f>IF(N447="nulová",J447,0)</f>
        <v>0</v>
      </c>
      <c r="BJ447" s="22" t="s">
        <v>148</v>
      </c>
      <c r="BK447" s="178">
        <f>ROUND(I447*H447,0)</f>
        <v>0</v>
      </c>
      <c r="BL447" s="22" t="s">
        <v>217</v>
      </c>
      <c r="BM447" s="22" t="s">
        <v>848</v>
      </c>
    </row>
    <row r="448" spans="2:51" s="11" customFormat="1" ht="13.5">
      <c r="B448" s="179"/>
      <c r="D448" s="180" t="s">
        <v>150</v>
      </c>
      <c r="E448" s="181" t="s">
        <v>5</v>
      </c>
      <c r="F448" s="182" t="s">
        <v>849</v>
      </c>
      <c r="H448" s="183">
        <v>20.76</v>
      </c>
      <c r="I448" s="184"/>
      <c r="L448" s="179"/>
      <c r="M448" s="185"/>
      <c r="N448" s="186"/>
      <c r="O448" s="186"/>
      <c r="P448" s="186"/>
      <c r="Q448" s="186"/>
      <c r="R448" s="186"/>
      <c r="S448" s="186"/>
      <c r="T448" s="187"/>
      <c r="AT448" s="181" t="s">
        <v>150</v>
      </c>
      <c r="AU448" s="181" t="s">
        <v>148</v>
      </c>
      <c r="AV448" s="11" t="s">
        <v>148</v>
      </c>
      <c r="AW448" s="11" t="s">
        <v>39</v>
      </c>
      <c r="AX448" s="11" t="s">
        <v>75</v>
      </c>
      <c r="AY448" s="181" t="s">
        <v>140</v>
      </c>
    </row>
    <row r="449" spans="2:65" s="1" customFormat="1" ht="16.5" customHeight="1">
      <c r="B449" s="166"/>
      <c r="C449" s="167" t="s">
        <v>850</v>
      </c>
      <c r="D449" s="167" t="s">
        <v>142</v>
      </c>
      <c r="E449" s="168" t="s">
        <v>851</v>
      </c>
      <c r="F449" s="169" t="s">
        <v>852</v>
      </c>
      <c r="G449" s="170" t="s">
        <v>145</v>
      </c>
      <c r="H449" s="171">
        <v>22.242</v>
      </c>
      <c r="I449" s="172"/>
      <c r="J449" s="173">
        <f>ROUND(I449*H449,0)</f>
        <v>0</v>
      </c>
      <c r="K449" s="169" t="s">
        <v>146</v>
      </c>
      <c r="L449" s="39"/>
      <c r="M449" s="174" t="s">
        <v>5</v>
      </c>
      <c r="N449" s="175" t="s">
        <v>47</v>
      </c>
      <c r="O449" s="40"/>
      <c r="P449" s="176">
        <f>O449*H449</f>
        <v>0</v>
      </c>
      <c r="Q449" s="176">
        <v>0.001</v>
      </c>
      <c r="R449" s="176">
        <f>Q449*H449</f>
        <v>0.022242</v>
      </c>
      <c r="S449" s="176">
        <v>0</v>
      </c>
      <c r="T449" s="177">
        <f>S449*H449</f>
        <v>0</v>
      </c>
      <c r="AR449" s="22" t="s">
        <v>217</v>
      </c>
      <c r="AT449" s="22" t="s">
        <v>142</v>
      </c>
      <c r="AU449" s="22" t="s">
        <v>148</v>
      </c>
      <c r="AY449" s="22" t="s">
        <v>140</v>
      </c>
      <c r="BE449" s="178">
        <f>IF(N449="základní",J449,0)</f>
        <v>0</v>
      </c>
      <c r="BF449" s="178">
        <f>IF(N449="snížená",J449,0)</f>
        <v>0</v>
      </c>
      <c r="BG449" s="178">
        <f>IF(N449="zákl. přenesená",J449,0)</f>
        <v>0</v>
      </c>
      <c r="BH449" s="178">
        <f>IF(N449="sníž. přenesená",J449,0)</f>
        <v>0</v>
      </c>
      <c r="BI449" s="178">
        <f>IF(N449="nulová",J449,0)</f>
        <v>0</v>
      </c>
      <c r="BJ449" s="22" t="s">
        <v>148</v>
      </c>
      <c r="BK449" s="178">
        <f>ROUND(I449*H449,0)</f>
        <v>0</v>
      </c>
      <c r="BL449" s="22" t="s">
        <v>217</v>
      </c>
      <c r="BM449" s="22" t="s">
        <v>853</v>
      </c>
    </row>
    <row r="450" spans="2:51" s="12" customFormat="1" ht="13.5">
      <c r="B450" s="198"/>
      <c r="D450" s="180" t="s">
        <v>150</v>
      </c>
      <c r="E450" s="199" t="s">
        <v>5</v>
      </c>
      <c r="F450" s="200" t="s">
        <v>854</v>
      </c>
      <c r="H450" s="199" t="s">
        <v>5</v>
      </c>
      <c r="I450" s="201"/>
      <c r="L450" s="198"/>
      <c r="M450" s="202"/>
      <c r="N450" s="203"/>
      <c r="O450" s="203"/>
      <c r="P450" s="203"/>
      <c r="Q450" s="203"/>
      <c r="R450" s="203"/>
      <c r="S450" s="203"/>
      <c r="T450" s="204"/>
      <c r="AT450" s="199" t="s">
        <v>150</v>
      </c>
      <c r="AU450" s="199" t="s">
        <v>148</v>
      </c>
      <c r="AV450" s="12" t="s">
        <v>11</v>
      </c>
      <c r="AW450" s="12" t="s">
        <v>39</v>
      </c>
      <c r="AX450" s="12" t="s">
        <v>75</v>
      </c>
      <c r="AY450" s="199" t="s">
        <v>140</v>
      </c>
    </row>
    <row r="451" spans="2:51" s="11" customFormat="1" ht="13.5">
      <c r="B451" s="179"/>
      <c r="D451" s="180" t="s">
        <v>150</v>
      </c>
      <c r="E451" s="181" t="s">
        <v>5</v>
      </c>
      <c r="F451" s="182" t="s">
        <v>855</v>
      </c>
      <c r="H451" s="183">
        <v>2.116</v>
      </c>
      <c r="I451" s="184"/>
      <c r="L451" s="179"/>
      <c r="M451" s="185"/>
      <c r="N451" s="186"/>
      <c r="O451" s="186"/>
      <c r="P451" s="186"/>
      <c r="Q451" s="186"/>
      <c r="R451" s="186"/>
      <c r="S451" s="186"/>
      <c r="T451" s="187"/>
      <c r="AT451" s="181" t="s">
        <v>150</v>
      </c>
      <c r="AU451" s="181" t="s">
        <v>148</v>
      </c>
      <c r="AV451" s="11" t="s">
        <v>148</v>
      </c>
      <c r="AW451" s="11" t="s">
        <v>39</v>
      </c>
      <c r="AX451" s="11" t="s">
        <v>75</v>
      </c>
      <c r="AY451" s="181" t="s">
        <v>140</v>
      </c>
    </row>
    <row r="452" spans="2:51" s="11" customFormat="1" ht="13.5">
      <c r="B452" s="179"/>
      <c r="D452" s="180" t="s">
        <v>150</v>
      </c>
      <c r="E452" s="181" t="s">
        <v>5</v>
      </c>
      <c r="F452" s="182" t="s">
        <v>856</v>
      </c>
      <c r="H452" s="183">
        <v>1.748</v>
      </c>
      <c r="I452" s="184"/>
      <c r="L452" s="179"/>
      <c r="M452" s="185"/>
      <c r="N452" s="186"/>
      <c r="O452" s="186"/>
      <c r="P452" s="186"/>
      <c r="Q452" s="186"/>
      <c r="R452" s="186"/>
      <c r="S452" s="186"/>
      <c r="T452" s="187"/>
      <c r="AT452" s="181" t="s">
        <v>150</v>
      </c>
      <c r="AU452" s="181" t="s">
        <v>148</v>
      </c>
      <c r="AV452" s="11" t="s">
        <v>148</v>
      </c>
      <c r="AW452" s="11" t="s">
        <v>39</v>
      </c>
      <c r="AX452" s="11" t="s">
        <v>75</v>
      </c>
      <c r="AY452" s="181" t="s">
        <v>140</v>
      </c>
    </row>
    <row r="453" spans="2:51" s="11" customFormat="1" ht="13.5">
      <c r="B453" s="179"/>
      <c r="D453" s="180" t="s">
        <v>150</v>
      </c>
      <c r="E453" s="181" t="s">
        <v>5</v>
      </c>
      <c r="F453" s="182" t="s">
        <v>857</v>
      </c>
      <c r="H453" s="183">
        <v>1.038</v>
      </c>
      <c r="I453" s="184"/>
      <c r="L453" s="179"/>
      <c r="M453" s="185"/>
      <c r="N453" s="186"/>
      <c r="O453" s="186"/>
      <c r="P453" s="186"/>
      <c r="Q453" s="186"/>
      <c r="R453" s="186"/>
      <c r="S453" s="186"/>
      <c r="T453" s="187"/>
      <c r="AT453" s="181" t="s">
        <v>150</v>
      </c>
      <c r="AU453" s="181" t="s">
        <v>148</v>
      </c>
      <c r="AV453" s="11" t="s">
        <v>148</v>
      </c>
      <c r="AW453" s="11" t="s">
        <v>39</v>
      </c>
      <c r="AX453" s="11" t="s">
        <v>75</v>
      </c>
      <c r="AY453" s="181" t="s">
        <v>140</v>
      </c>
    </row>
    <row r="454" spans="2:51" s="11" customFormat="1" ht="13.5">
      <c r="B454" s="179"/>
      <c r="D454" s="180" t="s">
        <v>150</v>
      </c>
      <c r="E454" s="181" t="s">
        <v>5</v>
      </c>
      <c r="F454" s="182" t="s">
        <v>858</v>
      </c>
      <c r="H454" s="183">
        <v>1.978</v>
      </c>
      <c r="I454" s="184"/>
      <c r="L454" s="179"/>
      <c r="M454" s="185"/>
      <c r="N454" s="186"/>
      <c r="O454" s="186"/>
      <c r="P454" s="186"/>
      <c r="Q454" s="186"/>
      <c r="R454" s="186"/>
      <c r="S454" s="186"/>
      <c r="T454" s="187"/>
      <c r="AT454" s="181" t="s">
        <v>150</v>
      </c>
      <c r="AU454" s="181" t="s">
        <v>148</v>
      </c>
      <c r="AV454" s="11" t="s">
        <v>148</v>
      </c>
      <c r="AW454" s="11" t="s">
        <v>39</v>
      </c>
      <c r="AX454" s="11" t="s">
        <v>75</v>
      </c>
      <c r="AY454" s="181" t="s">
        <v>140</v>
      </c>
    </row>
    <row r="455" spans="2:51" s="11" customFormat="1" ht="13.5">
      <c r="B455" s="179"/>
      <c r="D455" s="180" t="s">
        <v>150</v>
      </c>
      <c r="E455" s="181" t="s">
        <v>5</v>
      </c>
      <c r="F455" s="182" t="s">
        <v>859</v>
      </c>
      <c r="H455" s="183">
        <v>1.142</v>
      </c>
      <c r="I455" s="184"/>
      <c r="L455" s="179"/>
      <c r="M455" s="185"/>
      <c r="N455" s="186"/>
      <c r="O455" s="186"/>
      <c r="P455" s="186"/>
      <c r="Q455" s="186"/>
      <c r="R455" s="186"/>
      <c r="S455" s="186"/>
      <c r="T455" s="187"/>
      <c r="AT455" s="181" t="s">
        <v>150</v>
      </c>
      <c r="AU455" s="181" t="s">
        <v>148</v>
      </c>
      <c r="AV455" s="11" t="s">
        <v>148</v>
      </c>
      <c r="AW455" s="11" t="s">
        <v>39</v>
      </c>
      <c r="AX455" s="11" t="s">
        <v>75</v>
      </c>
      <c r="AY455" s="181" t="s">
        <v>140</v>
      </c>
    </row>
    <row r="456" spans="2:51" s="11" customFormat="1" ht="13.5">
      <c r="B456" s="179"/>
      <c r="D456" s="180" t="s">
        <v>150</v>
      </c>
      <c r="E456" s="181" t="s">
        <v>5</v>
      </c>
      <c r="F456" s="182" t="s">
        <v>860</v>
      </c>
      <c r="H456" s="183">
        <v>14.22</v>
      </c>
      <c r="I456" s="184"/>
      <c r="L456" s="179"/>
      <c r="M456" s="185"/>
      <c r="N456" s="186"/>
      <c r="O456" s="186"/>
      <c r="P456" s="186"/>
      <c r="Q456" s="186"/>
      <c r="R456" s="186"/>
      <c r="S456" s="186"/>
      <c r="T456" s="187"/>
      <c r="AT456" s="181" t="s">
        <v>150</v>
      </c>
      <c r="AU456" s="181" t="s">
        <v>148</v>
      </c>
      <c r="AV456" s="11" t="s">
        <v>148</v>
      </c>
      <c r="AW456" s="11" t="s">
        <v>39</v>
      </c>
      <c r="AX456" s="11" t="s">
        <v>75</v>
      </c>
      <c r="AY456" s="181" t="s">
        <v>140</v>
      </c>
    </row>
    <row r="457" spans="2:65" s="1" customFormat="1" ht="16.5" customHeight="1">
      <c r="B457" s="166"/>
      <c r="C457" s="167" t="s">
        <v>861</v>
      </c>
      <c r="D457" s="167" t="s">
        <v>142</v>
      </c>
      <c r="E457" s="168" t="s">
        <v>862</v>
      </c>
      <c r="F457" s="169" t="s">
        <v>863</v>
      </c>
      <c r="G457" s="170" t="s">
        <v>145</v>
      </c>
      <c r="H457" s="171">
        <v>0.043</v>
      </c>
      <c r="I457" s="172"/>
      <c r="J457" s="173">
        <f>ROUND(I457*H457,0)</f>
        <v>0</v>
      </c>
      <c r="K457" s="169" t="s">
        <v>146</v>
      </c>
      <c r="L457" s="39"/>
      <c r="M457" s="174" t="s">
        <v>5</v>
      </c>
      <c r="N457" s="175" t="s">
        <v>47</v>
      </c>
      <c r="O457" s="40"/>
      <c r="P457" s="176">
        <f>O457*H457</f>
        <v>0</v>
      </c>
      <c r="Q457" s="176">
        <v>0</v>
      </c>
      <c r="R457" s="176">
        <f>Q457*H457</f>
        <v>0</v>
      </c>
      <c r="S457" s="176">
        <v>0.004</v>
      </c>
      <c r="T457" s="177">
        <f>S457*H457</f>
        <v>0.00017199999999999998</v>
      </c>
      <c r="AR457" s="22" t="s">
        <v>217</v>
      </c>
      <c r="AT457" s="22" t="s">
        <v>142</v>
      </c>
      <c r="AU457" s="22" t="s">
        <v>148</v>
      </c>
      <c r="AY457" s="22" t="s">
        <v>140</v>
      </c>
      <c r="BE457" s="178">
        <f>IF(N457="základní",J457,0)</f>
        <v>0</v>
      </c>
      <c r="BF457" s="178">
        <f>IF(N457="snížená",J457,0)</f>
        <v>0</v>
      </c>
      <c r="BG457" s="178">
        <f>IF(N457="zákl. přenesená",J457,0)</f>
        <v>0</v>
      </c>
      <c r="BH457" s="178">
        <f>IF(N457="sníž. přenesená",J457,0)</f>
        <v>0</v>
      </c>
      <c r="BI457" s="178">
        <f>IF(N457="nulová",J457,0)</f>
        <v>0</v>
      </c>
      <c r="BJ457" s="22" t="s">
        <v>148</v>
      </c>
      <c r="BK457" s="178">
        <f>ROUND(I457*H457,0)</f>
        <v>0</v>
      </c>
      <c r="BL457" s="22" t="s">
        <v>217</v>
      </c>
      <c r="BM457" s="22" t="s">
        <v>864</v>
      </c>
    </row>
    <row r="458" spans="2:65" s="1" customFormat="1" ht="16.5" customHeight="1">
      <c r="B458" s="166"/>
      <c r="C458" s="167" t="s">
        <v>865</v>
      </c>
      <c r="D458" s="167" t="s">
        <v>142</v>
      </c>
      <c r="E458" s="168" t="s">
        <v>866</v>
      </c>
      <c r="F458" s="169" t="s">
        <v>867</v>
      </c>
      <c r="G458" s="170" t="s">
        <v>145</v>
      </c>
      <c r="H458" s="171">
        <v>4.5</v>
      </c>
      <c r="I458" s="172"/>
      <c r="J458" s="173">
        <f>ROUND(I458*H458,0)</f>
        <v>0</v>
      </c>
      <c r="K458" s="169" t="s">
        <v>146</v>
      </c>
      <c r="L458" s="39"/>
      <c r="M458" s="174" t="s">
        <v>5</v>
      </c>
      <c r="N458" s="175" t="s">
        <v>47</v>
      </c>
      <c r="O458" s="40"/>
      <c r="P458" s="176">
        <f>O458*H458</f>
        <v>0</v>
      </c>
      <c r="Q458" s="176">
        <v>0.0004</v>
      </c>
      <c r="R458" s="176">
        <f>Q458*H458</f>
        <v>0.0018000000000000002</v>
      </c>
      <c r="S458" s="176">
        <v>0</v>
      </c>
      <c r="T458" s="177">
        <f>S458*H458</f>
        <v>0</v>
      </c>
      <c r="AR458" s="22" t="s">
        <v>217</v>
      </c>
      <c r="AT458" s="22" t="s">
        <v>142</v>
      </c>
      <c r="AU458" s="22" t="s">
        <v>148</v>
      </c>
      <c r="AY458" s="22" t="s">
        <v>140</v>
      </c>
      <c r="BE458" s="178">
        <f>IF(N458="základní",J458,0)</f>
        <v>0</v>
      </c>
      <c r="BF458" s="178">
        <f>IF(N458="snížená",J458,0)</f>
        <v>0</v>
      </c>
      <c r="BG458" s="178">
        <f>IF(N458="zákl. přenesená",J458,0)</f>
        <v>0</v>
      </c>
      <c r="BH458" s="178">
        <f>IF(N458="sníž. přenesená",J458,0)</f>
        <v>0</v>
      </c>
      <c r="BI458" s="178">
        <f>IF(N458="nulová",J458,0)</f>
        <v>0</v>
      </c>
      <c r="BJ458" s="22" t="s">
        <v>148</v>
      </c>
      <c r="BK458" s="178">
        <f>ROUND(I458*H458,0)</f>
        <v>0</v>
      </c>
      <c r="BL458" s="22" t="s">
        <v>217</v>
      </c>
      <c r="BM458" s="22" t="s">
        <v>868</v>
      </c>
    </row>
    <row r="459" spans="2:65" s="1" customFormat="1" ht="16.5" customHeight="1">
      <c r="B459" s="166"/>
      <c r="C459" s="188" t="s">
        <v>869</v>
      </c>
      <c r="D459" s="188" t="s">
        <v>218</v>
      </c>
      <c r="E459" s="189" t="s">
        <v>870</v>
      </c>
      <c r="F459" s="190" t="s">
        <v>871</v>
      </c>
      <c r="G459" s="191" t="s">
        <v>145</v>
      </c>
      <c r="H459" s="192">
        <v>5.4</v>
      </c>
      <c r="I459" s="193"/>
      <c r="J459" s="194">
        <f>ROUND(I459*H459,0)</f>
        <v>0</v>
      </c>
      <c r="K459" s="190" t="s">
        <v>146</v>
      </c>
      <c r="L459" s="195"/>
      <c r="M459" s="196" t="s">
        <v>5</v>
      </c>
      <c r="N459" s="197" t="s">
        <v>47</v>
      </c>
      <c r="O459" s="40"/>
      <c r="P459" s="176">
        <f>O459*H459</f>
        <v>0</v>
      </c>
      <c r="Q459" s="176">
        <v>0.0045</v>
      </c>
      <c r="R459" s="176">
        <f>Q459*H459</f>
        <v>0.0243</v>
      </c>
      <c r="S459" s="176">
        <v>0</v>
      </c>
      <c r="T459" s="177">
        <f>S459*H459</f>
        <v>0</v>
      </c>
      <c r="AR459" s="22" t="s">
        <v>305</v>
      </c>
      <c r="AT459" s="22" t="s">
        <v>218</v>
      </c>
      <c r="AU459" s="22" t="s">
        <v>148</v>
      </c>
      <c r="AY459" s="22" t="s">
        <v>140</v>
      </c>
      <c r="BE459" s="178">
        <f>IF(N459="základní",J459,0)</f>
        <v>0</v>
      </c>
      <c r="BF459" s="178">
        <f>IF(N459="snížená",J459,0)</f>
        <v>0</v>
      </c>
      <c r="BG459" s="178">
        <f>IF(N459="zákl. přenesená",J459,0)</f>
        <v>0</v>
      </c>
      <c r="BH459" s="178">
        <f>IF(N459="sníž. přenesená",J459,0)</f>
        <v>0</v>
      </c>
      <c r="BI459" s="178">
        <f>IF(N459="nulová",J459,0)</f>
        <v>0</v>
      </c>
      <c r="BJ459" s="22" t="s">
        <v>148</v>
      </c>
      <c r="BK459" s="178">
        <f>ROUND(I459*H459,0)</f>
        <v>0</v>
      </c>
      <c r="BL459" s="22" t="s">
        <v>217</v>
      </c>
      <c r="BM459" s="22" t="s">
        <v>872</v>
      </c>
    </row>
    <row r="460" spans="2:51" s="11" customFormat="1" ht="13.5">
      <c r="B460" s="179"/>
      <c r="D460" s="180" t="s">
        <v>150</v>
      </c>
      <c r="E460" s="181" t="s">
        <v>5</v>
      </c>
      <c r="F460" s="182" t="s">
        <v>873</v>
      </c>
      <c r="H460" s="183">
        <v>5.4</v>
      </c>
      <c r="I460" s="184"/>
      <c r="L460" s="179"/>
      <c r="M460" s="185"/>
      <c r="N460" s="186"/>
      <c r="O460" s="186"/>
      <c r="P460" s="186"/>
      <c r="Q460" s="186"/>
      <c r="R460" s="186"/>
      <c r="S460" s="186"/>
      <c r="T460" s="187"/>
      <c r="AT460" s="181" t="s">
        <v>150</v>
      </c>
      <c r="AU460" s="181" t="s">
        <v>148</v>
      </c>
      <c r="AV460" s="11" t="s">
        <v>148</v>
      </c>
      <c r="AW460" s="11" t="s">
        <v>39</v>
      </c>
      <c r="AX460" s="11" t="s">
        <v>75</v>
      </c>
      <c r="AY460" s="181" t="s">
        <v>140</v>
      </c>
    </row>
    <row r="461" spans="2:65" s="1" customFormat="1" ht="25.5" customHeight="1">
      <c r="B461" s="166"/>
      <c r="C461" s="167" t="s">
        <v>874</v>
      </c>
      <c r="D461" s="167" t="s">
        <v>142</v>
      </c>
      <c r="E461" s="168" t="s">
        <v>875</v>
      </c>
      <c r="F461" s="169" t="s">
        <v>876</v>
      </c>
      <c r="G461" s="170" t="s">
        <v>145</v>
      </c>
      <c r="H461" s="171">
        <v>4.5</v>
      </c>
      <c r="I461" s="172"/>
      <c r="J461" s="173">
        <f>ROUND(I461*H461,0)</f>
        <v>0</v>
      </c>
      <c r="K461" s="169" t="s">
        <v>146</v>
      </c>
      <c r="L461" s="39"/>
      <c r="M461" s="174" t="s">
        <v>5</v>
      </c>
      <c r="N461" s="175" t="s">
        <v>47</v>
      </c>
      <c r="O461" s="40"/>
      <c r="P461" s="176">
        <f>O461*H461</f>
        <v>0</v>
      </c>
      <c r="Q461" s="176">
        <v>0</v>
      </c>
      <c r="R461" s="176">
        <f>Q461*H461</f>
        <v>0</v>
      </c>
      <c r="S461" s="176">
        <v>0</v>
      </c>
      <c r="T461" s="177">
        <f>S461*H461</f>
        <v>0</v>
      </c>
      <c r="AR461" s="22" t="s">
        <v>217</v>
      </c>
      <c r="AT461" s="22" t="s">
        <v>142</v>
      </c>
      <c r="AU461" s="22" t="s">
        <v>148</v>
      </c>
      <c r="AY461" s="22" t="s">
        <v>140</v>
      </c>
      <c r="BE461" s="178">
        <f>IF(N461="základní",J461,0)</f>
        <v>0</v>
      </c>
      <c r="BF461" s="178">
        <f>IF(N461="snížená",J461,0)</f>
        <v>0</v>
      </c>
      <c r="BG461" s="178">
        <f>IF(N461="zákl. přenesená",J461,0)</f>
        <v>0</v>
      </c>
      <c r="BH461" s="178">
        <f>IF(N461="sníž. přenesená",J461,0)</f>
        <v>0</v>
      </c>
      <c r="BI461" s="178">
        <f>IF(N461="nulová",J461,0)</f>
        <v>0</v>
      </c>
      <c r="BJ461" s="22" t="s">
        <v>148</v>
      </c>
      <c r="BK461" s="178">
        <f>ROUND(I461*H461,0)</f>
        <v>0</v>
      </c>
      <c r="BL461" s="22" t="s">
        <v>217</v>
      </c>
      <c r="BM461" s="22" t="s">
        <v>877</v>
      </c>
    </row>
    <row r="462" spans="2:65" s="1" customFormat="1" ht="25.5" customHeight="1">
      <c r="B462" s="166"/>
      <c r="C462" s="167" t="s">
        <v>878</v>
      </c>
      <c r="D462" s="167" t="s">
        <v>142</v>
      </c>
      <c r="E462" s="168" t="s">
        <v>879</v>
      </c>
      <c r="F462" s="169" t="s">
        <v>880</v>
      </c>
      <c r="G462" s="170" t="s">
        <v>145</v>
      </c>
      <c r="H462" s="171">
        <v>4.5</v>
      </c>
      <c r="I462" s="172"/>
      <c r="J462" s="173">
        <f>ROUND(I462*H462,0)</f>
        <v>0</v>
      </c>
      <c r="K462" s="169" t="s">
        <v>146</v>
      </c>
      <c r="L462" s="39"/>
      <c r="M462" s="174" t="s">
        <v>5</v>
      </c>
      <c r="N462" s="175" t="s">
        <v>47</v>
      </c>
      <c r="O462" s="40"/>
      <c r="P462" s="176">
        <f>O462*H462</f>
        <v>0</v>
      </c>
      <c r="Q462" s="176">
        <v>0</v>
      </c>
      <c r="R462" s="176">
        <f>Q462*H462</f>
        <v>0</v>
      </c>
      <c r="S462" s="176">
        <v>0</v>
      </c>
      <c r="T462" s="177">
        <f>S462*H462</f>
        <v>0</v>
      </c>
      <c r="AR462" s="22" t="s">
        <v>217</v>
      </c>
      <c r="AT462" s="22" t="s">
        <v>142</v>
      </c>
      <c r="AU462" s="22" t="s">
        <v>148</v>
      </c>
      <c r="AY462" s="22" t="s">
        <v>140</v>
      </c>
      <c r="BE462" s="178">
        <f>IF(N462="základní",J462,0)</f>
        <v>0</v>
      </c>
      <c r="BF462" s="178">
        <f>IF(N462="snížená",J462,0)</f>
        <v>0</v>
      </c>
      <c r="BG462" s="178">
        <f>IF(N462="zákl. přenesená",J462,0)</f>
        <v>0</v>
      </c>
      <c r="BH462" s="178">
        <f>IF(N462="sníž. přenesená",J462,0)</f>
        <v>0</v>
      </c>
      <c r="BI462" s="178">
        <f>IF(N462="nulová",J462,0)</f>
        <v>0</v>
      </c>
      <c r="BJ462" s="22" t="s">
        <v>148</v>
      </c>
      <c r="BK462" s="178">
        <f>ROUND(I462*H462,0)</f>
        <v>0</v>
      </c>
      <c r="BL462" s="22" t="s">
        <v>217</v>
      </c>
      <c r="BM462" s="22" t="s">
        <v>881</v>
      </c>
    </row>
    <row r="463" spans="2:65" s="1" customFormat="1" ht="25.5" customHeight="1">
      <c r="B463" s="166"/>
      <c r="C463" s="167" t="s">
        <v>882</v>
      </c>
      <c r="D463" s="167" t="s">
        <v>142</v>
      </c>
      <c r="E463" s="168" t="s">
        <v>883</v>
      </c>
      <c r="F463" s="169" t="s">
        <v>884</v>
      </c>
      <c r="G463" s="170" t="s">
        <v>196</v>
      </c>
      <c r="H463" s="171">
        <v>0.07</v>
      </c>
      <c r="I463" s="172"/>
      <c r="J463" s="173">
        <f>ROUND(I463*H463,0)</f>
        <v>0</v>
      </c>
      <c r="K463" s="169" t="s">
        <v>146</v>
      </c>
      <c r="L463" s="39"/>
      <c r="M463" s="174" t="s">
        <v>5</v>
      </c>
      <c r="N463" s="175" t="s">
        <v>47</v>
      </c>
      <c r="O463" s="40"/>
      <c r="P463" s="176">
        <f>O463*H463</f>
        <v>0</v>
      </c>
      <c r="Q463" s="176">
        <v>0</v>
      </c>
      <c r="R463" s="176">
        <f>Q463*H463</f>
        <v>0</v>
      </c>
      <c r="S463" s="176">
        <v>0</v>
      </c>
      <c r="T463" s="177">
        <f>S463*H463</f>
        <v>0</v>
      </c>
      <c r="AR463" s="22" t="s">
        <v>217</v>
      </c>
      <c r="AT463" s="22" t="s">
        <v>142</v>
      </c>
      <c r="AU463" s="22" t="s">
        <v>148</v>
      </c>
      <c r="AY463" s="22" t="s">
        <v>140</v>
      </c>
      <c r="BE463" s="178">
        <f>IF(N463="základní",J463,0)</f>
        <v>0</v>
      </c>
      <c r="BF463" s="178">
        <f>IF(N463="snížená",J463,0)</f>
        <v>0</v>
      </c>
      <c r="BG463" s="178">
        <f>IF(N463="zákl. přenesená",J463,0)</f>
        <v>0</v>
      </c>
      <c r="BH463" s="178">
        <f>IF(N463="sníž. přenesená",J463,0)</f>
        <v>0</v>
      </c>
      <c r="BI463" s="178">
        <f>IF(N463="nulová",J463,0)</f>
        <v>0</v>
      </c>
      <c r="BJ463" s="22" t="s">
        <v>148</v>
      </c>
      <c r="BK463" s="178">
        <f>ROUND(I463*H463,0)</f>
        <v>0</v>
      </c>
      <c r="BL463" s="22" t="s">
        <v>217</v>
      </c>
      <c r="BM463" s="22" t="s">
        <v>885</v>
      </c>
    </row>
    <row r="464" spans="2:63" s="10" customFormat="1" ht="29.85" customHeight="1">
      <c r="B464" s="153"/>
      <c r="D464" s="154" t="s">
        <v>74</v>
      </c>
      <c r="E464" s="164" t="s">
        <v>886</v>
      </c>
      <c r="F464" s="164" t="s">
        <v>887</v>
      </c>
      <c r="I464" s="156"/>
      <c r="J464" s="165">
        <f>BK464</f>
        <v>0</v>
      </c>
      <c r="L464" s="153"/>
      <c r="M464" s="158"/>
      <c r="N464" s="159"/>
      <c r="O464" s="159"/>
      <c r="P464" s="160">
        <f>SUM(P465:P478)</f>
        <v>0</v>
      </c>
      <c r="Q464" s="159"/>
      <c r="R464" s="160">
        <f>SUM(R465:R478)</f>
        <v>0.021531799999999997</v>
      </c>
      <c r="S464" s="159"/>
      <c r="T464" s="161">
        <f>SUM(T465:T478)</f>
        <v>0</v>
      </c>
      <c r="AR464" s="154" t="s">
        <v>148</v>
      </c>
      <c r="AT464" s="162" t="s">
        <v>74</v>
      </c>
      <c r="AU464" s="162" t="s">
        <v>11</v>
      </c>
      <c r="AY464" s="154" t="s">
        <v>140</v>
      </c>
      <c r="BK464" s="163">
        <f>SUM(BK465:BK478)</f>
        <v>0</v>
      </c>
    </row>
    <row r="465" spans="2:65" s="1" customFormat="1" ht="25.5" customHeight="1">
      <c r="B465" s="166"/>
      <c r="C465" s="167" t="s">
        <v>888</v>
      </c>
      <c r="D465" s="167" t="s">
        <v>142</v>
      </c>
      <c r="E465" s="168" t="s">
        <v>889</v>
      </c>
      <c r="F465" s="169" t="s">
        <v>890</v>
      </c>
      <c r="G465" s="170" t="s">
        <v>145</v>
      </c>
      <c r="H465" s="171">
        <v>4.601</v>
      </c>
      <c r="I465" s="172"/>
      <c r="J465" s="173">
        <f>ROUND(I465*H465,0)</f>
        <v>0</v>
      </c>
      <c r="K465" s="169" t="s">
        <v>146</v>
      </c>
      <c r="L465" s="39"/>
      <c r="M465" s="174" t="s">
        <v>5</v>
      </c>
      <c r="N465" s="175" t="s">
        <v>47</v>
      </c>
      <c r="O465" s="40"/>
      <c r="P465" s="176">
        <f>O465*H465</f>
        <v>0</v>
      </c>
      <c r="Q465" s="176">
        <v>0</v>
      </c>
      <c r="R465" s="176">
        <f>Q465*H465</f>
        <v>0</v>
      </c>
      <c r="S465" s="176">
        <v>0</v>
      </c>
      <c r="T465" s="177">
        <f>S465*H465</f>
        <v>0</v>
      </c>
      <c r="AR465" s="22" t="s">
        <v>217</v>
      </c>
      <c r="AT465" s="22" t="s">
        <v>142</v>
      </c>
      <c r="AU465" s="22" t="s">
        <v>148</v>
      </c>
      <c r="AY465" s="22" t="s">
        <v>140</v>
      </c>
      <c r="BE465" s="178">
        <f>IF(N465="základní",J465,0)</f>
        <v>0</v>
      </c>
      <c r="BF465" s="178">
        <f>IF(N465="snížená",J465,0)</f>
        <v>0</v>
      </c>
      <c r="BG465" s="178">
        <f>IF(N465="zákl. přenesená",J465,0)</f>
        <v>0</v>
      </c>
      <c r="BH465" s="178">
        <f>IF(N465="sníž. přenesená",J465,0)</f>
        <v>0</v>
      </c>
      <c r="BI465" s="178">
        <f>IF(N465="nulová",J465,0)</f>
        <v>0</v>
      </c>
      <c r="BJ465" s="22" t="s">
        <v>148</v>
      </c>
      <c r="BK465" s="178">
        <f>ROUND(I465*H465,0)</f>
        <v>0</v>
      </c>
      <c r="BL465" s="22" t="s">
        <v>217</v>
      </c>
      <c r="BM465" s="22" t="s">
        <v>891</v>
      </c>
    </row>
    <row r="466" spans="2:51" s="11" customFormat="1" ht="13.5">
      <c r="B466" s="179"/>
      <c r="D466" s="180" t="s">
        <v>150</v>
      </c>
      <c r="E466" s="181" t="s">
        <v>5</v>
      </c>
      <c r="F466" s="182" t="s">
        <v>892</v>
      </c>
      <c r="H466" s="183">
        <v>4.601</v>
      </c>
      <c r="I466" s="184"/>
      <c r="L466" s="179"/>
      <c r="M466" s="185"/>
      <c r="N466" s="186"/>
      <c r="O466" s="186"/>
      <c r="P466" s="186"/>
      <c r="Q466" s="186"/>
      <c r="R466" s="186"/>
      <c r="S466" s="186"/>
      <c r="T466" s="187"/>
      <c r="AT466" s="181" t="s">
        <v>150</v>
      </c>
      <c r="AU466" s="181" t="s">
        <v>148</v>
      </c>
      <c r="AV466" s="11" t="s">
        <v>148</v>
      </c>
      <c r="AW466" s="11" t="s">
        <v>39</v>
      </c>
      <c r="AX466" s="11" t="s">
        <v>75</v>
      </c>
      <c r="AY466" s="181" t="s">
        <v>140</v>
      </c>
    </row>
    <row r="467" spans="2:65" s="1" customFormat="1" ht="16.5" customHeight="1">
      <c r="B467" s="166"/>
      <c r="C467" s="188" t="s">
        <v>893</v>
      </c>
      <c r="D467" s="188" t="s">
        <v>218</v>
      </c>
      <c r="E467" s="189" t="s">
        <v>894</v>
      </c>
      <c r="F467" s="190" t="s">
        <v>895</v>
      </c>
      <c r="G467" s="191" t="s">
        <v>145</v>
      </c>
      <c r="H467" s="192">
        <v>5.521</v>
      </c>
      <c r="I467" s="193"/>
      <c r="J467" s="194">
        <f>ROUND(I467*H467,0)</f>
        <v>0</v>
      </c>
      <c r="K467" s="190" t="s">
        <v>5</v>
      </c>
      <c r="L467" s="195"/>
      <c r="M467" s="196" t="s">
        <v>5</v>
      </c>
      <c r="N467" s="197" t="s">
        <v>47</v>
      </c>
      <c r="O467" s="40"/>
      <c r="P467" s="176">
        <f>O467*H467</f>
        <v>0</v>
      </c>
      <c r="Q467" s="176">
        <v>0.0019</v>
      </c>
      <c r="R467" s="176">
        <f>Q467*H467</f>
        <v>0.0104899</v>
      </c>
      <c r="S467" s="176">
        <v>0</v>
      </c>
      <c r="T467" s="177">
        <f>S467*H467</f>
        <v>0</v>
      </c>
      <c r="AR467" s="22" t="s">
        <v>305</v>
      </c>
      <c r="AT467" s="22" t="s">
        <v>218</v>
      </c>
      <c r="AU467" s="22" t="s">
        <v>148</v>
      </c>
      <c r="AY467" s="22" t="s">
        <v>140</v>
      </c>
      <c r="BE467" s="178">
        <f>IF(N467="základní",J467,0)</f>
        <v>0</v>
      </c>
      <c r="BF467" s="178">
        <f>IF(N467="snížená",J467,0)</f>
        <v>0</v>
      </c>
      <c r="BG467" s="178">
        <f>IF(N467="zákl. přenesená",J467,0)</f>
        <v>0</v>
      </c>
      <c r="BH467" s="178">
        <f>IF(N467="sníž. přenesená",J467,0)</f>
        <v>0</v>
      </c>
      <c r="BI467" s="178">
        <f>IF(N467="nulová",J467,0)</f>
        <v>0</v>
      </c>
      <c r="BJ467" s="22" t="s">
        <v>148</v>
      </c>
      <c r="BK467" s="178">
        <f>ROUND(I467*H467,0)</f>
        <v>0</v>
      </c>
      <c r="BL467" s="22" t="s">
        <v>217</v>
      </c>
      <c r="BM467" s="22" t="s">
        <v>896</v>
      </c>
    </row>
    <row r="468" spans="2:51" s="11" customFormat="1" ht="13.5">
      <c r="B468" s="179"/>
      <c r="D468" s="180" t="s">
        <v>150</v>
      </c>
      <c r="E468" s="181" t="s">
        <v>5</v>
      </c>
      <c r="F468" s="182" t="s">
        <v>897</v>
      </c>
      <c r="H468" s="183">
        <v>5.521</v>
      </c>
      <c r="I468" s="184"/>
      <c r="L468" s="179"/>
      <c r="M468" s="185"/>
      <c r="N468" s="186"/>
      <c r="O468" s="186"/>
      <c r="P468" s="186"/>
      <c r="Q468" s="186"/>
      <c r="R468" s="186"/>
      <c r="S468" s="186"/>
      <c r="T468" s="187"/>
      <c r="AT468" s="181" t="s">
        <v>150</v>
      </c>
      <c r="AU468" s="181" t="s">
        <v>148</v>
      </c>
      <c r="AV468" s="11" t="s">
        <v>148</v>
      </c>
      <c r="AW468" s="11" t="s">
        <v>39</v>
      </c>
      <c r="AX468" s="11" t="s">
        <v>75</v>
      </c>
      <c r="AY468" s="181" t="s">
        <v>140</v>
      </c>
    </row>
    <row r="469" spans="2:65" s="1" customFormat="1" ht="25.5" customHeight="1">
      <c r="B469" s="166"/>
      <c r="C469" s="167" t="s">
        <v>898</v>
      </c>
      <c r="D469" s="167" t="s">
        <v>142</v>
      </c>
      <c r="E469" s="168" t="s">
        <v>899</v>
      </c>
      <c r="F469" s="169" t="s">
        <v>900</v>
      </c>
      <c r="G469" s="170" t="s">
        <v>233</v>
      </c>
      <c r="H469" s="171">
        <v>1.62</v>
      </c>
      <c r="I469" s="172"/>
      <c r="J469" s="173">
        <f>ROUND(I469*H469,0)</f>
        <v>0</v>
      </c>
      <c r="K469" s="169" t="s">
        <v>146</v>
      </c>
      <c r="L469" s="39"/>
      <c r="M469" s="174" t="s">
        <v>5</v>
      </c>
      <c r="N469" s="175" t="s">
        <v>47</v>
      </c>
      <c r="O469" s="40"/>
      <c r="P469" s="176">
        <f>O469*H469</f>
        <v>0</v>
      </c>
      <c r="Q469" s="176">
        <v>0.00112</v>
      </c>
      <c r="R469" s="176">
        <f>Q469*H469</f>
        <v>0.0018143999999999999</v>
      </c>
      <c r="S469" s="176">
        <v>0</v>
      </c>
      <c r="T469" s="177">
        <f>S469*H469</f>
        <v>0</v>
      </c>
      <c r="AR469" s="22" t="s">
        <v>217</v>
      </c>
      <c r="AT469" s="22" t="s">
        <v>142</v>
      </c>
      <c r="AU469" s="22" t="s">
        <v>148</v>
      </c>
      <c r="AY469" s="22" t="s">
        <v>140</v>
      </c>
      <c r="BE469" s="178">
        <f>IF(N469="základní",J469,0)</f>
        <v>0</v>
      </c>
      <c r="BF469" s="178">
        <f>IF(N469="snížená",J469,0)</f>
        <v>0</v>
      </c>
      <c r="BG469" s="178">
        <f>IF(N469="zákl. přenesená",J469,0)</f>
        <v>0</v>
      </c>
      <c r="BH469" s="178">
        <f>IF(N469="sníž. přenesená",J469,0)</f>
        <v>0</v>
      </c>
      <c r="BI469" s="178">
        <f>IF(N469="nulová",J469,0)</f>
        <v>0</v>
      </c>
      <c r="BJ469" s="22" t="s">
        <v>148</v>
      </c>
      <c r="BK469" s="178">
        <f>ROUND(I469*H469,0)</f>
        <v>0</v>
      </c>
      <c r="BL469" s="22" t="s">
        <v>217</v>
      </c>
      <c r="BM469" s="22" t="s">
        <v>901</v>
      </c>
    </row>
    <row r="470" spans="2:51" s="11" customFormat="1" ht="13.5">
      <c r="B470" s="179"/>
      <c r="D470" s="180" t="s">
        <v>150</v>
      </c>
      <c r="E470" s="181" t="s">
        <v>5</v>
      </c>
      <c r="F470" s="182" t="s">
        <v>902</v>
      </c>
      <c r="H470" s="183">
        <v>1.62</v>
      </c>
      <c r="I470" s="184"/>
      <c r="L470" s="179"/>
      <c r="M470" s="185"/>
      <c r="N470" s="186"/>
      <c r="O470" s="186"/>
      <c r="P470" s="186"/>
      <c r="Q470" s="186"/>
      <c r="R470" s="186"/>
      <c r="S470" s="186"/>
      <c r="T470" s="187"/>
      <c r="AT470" s="181" t="s">
        <v>150</v>
      </c>
      <c r="AU470" s="181" t="s">
        <v>148</v>
      </c>
      <c r="AV470" s="11" t="s">
        <v>148</v>
      </c>
      <c r="AW470" s="11" t="s">
        <v>39</v>
      </c>
      <c r="AX470" s="11" t="s">
        <v>75</v>
      </c>
      <c r="AY470" s="181" t="s">
        <v>140</v>
      </c>
    </row>
    <row r="471" spans="2:65" s="1" customFormat="1" ht="25.5" customHeight="1">
      <c r="B471" s="166"/>
      <c r="C471" s="167" t="s">
        <v>903</v>
      </c>
      <c r="D471" s="167" t="s">
        <v>142</v>
      </c>
      <c r="E471" s="168" t="s">
        <v>904</v>
      </c>
      <c r="F471" s="169" t="s">
        <v>905</v>
      </c>
      <c r="G471" s="170" t="s">
        <v>233</v>
      </c>
      <c r="H471" s="171">
        <v>1.62</v>
      </c>
      <c r="I471" s="172"/>
      <c r="J471" s="173">
        <f>ROUND(I471*H471,0)</f>
        <v>0</v>
      </c>
      <c r="K471" s="169" t="s">
        <v>146</v>
      </c>
      <c r="L471" s="39"/>
      <c r="M471" s="174" t="s">
        <v>5</v>
      </c>
      <c r="N471" s="175" t="s">
        <v>47</v>
      </c>
      <c r="O471" s="40"/>
      <c r="P471" s="176">
        <f>O471*H471</f>
        <v>0</v>
      </c>
      <c r="Q471" s="176">
        <v>0.00222</v>
      </c>
      <c r="R471" s="176">
        <f>Q471*H471</f>
        <v>0.0035964000000000005</v>
      </c>
      <c r="S471" s="176">
        <v>0</v>
      </c>
      <c r="T471" s="177">
        <f>S471*H471</f>
        <v>0</v>
      </c>
      <c r="AR471" s="22" t="s">
        <v>217</v>
      </c>
      <c r="AT471" s="22" t="s">
        <v>142</v>
      </c>
      <c r="AU471" s="22" t="s">
        <v>148</v>
      </c>
      <c r="AY471" s="22" t="s">
        <v>140</v>
      </c>
      <c r="BE471" s="178">
        <f>IF(N471="základní",J471,0)</f>
        <v>0</v>
      </c>
      <c r="BF471" s="178">
        <f>IF(N471="snížená",J471,0)</f>
        <v>0</v>
      </c>
      <c r="BG471" s="178">
        <f>IF(N471="zákl. přenesená",J471,0)</f>
        <v>0</v>
      </c>
      <c r="BH471" s="178">
        <f>IF(N471="sníž. přenesená",J471,0)</f>
        <v>0</v>
      </c>
      <c r="BI471" s="178">
        <f>IF(N471="nulová",J471,0)</f>
        <v>0</v>
      </c>
      <c r="BJ471" s="22" t="s">
        <v>148</v>
      </c>
      <c r="BK471" s="178">
        <f>ROUND(I471*H471,0)</f>
        <v>0</v>
      </c>
      <c r="BL471" s="22" t="s">
        <v>217</v>
      </c>
      <c r="BM471" s="22" t="s">
        <v>906</v>
      </c>
    </row>
    <row r="472" spans="2:65" s="1" customFormat="1" ht="25.5" customHeight="1">
      <c r="B472" s="166"/>
      <c r="C472" s="167" t="s">
        <v>907</v>
      </c>
      <c r="D472" s="167" t="s">
        <v>142</v>
      </c>
      <c r="E472" s="168" t="s">
        <v>908</v>
      </c>
      <c r="F472" s="169" t="s">
        <v>909</v>
      </c>
      <c r="G472" s="170" t="s">
        <v>233</v>
      </c>
      <c r="H472" s="171">
        <v>1.22</v>
      </c>
      <c r="I472" s="172"/>
      <c r="J472" s="173">
        <f>ROUND(I472*H472,0)</f>
        <v>0</v>
      </c>
      <c r="K472" s="169" t="s">
        <v>146</v>
      </c>
      <c r="L472" s="39"/>
      <c r="M472" s="174" t="s">
        <v>5</v>
      </c>
      <c r="N472" s="175" t="s">
        <v>47</v>
      </c>
      <c r="O472" s="40"/>
      <c r="P472" s="176">
        <f>O472*H472</f>
        <v>0</v>
      </c>
      <c r="Q472" s="176">
        <v>0.00278</v>
      </c>
      <c r="R472" s="176">
        <f>Q472*H472</f>
        <v>0.0033916</v>
      </c>
      <c r="S472" s="176">
        <v>0</v>
      </c>
      <c r="T472" s="177">
        <f>S472*H472</f>
        <v>0</v>
      </c>
      <c r="AR472" s="22" t="s">
        <v>217</v>
      </c>
      <c r="AT472" s="22" t="s">
        <v>142</v>
      </c>
      <c r="AU472" s="22" t="s">
        <v>148</v>
      </c>
      <c r="AY472" s="22" t="s">
        <v>140</v>
      </c>
      <c r="BE472" s="178">
        <f>IF(N472="základní",J472,0)</f>
        <v>0</v>
      </c>
      <c r="BF472" s="178">
        <f>IF(N472="snížená",J472,0)</f>
        <v>0</v>
      </c>
      <c r="BG472" s="178">
        <f>IF(N472="zákl. přenesená",J472,0)</f>
        <v>0</v>
      </c>
      <c r="BH472" s="178">
        <f>IF(N472="sníž. přenesená",J472,0)</f>
        <v>0</v>
      </c>
      <c r="BI472" s="178">
        <f>IF(N472="nulová",J472,0)</f>
        <v>0</v>
      </c>
      <c r="BJ472" s="22" t="s">
        <v>148</v>
      </c>
      <c r="BK472" s="178">
        <f>ROUND(I472*H472,0)</f>
        <v>0</v>
      </c>
      <c r="BL472" s="22" t="s">
        <v>217</v>
      </c>
      <c r="BM472" s="22" t="s">
        <v>910</v>
      </c>
    </row>
    <row r="473" spans="2:51" s="11" customFormat="1" ht="13.5">
      <c r="B473" s="179"/>
      <c r="D473" s="180" t="s">
        <v>150</v>
      </c>
      <c r="E473" s="181" t="s">
        <v>5</v>
      </c>
      <c r="F473" s="182" t="s">
        <v>911</v>
      </c>
      <c r="H473" s="183">
        <v>1.22</v>
      </c>
      <c r="I473" s="184"/>
      <c r="L473" s="179"/>
      <c r="M473" s="185"/>
      <c r="N473" s="186"/>
      <c r="O473" s="186"/>
      <c r="P473" s="186"/>
      <c r="Q473" s="186"/>
      <c r="R473" s="186"/>
      <c r="S473" s="186"/>
      <c r="T473" s="187"/>
      <c r="AT473" s="181" t="s">
        <v>150</v>
      </c>
      <c r="AU473" s="181" t="s">
        <v>148</v>
      </c>
      <c r="AV473" s="11" t="s">
        <v>148</v>
      </c>
      <c r="AW473" s="11" t="s">
        <v>39</v>
      </c>
      <c r="AX473" s="11" t="s">
        <v>75</v>
      </c>
      <c r="AY473" s="181" t="s">
        <v>140</v>
      </c>
    </row>
    <row r="474" spans="2:65" s="1" customFormat="1" ht="25.5" customHeight="1">
      <c r="B474" s="166"/>
      <c r="C474" s="167" t="s">
        <v>912</v>
      </c>
      <c r="D474" s="167" t="s">
        <v>142</v>
      </c>
      <c r="E474" s="168" t="s">
        <v>913</v>
      </c>
      <c r="F474" s="169" t="s">
        <v>914</v>
      </c>
      <c r="G474" s="170" t="s">
        <v>233</v>
      </c>
      <c r="H474" s="171">
        <v>1.62</v>
      </c>
      <c r="I474" s="172"/>
      <c r="J474" s="173">
        <f>ROUND(I474*H474,0)</f>
        <v>0</v>
      </c>
      <c r="K474" s="169" t="s">
        <v>146</v>
      </c>
      <c r="L474" s="39"/>
      <c r="M474" s="174" t="s">
        <v>5</v>
      </c>
      <c r="N474" s="175" t="s">
        <v>47</v>
      </c>
      <c r="O474" s="40"/>
      <c r="P474" s="176">
        <f>O474*H474</f>
        <v>0</v>
      </c>
      <c r="Q474" s="176">
        <v>0.00036</v>
      </c>
      <c r="R474" s="176">
        <f>Q474*H474</f>
        <v>0.0005832000000000001</v>
      </c>
      <c r="S474" s="176">
        <v>0</v>
      </c>
      <c r="T474" s="177">
        <f>S474*H474</f>
        <v>0</v>
      </c>
      <c r="AR474" s="22" t="s">
        <v>217</v>
      </c>
      <c r="AT474" s="22" t="s">
        <v>142</v>
      </c>
      <c r="AU474" s="22" t="s">
        <v>148</v>
      </c>
      <c r="AY474" s="22" t="s">
        <v>140</v>
      </c>
      <c r="BE474" s="178">
        <f>IF(N474="základní",J474,0)</f>
        <v>0</v>
      </c>
      <c r="BF474" s="178">
        <f>IF(N474="snížená",J474,0)</f>
        <v>0</v>
      </c>
      <c r="BG474" s="178">
        <f>IF(N474="zákl. přenesená",J474,0)</f>
        <v>0</v>
      </c>
      <c r="BH474" s="178">
        <f>IF(N474="sníž. přenesená",J474,0)</f>
        <v>0</v>
      </c>
      <c r="BI474" s="178">
        <f>IF(N474="nulová",J474,0)</f>
        <v>0</v>
      </c>
      <c r="BJ474" s="22" t="s">
        <v>148</v>
      </c>
      <c r="BK474" s="178">
        <f>ROUND(I474*H474,0)</f>
        <v>0</v>
      </c>
      <c r="BL474" s="22" t="s">
        <v>217</v>
      </c>
      <c r="BM474" s="22" t="s">
        <v>915</v>
      </c>
    </row>
    <row r="475" spans="2:65" s="1" customFormat="1" ht="16.5" customHeight="1">
      <c r="B475" s="166"/>
      <c r="C475" s="167" t="s">
        <v>916</v>
      </c>
      <c r="D475" s="167" t="s">
        <v>142</v>
      </c>
      <c r="E475" s="168" t="s">
        <v>917</v>
      </c>
      <c r="F475" s="169" t="s">
        <v>918</v>
      </c>
      <c r="G475" s="170" t="s">
        <v>145</v>
      </c>
      <c r="H475" s="171">
        <v>4.601</v>
      </c>
      <c r="I475" s="172"/>
      <c r="J475" s="173">
        <f>ROUND(I475*H475,0)</f>
        <v>0</v>
      </c>
      <c r="K475" s="169" t="s">
        <v>146</v>
      </c>
      <c r="L475" s="39"/>
      <c r="M475" s="174" t="s">
        <v>5</v>
      </c>
      <c r="N475" s="175" t="s">
        <v>47</v>
      </c>
      <c r="O475" s="40"/>
      <c r="P475" s="176">
        <f>O475*H475</f>
        <v>0</v>
      </c>
      <c r="Q475" s="176">
        <v>0</v>
      </c>
      <c r="R475" s="176">
        <f>Q475*H475</f>
        <v>0</v>
      </c>
      <c r="S475" s="176">
        <v>0</v>
      </c>
      <c r="T475" s="177">
        <f>S475*H475</f>
        <v>0</v>
      </c>
      <c r="AR475" s="22" t="s">
        <v>217</v>
      </c>
      <c r="AT475" s="22" t="s">
        <v>142</v>
      </c>
      <c r="AU475" s="22" t="s">
        <v>148</v>
      </c>
      <c r="AY475" s="22" t="s">
        <v>140</v>
      </c>
      <c r="BE475" s="178">
        <f>IF(N475="základní",J475,0)</f>
        <v>0</v>
      </c>
      <c r="BF475" s="178">
        <f>IF(N475="snížená",J475,0)</f>
        <v>0</v>
      </c>
      <c r="BG475" s="178">
        <f>IF(N475="zákl. přenesená",J475,0)</f>
        <v>0</v>
      </c>
      <c r="BH475" s="178">
        <f>IF(N475="sníž. přenesená",J475,0)</f>
        <v>0</v>
      </c>
      <c r="BI475" s="178">
        <f>IF(N475="nulová",J475,0)</f>
        <v>0</v>
      </c>
      <c r="BJ475" s="22" t="s">
        <v>148</v>
      </c>
      <c r="BK475" s="178">
        <f>ROUND(I475*H475,0)</f>
        <v>0</v>
      </c>
      <c r="BL475" s="22" t="s">
        <v>217</v>
      </c>
      <c r="BM475" s="22" t="s">
        <v>919</v>
      </c>
    </row>
    <row r="476" spans="2:65" s="1" customFormat="1" ht="16.5" customHeight="1">
      <c r="B476" s="166"/>
      <c r="C476" s="188" t="s">
        <v>920</v>
      </c>
      <c r="D476" s="188" t="s">
        <v>218</v>
      </c>
      <c r="E476" s="189" t="s">
        <v>921</v>
      </c>
      <c r="F476" s="190" t="s">
        <v>922</v>
      </c>
      <c r="G476" s="191" t="s">
        <v>145</v>
      </c>
      <c r="H476" s="192">
        <v>5.521</v>
      </c>
      <c r="I476" s="193"/>
      <c r="J476" s="194">
        <f>ROUND(I476*H476,0)</f>
        <v>0</v>
      </c>
      <c r="K476" s="190" t="s">
        <v>146</v>
      </c>
      <c r="L476" s="195"/>
      <c r="M476" s="196" t="s">
        <v>5</v>
      </c>
      <c r="N476" s="197" t="s">
        <v>47</v>
      </c>
      <c r="O476" s="40"/>
      <c r="P476" s="176">
        <f>O476*H476</f>
        <v>0</v>
      </c>
      <c r="Q476" s="176">
        <v>0.0003</v>
      </c>
      <c r="R476" s="176">
        <f>Q476*H476</f>
        <v>0.0016562999999999999</v>
      </c>
      <c r="S476" s="176">
        <v>0</v>
      </c>
      <c r="T476" s="177">
        <f>S476*H476</f>
        <v>0</v>
      </c>
      <c r="AR476" s="22" t="s">
        <v>305</v>
      </c>
      <c r="AT476" s="22" t="s">
        <v>218</v>
      </c>
      <c r="AU476" s="22" t="s">
        <v>148</v>
      </c>
      <c r="AY476" s="22" t="s">
        <v>140</v>
      </c>
      <c r="BE476" s="178">
        <f>IF(N476="základní",J476,0)</f>
        <v>0</v>
      </c>
      <c r="BF476" s="178">
        <f>IF(N476="snížená",J476,0)</f>
        <v>0</v>
      </c>
      <c r="BG476" s="178">
        <f>IF(N476="zákl. přenesená",J476,0)</f>
        <v>0</v>
      </c>
      <c r="BH476" s="178">
        <f>IF(N476="sníž. přenesená",J476,0)</f>
        <v>0</v>
      </c>
      <c r="BI476" s="178">
        <f>IF(N476="nulová",J476,0)</f>
        <v>0</v>
      </c>
      <c r="BJ476" s="22" t="s">
        <v>148</v>
      </c>
      <c r="BK476" s="178">
        <f>ROUND(I476*H476,0)</f>
        <v>0</v>
      </c>
      <c r="BL476" s="22" t="s">
        <v>217</v>
      </c>
      <c r="BM476" s="22" t="s">
        <v>923</v>
      </c>
    </row>
    <row r="477" spans="2:65" s="1" customFormat="1" ht="25.5" customHeight="1">
      <c r="B477" s="166"/>
      <c r="C477" s="167" t="s">
        <v>924</v>
      </c>
      <c r="D477" s="167" t="s">
        <v>142</v>
      </c>
      <c r="E477" s="168" t="s">
        <v>925</v>
      </c>
      <c r="F477" s="169" t="s">
        <v>926</v>
      </c>
      <c r="G477" s="170" t="s">
        <v>145</v>
      </c>
      <c r="H477" s="171">
        <v>4.601</v>
      </c>
      <c r="I477" s="172"/>
      <c r="J477" s="173">
        <f>ROUND(I477*H477,0)</f>
        <v>0</v>
      </c>
      <c r="K477" s="169" t="s">
        <v>146</v>
      </c>
      <c r="L477" s="39"/>
      <c r="M477" s="174" t="s">
        <v>5</v>
      </c>
      <c r="N477" s="175" t="s">
        <v>47</v>
      </c>
      <c r="O477" s="40"/>
      <c r="P477" s="176">
        <f>O477*H477</f>
        <v>0</v>
      </c>
      <c r="Q477" s="176">
        <v>0</v>
      </c>
      <c r="R477" s="176">
        <f>Q477*H477</f>
        <v>0</v>
      </c>
      <c r="S477" s="176">
        <v>0</v>
      </c>
      <c r="T477" s="177">
        <f>S477*H477</f>
        <v>0</v>
      </c>
      <c r="AR477" s="22" t="s">
        <v>217</v>
      </c>
      <c r="AT477" s="22" t="s">
        <v>142</v>
      </c>
      <c r="AU477" s="22" t="s">
        <v>148</v>
      </c>
      <c r="AY477" s="22" t="s">
        <v>140</v>
      </c>
      <c r="BE477" s="178">
        <f>IF(N477="základní",J477,0)</f>
        <v>0</v>
      </c>
      <c r="BF477" s="178">
        <f>IF(N477="snížená",J477,0)</f>
        <v>0</v>
      </c>
      <c r="BG477" s="178">
        <f>IF(N477="zákl. přenesená",J477,0)</f>
        <v>0</v>
      </c>
      <c r="BH477" s="178">
        <f>IF(N477="sníž. přenesená",J477,0)</f>
        <v>0</v>
      </c>
      <c r="BI477" s="178">
        <f>IF(N477="nulová",J477,0)</f>
        <v>0</v>
      </c>
      <c r="BJ477" s="22" t="s">
        <v>148</v>
      </c>
      <c r="BK477" s="178">
        <f>ROUND(I477*H477,0)</f>
        <v>0</v>
      </c>
      <c r="BL477" s="22" t="s">
        <v>217</v>
      </c>
      <c r="BM477" s="22" t="s">
        <v>927</v>
      </c>
    </row>
    <row r="478" spans="2:65" s="1" customFormat="1" ht="16.5" customHeight="1">
      <c r="B478" s="166"/>
      <c r="C478" s="167" t="s">
        <v>928</v>
      </c>
      <c r="D478" s="167" t="s">
        <v>142</v>
      </c>
      <c r="E478" s="168" t="s">
        <v>929</v>
      </c>
      <c r="F478" s="169" t="s">
        <v>930</v>
      </c>
      <c r="G478" s="170" t="s">
        <v>196</v>
      </c>
      <c r="H478" s="171">
        <v>0.022</v>
      </c>
      <c r="I478" s="172"/>
      <c r="J478" s="173">
        <f>ROUND(I478*H478,0)</f>
        <v>0</v>
      </c>
      <c r="K478" s="169" t="s">
        <v>146</v>
      </c>
      <c r="L478" s="39"/>
      <c r="M478" s="174" t="s">
        <v>5</v>
      </c>
      <c r="N478" s="175" t="s">
        <v>47</v>
      </c>
      <c r="O478" s="40"/>
      <c r="P478" s="176">
        <f>O478*H478</f>
        <v>0</v>
      </c>
      <c r="Q478" s="176">
        <v>0</v>
      </c>
      <c r="R478" s="176">
        <f>Q478*H478</f>
        <v>0</v>
      </c>
      <c r="S478" s="176">
        <v>0</v>
      </c>
      <c r="T478" s="177">
        <f>S478*H478</f>
        <v>0</v>
      </c>
      <c r="AR478" s="22" t="s">
        <v>217</v>
      </c>
      <c r="AT478" s="22" t="s">
        <v>142</v>
      </c>
      <c r="AU478" s="22" t="s">
        <v>148</v>
      </c>
      <c r="AY478" s="22" t="s">
        <v>140</v>
      </c>
      <c r="BE478" s="178">
        <f>IF(N478="základní",J478,0)</f>
        <v>0</v>
      </c>
      <c r="BF478" s="178">
        <f>IF(N478="snížená",J478,0)</f>
        <v>0</v>
      </c>
      <c r="BG478" s="178">
        <f>IF(N478="zákl. přenesená",J478,0)</f>
        <v>0</v>
      </c>
      <c r="BH478" s="178">
        <f>IF(N478="sníž. přenesená",J478,0)</f>
        <v>0</v>
      </c>
      <c r="BI478" s="178">
        <f>IF(N478="nulová",J478,0)</f>
        <v>0</v>
      </c>
      <c r="BJ478" s="22" t="s">
        <v>148</v>
      </c>
      <c r="BK478" s="178">
        <f>ROUND(I478*H478,0)</f>
        <v>0</v>
      </c>
      <c r="BL478" s="22" t="s">
        <v>217</v>
      </c>
      <c r="BM478" s="22" t="s">
        <v>931</v>
      </c>
    </row>
    <row r="479" spans="2:63" s="10" customFormat="1" ht="29.85" customHeight="1">
      <c r="B479" s="153"/>
      <c r="D479" s="154" t="s">
        <v>74</v>
      </c>
      <c r="E479" s="164" t="s">
        <v>932</v>
      </c>
      <c r="F479" s="164" t="s">
        <v>933</v>
      </c>
      <c r="I479" s="156"/>
      <c r="J479" s="165">
        <f>BK479</f>
        <v>0</v>
      </c>
      <c r="L479" s="153"/>
      <c r="M479" s="158"/>
      <c r="N479" s="159"/>
      <c r="O479" s="159"/>
      <c r="P479" s="160">
        <f>SUM(P480:P485)</f>
        <v>0</v>
      </c>
      <c r="Q479" s="159"/>
      <c r="R479" s="160">
        <f>SUM(R480:R485)</f>
        <v>0.0178236</v>
      </c>
      <c r="S479" s="159"/>
      <c r="T479" s="161">
        <f>SUM(T480:T485)</f>
        <v>0</v>
      </c>
      <c r="AR479" s="154" t="s">
        <v>148</v>
      </c>
      <c r="AT479" s="162" t="s">
        <v>74</v>
      </c>
      <c r="AU479" s="162" t="s">
        <v>11</v>
      </c>
      <c r="AY479" s="154" t="s">
        <v>140</v>
      </c>
      <c r="BK479" s="163">
        <f>SUM(BK480:BK485)</f>
        <v>0</v>
      </c>
    </row>
    <row r="480" spans="2:65" s="1" customFormat="1" ht="25.5" customHeight="1">
      <c r="B480" s="166"/>
      <c r="C480" s="167" t="s">
        <v>934</v>
      </c>
      <c r="D480" s="167" t="s">
        <v>142</v>
      </c>
      <c r="E480" s="168" t="s">
        <v>935</v>
      </c>
      <c r="F480" s="169" t="s">
        <v>936</v>
      </c>
      <c r="G480" s="170" t="s">
        <v>145</v>
      </c>
      <c r="H480" s="171">
        <v>9.43</v>
      </c>
      <c r="I480" s="172"/>
      <c r="J480" s="173">
        <f>ROUND(I480*H480,0)</f>
        <v>0</v>
      </c>
      <c r="K480" s="169" t="s">
        <v>146</v>
      </c>
      <c r="L480" s="39"/>
      <c r="M480" s="174" t="s">
        <v>5</v>
      </c>
      <c r="N480" s="175" t="s">
        <v>47</v>
      </c>
      <c r="O480" s="40"/>
      <c r="P480" s="176">
        <f>O480*H480</f>
        <v>0</v>
      </c>
      <c r="Q480" s="176">
        <v>0</v>
      </c>
      <c r="R480" s="176">
        <f>Q480*H480</f>
        <v>0</v>
      </c>
      <c r="S480" s="176">
        <v>0</v>
      </c>
      <c r="T480" s="177">
        <f>S480*H480</f>
        <v>0</v>
      </c>
      <c r="AR480" s="22" t="s">
        <v>217</v>
      </c>
      <c r="AT480" s="22" t="s">
        <v>142</v>
      </c>
      <c r="AU480" s="22" t="s">
        <v>148</v>
      </c>
      <c r="AY480" s="22" t="s">
        <v>140</v>
      </c>
      <c r="BE480" s="178">
        <f>IF(N480="základní",J480,0)</f>
        <v>0</v>
      </c>
      <c r="BF480" s="178">
        <f>IF(N480="snížená",J480,0)</f>
        <v>0</v>
      </c>
      <c r="BG480" s="178">
        <f>IF(N480="zákl. přenesená",J480,0)</f>
        <v>0</v>
      </c>
      <c r="BH480" s="178">
        <f>IF(N480="sníž. přenesená",J480,0)</f>
        <v>0</v>
      </c>
      <c r="BI480" s="178">
        <f>IF(N480="nulová",J480,0)</f>
        <v>0</v>
      </c>
      <c r="BJ480" s="22" t="s">
        <v>148</v>
      </c>
      <c r="BK480" s="178">
        <f>ROUND(I480*H480,0)</f>
        <v>0</v>
      </c>
      <c r="BL480" s="22" t="s">
        <v>217</v>
      </c>
      <c r="BM480" s="22" t="s">
        <v>937</v>
      </c>
    </row>
    <row r="481" spans="2:51" s="11" customFormat="1" ht="13.5">
      <c r="B481" s="179"/>
      <c r="D481" s="180" t="s">
        <v>150</v>
      </c>
      <c r="E481" s="181" t="s">
        <v>5</v>
      </c>
      <c r="F481" s="182" t="s">
        <v>363</v>
      </c>
      <c r="H481" s="183">
        <v>4.93</v>
      </c>
      <c r="I481" s="184"/>
      <c r="L481" s="179"/>
      <c r="M481" s="185"/>
      <c r="N481" s="186"/>
      <c r="O481" s="186"/>
      <c r="P481" s="186"/>
      <c r="Q481" s="186"/>
      <c r="R481" s="186"/>
      <c r="S481" s="186"/>
      <c r="T481" s="187"/>
      <c r="AT481" s="181" t="s">
        <v>150</v>
      </c>
      <c r="AU481" s="181" t="s">
        <v>148</v>
      </c>
      <c r="AV481" s="11" t="s">
        <v>148</v>
      </c>
      <c r="AW481" s="11" t="s">
        <v>39</v>
      </c>
      <c r="AX481" s="11" t="s">
        <v>75</v>
      </c>
      <c r="AY481" s="181" t="s">
        <v>140</v>
      </c>
    </row>
    <row r="482" spans="2:51" s="11" customFormat="1" ht="13.5">
      <c r="B482" s="179"/>
      <c r="D482" s="180" t="s">
        <v>150</v>
      </c>
      <c r="E482" s="181" t="s">
        <v>5</v>
      </c>
      <c r="F482" s="182" t="s">
        <v>838</v>
      </c>
      <c r="H482" s="183">
        <v>4.5</v>
      </c>
      <c r="I482" s="184"/>
      <c r="L482" s="179"/>
      <c r="M482" s="185"/>
      <c r="N482" s="186"/>
      <c r="O482" s="186"/>
      <c r="P482" s="186"/>
      <c r="Q482" s="186"/>
      <c r="R482" s="186"/>
      <c r="S482" s="186"/>
      <c r="T482" s="187"/>
      <c r="AT482" s="181" t="s">
        <v>150</v>
      </c>
      <c r="AU482" s="181" t="s">
        <v>148</v>
      </c>
      <c r="AV482" s="11" t="s">
        <v>148</v>
      </c>
      <c r="AW482" s="11" t="s">
        <v>39</v>
      </c>
      <c r="AX482" s="11" t="s">
        <v>75</v>
      </c>
      <c r="AY482" s="181" t="s">
        <v>140</v>
      </c>
    </row>
    <row r="483" spans="2:65" s="1" customFormat="1" ht="16.5" customHeight="1">
      <c r="B483" s="166"/>
      <c r="C483" s="188" t="s">
        <v>938</v>
      </c>
      <c r="D483" s="188" t="s">
        <v>218</v>
      </c>
      <c r="E483" s="189" t="s">
        <v>939</v>
      </c>
      <c r="F483" s="190" t="s">
        <v>940</v>
      </c>
      <c r="G483" s="191" t="s">
        <v>145</v>
      </c>
      <c r="H483" s="192">
        <v>9.902</v>
      </c>
      <c r="I483" s="193"/>
      <c r="J483" s="194">
        <f>ROUND(I483*H483,0)</f>
        <v>0</v>
      </c>
      <c r="K483" s="190" t="s">
        <v>146</v>
      </c>
      <c r="L483" s="195"/>
      <c r="M483" s="196" t="s">
        <v>5</v>
      </c>
      <c r="N483" s="197" t="s">
        <v>47</v>
      </c>
      <c r="O483" s="40"/>
      <c r="P483" s="176">
        <f>O483*H483</f>
        <v>0</v>
      </c>
      <c r="Q483" s="176">
        <v>0.0018</v>
      </c>
      <c r="R483" s="176">
        <f>Q483*H483</f>
        <v>0.0178236</v>
      </c>
      <c r="S483" s="176">
        <v>0</v>
      </c>
      <c r="T483" s="177">
        <f>S483*H483</f>
        <v>0</v>
      </c>
      <c r="AR483" s="22" t="s">
        <v>305</v>
      </c>
      <c r="AT483" s="22" t="s">
        <v>218</v>
      </c>
      <c r="AU483" s="22" t="s">
        <v>148</v>
      </c>
      <c r="AY483" s="22" t="s">
        <v>140</v>
      </c>
      <c r="BE483" s="178">
        <f>IF(N483="základní",J483,0)</f>
        <v>0</v>
      </c>
      <c r="BF483" s="178">
        <f>IF(N483="snížená",J483,0)</f>
        <v>0</v>
      </c>
      <c r="BG483" s="178">
        <f>IF(N483="zákl. přenesená",J483,0)</f>
        <v>0</v>
      </c>
      <c r="BH483" s="178">
        <f>IF(N483="sníž. přenesená",J483,0)</f>
        <v>0</v>
      </c>
      <c r="BI483" s="178">
        <f>IF(N483="nulová",J483,0)</f>
        <v>0</v>
      </c>
      <c r="BJ483" s="22" t="s">
        <v>148</v>
      </c>
      <c r="BK483" s="178">
        <f>ROUND(I483*H483,0)</f>
        <v>0</v>
      </c>
      <c r="BL483" s="22" t="s">
        <v>217</v>
      </c>
      <c r="BM483" s="22" t="s">
        <v>941</v>
      </c>
    </row>
    <row r="484" spans="2:51" s="11" customFormat="1" ht="13.5">
      <c r="B484" s="179"/>
      <c r="D484" s="180" t="s">
        <v>150</v>
      </c>
      <c r="E484" s="181" t="s">
        <v>5</v>
      </c>
      <c r="F484" s="182" t="s">
        <v>942</v>
      </c>
      <c r="H484" s="183">
        <v>9.902</v>
      </c>
      <c r="I484" s="184"/>
      <c r="L484" s="179"/>
      <c r="M484" s="185"/>
      <c r="N484" s="186"/>
      <c r="O484" s="186"/>
      <c r="P484" s="186"/>
      <c r="Q484" s="186"/>
      <c r="R484" s="186"/>
      <c r="S484" s="186"/>
      <c r="T484" s="187"/>
      <c r="AT484" s="181" t="s">
        <v>150</v>
      </c>
      <c r="AU484" s="181" t="s">
        <v>148</v>
      </c>
      <c r="AV484" s="11" t="s">
        <v>148</v>
      </c>
      <c r="AW484" s="11" t="s">
        <v>39</v>
      </c>
      <c r="AX484" s="11" t="s">
        <v>75</v>
      </c>
      <c r="AY484" s="181" t="s">
        <v>140</v>
      </c>
    </row>
    <row r="485" spans="2:65" s="1" customFormat="1" ht="16.5" customHeight="1">
      <c r="B485" s="166"/>
      <c r="C485" s="167" t="s">
        <v>943</v>
      </c>
      <c r="D485" s="167" t="s">
        <v>142</v>
      </c>
      <c r="E485" s="168" t="s">
        <v>944</v>
      </c>
      <c r="F485" s="169" t="s">
        <v>945</v>
      </c>
      <c r="G485" s="170" t="s">
        <v>196</v>
      </c>
      <c r="H485" s="171">
        <v>0.018</v>
      </c>
      <c r="I485" s="172"/>
      <c r="J485" s="173">
        <f>ROUND(I485*H485,0)</f>
        <v>0</v>
      </c>
      <c r="K485" s="169" t="s">
        <v>146</v>
      </c>
      <c r="L485" s="39"/>
      <c r="M485" s="174" t="s">
        <v>5</v>
      </c>
      <c r="N485" s="175" t="s">
        <v>47</v>
      </c>
      <c r="O485" s="40"/>
      <c r="P485" s="176">
        <f>O485*H485</f>
        <v>0</v>
      </c>
      <c r="Q485" s="176">
        <v>0</v>
      </c>
      <c r="R485" s="176">
        <f>Q485*H485</f>
        <v>0</v>
      </c>
      <c r="S485" s="176">
        <v>0</v>
      </c>
      <c r="T485" s="177">
        <f>S485*H485</f>
        <v>0</v>
      </c>
      <c r="AR485" s="22" t="s">
        <v>217</v>
      </c>
      <c r="AT485" s="22" t="s">
        <v>142</v>
      </c>
      <c r="AU485" s="22" t="s">
        <v>148</v>
      </c>
      <c r="AY485" s="22" t="s">
        <v>140</v>
      </c>
      <c r="BE485" s="178">
        <f>IF(N485="základní",J485,0)</f>
        <v>0</v>
      </c>
      <c r="BF485" s="178">
        <f>IF(N485="snížená",J485,0)</f>
        <v>0</v>
      </c>
      <c r="BG485" s="178">
        <f>IF(N485="zákl. přenesená",J485,0)</f>
        <v>0</v>
      </c>
      <c r="BH485" s="178">
        <f>IF(N485="sníž. přenesená",J485,0)</f>
        <v>0</v>
      </c>
      <c r="BI485" s="178">
        <f>IF(N485="nulová",J485,0)</f>
        <v>0</v>
      </c>
      <c r="BJ485" s="22" t="s">
        <v>148</v>
      </c>
      <c r="BK485" s="178">
        <f>ROUND(I485*H485,0)</f>
        <v>0</v>
      </c>
      <c r="BL485" s="22" t="s">
        <v>217</v>
      </c>
      <c r="BM485" s="22" t="s">
        <v>946</v>
      </c>
    </row>
    <row r="486" spans="2:63" s="10" customFormat="1" ht="29.85" customHeight="1">
      <c r="B486" s="153"/>
      <c r="D486" s="154" t="s">
        <v>74</v>
      </c>
      <c r="E486" s="164" t="s">
        <v>947</v>
      </c>
      <c r="F486" s="164" t="s">
        <v>948</v>
      </c>
      <c r="I486" s="156"/>
      <c r="J486" s="165">
        <f>BK486</f>
        <v>0</v>
      </c>
      <c r="L486" s="153"/>
      <c r="M486" s="158"/>
      <c r="N486" s="159"/>
      <c r="O486" s="159"/>
      <c r="P486" s="160">
        <f>P487</f>
        <v>0</v>
      </c>
      <c r="Q486" s="159"/>
      <c r="R486" s="160">
        <f>R487</f>
        <v>0</v>
      </c>
      <c r="S486" s="159"/>
      <c r="T486" s="161">
        <f>T487</f>
        <v>0</v>
      </c>
      <c r="AR486" s="154" t="s">
        <v>148</v>
      </c>
      <c r="AT486" s="162" t="s">
        <v>74</v>
      </c>
      <c r="AU486" s="162" t="s">
        <v>11</v>
      </c>
      <c r="AY486" s="154" t="s">
        <v>140</v>
      </c>
      <c r="BK486" s="163">
        <f>BK487</f>
        <v>0</v>
      </c>
    </row>
    <row r="487" spans="2:65" s="1" customFormat="1" ht="16.5" customHeight="1">
      <c r="B487" s="166"/>
      <c r="C487" s="167" t="s">
        <v>949</v>
      </c>
      <c r="D487" s="167" t="s">
        <v>142</v>
      </c>
      <c r="E487" s="168" t="s">
        <v>950</v>
      </c>
      <c r="F487" s="169" t="s">
        <v>951</v>
      </c>
      <c r="G487" s="170" t="s">
        <v>619</v>
      </c>
      <c r="H487" s="171">
        <v>1</v>
      </c>
      <c r="I487" s="172"/>
      <c r="J487" s="173">
        <f>ROUND(I487*H487,0)</f>
        <v>0</v>
      </c>
      <c r="K487" s="169" t="s">
        <v>5</v>
      </c>
      <c r="L487" s="39"/>
      <c r="M487" s="174" t="s">
        <v>5</v>
      </c>
      <c r="N487" s="175" t="s">
        <v>47</v>
      </c>
      <c r="O487" s="40"/>
      <c r="P487" s="176">
        <f>O487*H487</f>
        <v>0</v>
      </c>
      <c r="Q487" s="176">
        <v>0</v>
      </c>
      <c r="R487" s="176">
        <f>Q487*H487</f>
        <v>0</v>
      </c>
      <c r="S487" s="176">
        <v>0</v>
      </c>
      <c r="T487" s="177">
        <f>S487*H487</f>
        <v>0</v>
      </c>
      <c r="AR487" s="22" t="s">
        <v>217</v>
      </c>
      <c r="AT487" s="22" t="s">
        <v>142</v>
      </c>
      <c r="AU487" s="22" t="s">
        <v>148</v>
      </c>
      <c r="AY487" s="22" t="s">
        <v>140</v>
      </c>
      <c r="BE487" s="178">
        <f>IF(N487="základní",J487,0)</f>
        <v>0</v>
      </c>
      <c r="BF487" s="178">
        <f>IF(N487="snížená",J487,0)</f>
        <v>0</v>
      </c>
      <c r="BG487" s="178">
        <f>IF(N487="zákl. přenesená",J487,0)</f>
        <v>0</v>
      </c>
      <c r="BH487" s="178">
        <f>IF(N487="sníž. přenesená",J487,0)</f>
        <v>0</v>
      </c>
      <c r="BI487" s="178">
        <f>IF(N487="nulová",J487,0)</f>
        <v>0</v>
      </c>
      <c r="BJ487" s="22" t="s">
        <v>148</v>
      </c>
      <c r="BK487" s="178">
        <f>ROUND(I487*H487,0)</f>
        <v>0</v>
      </c>
      <c r="BL487" s="22" t="s">
        <v>217</v>
      </c>
      <c r="BM487" s="22" t="s">
        <v>952</v>
      </c>
    </row>
    <row r="488" spans="2:63" s="10" customFormat="1" ht="29.85" customHeight="1">
      <c r="B488" s="153"/>
      <c r="D488" s="154" t="s">
        <v>74</v>
      </c>
      <c r="E488" s="164" t="s">
        <v>953</v>
      </c>
      <c r="F488" s="164" t="s">
        <v>954</v>
      </c>
      <c r="I488" s="156"/>
      <c r="J488" s="165">
        <f>BK488</f>
        <v>0</v>
      </c>
      <c r="L488" s="153"/>
      <c r="M488" s="158"/>
      <c r="N488" s="159"/>
      <c r="O488" s="159"/>
      <c r="P488" s="160">
        <f>P489</f>
        <v>0</v>
      </c>
      <c r="Q488" s="159"/>
      <c r="R488" s="160">
        <f>R489</f>
        <v>0</v>
      </c>
      <c r="S488" s="159"/>
      <c r="T488" s="161">
        <f>T489</f>
        <v>0</v>
      </c>
      <c r="AR488" s="154" t="s">
        <v>148</v>
      </c>
      <c r="AT488" s="162" t="s">
        <v>74</v>
      </c>
      <c r="AU488" s="162" t="s">
        <v>11</v>
      </c>
      <c r="AY488" s="154" t="s">
        <v>140</v>
      </c>
      <c r="BK488" s="163">
        <f>BK489</f>
        <v>0</v>
      </c>
    </row>
    <row r="489" spans="2:65" s="1" customFormat="1" ht="16.5" customHeight="1">
      <c r="B489" s="166"/>
      <c r="C489" s="167" t="s">
        <v>955</v>
      </c>
      <c r="D489" s="167" t="s">
        <v>142</v>
      </c>
      <c r="E489" s="168" t="s">
        <v>956</v>
      </c>
      <c r="F489" s="169" t="s">
        <v>957</v>
      </c>
      <c r="G489" s="170" t="s">
        <v>619</v>
      </c>
      <c r="H489" s="171">
        <v>1</v>
      </c>
      <c r="I489" s="172"/>
      <c r="J489" s="173">
        <f>ROUND(I489*H489,0)</f>
        <v>0</v>
      </c>
      <c r="K489" s="169" t="s">
        <v>5</v>
      </c>
      <c r="L489" s="39"/>
      <c r="M489" s="174" t="s">
        <v>5</v>
      </c>
      <c r="N489" s="175" t="s">
        <v>47</v>
      </c>
      <c r="O489" s="40"/>
      <c r="P489" s="176">
        <f>O489*H489</f>
        <v>0</v>
      </c>
      <c r="Q489" s="176">
        <v>0</v>
      </c>
      <c r="R489" s="176">
        <f>Q489*H489</f>
        <v>0</v>
      </c>
      <c r="S489" s="176">
        <v>0</v>
      </c>
      <c r="T489" s="177">
        <f>S489*H489</f>
        <v>0</v>
      </c>
      <c r="AR489" s="22" t="s">
        <v>217</v>
      </c>
      <c r="AT489" s="22" t="s">
        <v>142</v>
      </c>
      <c r="AU489" s="22" t="s">
        <v>148</v>
      </c>
      <c r="AY489" s="22" t="s">
        <v>140</v>
      </c>
      <c r="BE489" s="178">
        <f>IF(N489="základní",J489,0)</f>
        <v>0</v>
      </c>
      <c r="BF489" s="178">
        <f>IF(N489="snížená",J489,0)</f>
        <v>0</v>
      </c>
      <c r="BG489" s="178">
        <f>IF(N489="zákl. přenesená",J489,0)</f>
        <v>0</v>
      </c>
      <c r="BH489" s="178">
        <f>IF(N489="sníž. přenesená",J489,0)</f>
        <v>0</v>
      </c>
      <c r="BI489" s="178">
        <f>IF(N489="nulová",J489,0)</f>
        <v>0</v>
      </c>
      <c r="BJ489" s="22" t="s">
        <v>148</v>
      </c>
      <c r="BK489" s="178">
        <f>ROUND(I489*H489,0)</f>
        <v>0</v>
      </c>
      <c r="BL489" s="22" t="s">
        <v>217</v>
      </c>
      <c r="BM489" s="22" t="s">
        <v>958</v>
      </c>
    </row>
    <row r="490" spans="2:63" s="10" customFormat="1" ht="29.85" customHeight="1">
      <c r="B490" s="153"/>
      <c r="D490" s="154" t="s">
        <v>74</v>
      </c>
      <c r="E490" s="164" t="s">
        <v>959</v>
      </c>
      <c r="F490" s="164" t="s">
        <v>960</v>
      </c>
      <c r="I490" s="156"/>
      <c r="J490" s="165">
        <f>BK490</f>
        <v>0</v>
      </c>
      <c r="L490" s="153"/>
      <c r="M490" s="158"/>
      <c r="N490" s="159"/>
      <c r="O490" s="159"/>
      <c r="P490" s="160">
        <f>P491</f>
        <v>0</v>
      </c>
      <c r="Q490" s="159"/>
      <c r="R490" s="160">
        <f>R491</f>
        <v>0</v>
      </c>
      <c r="S490" s="159"/>
      <c r="T490" s="161">
        <f>T491</f>
        <v>0</v>
      </c>
      <c r="AR490" s="154" t="s">
        <v>148</v>
      </c>
      <c r="AT490" s="162" t="s">
        <v>74</v>
      </c>
      <c r="AU490" s="162" t="s">
        <v>11</v>
      </c>
      <c r="AY490" s="154" t="s">
        <v>140</v>
      </c>
      <c r="BK490" s="163">
        <f>BK491</f>
        <v>0</v>
      </c>
    </row>
    <row r="491" spans="2:65" s="1" customFormat="1" ht="16.5" customHeight="1">
      <c r="B491" s="166"/>
      <c r="C491" s="167" t="s">
        <v>961</v>
      </c>
      <c r="D491" s="167" t="s">
        <v>142</v>
      </c>
      <c r="E491" s="168" t="s">
        <v>962</v>
      </c>
      <c r="F491" s="169" t="s">
        <v>963</v>
      </c>
      <c r="G491" s="170" t="s">
        <v>619</v>
      </c>
      <c r="H491" s="171">
        <v>1</v>
      </c>
      <c r="I491" s="172"/>
      <c r="J491" s="173">
        <f>ROUND(I491*H491,0)</f>
        <v>0</v>
      </c>
      <c r="K491" s="169" t="s">
        <v>5</v>
      </c>
      <c r="L491" s="39"/>
      <c r="M491" s="174" t="s">
        <v>5</v>
      </c>
      <c r="N491" s="175" t="s">
        <v>47</v>
      </c>
      <c r="O491" s="40"/>
      <c r="P491" s="176">
        <f>O491*H491</f>
        <v>0</v>
      </c>
      <c r="Q491" s="176">
        <v>0</v>
      </c>
      <c r="R491" s="176">
        <f>Q491*H491</f>
        <v>0</v>
      </c>
      <c r="S491" s="176">
        <v>0</v>
      </c>
      <c r="T491" s="177">
        <f>S491*H491</f>
        <v>0</v>
      </c>
      <c r="AR491" s="22" t="s">
        <v>217</v>
      </c>
      <c r="AT491" s="22" t="s">
        <v>142</v>
      </c>
      <c r="AU491" s="22" t="s">
        <v>148</v>
      </c>
      <c r="AY491" s="22" t="s">
        <v>140</v>
      </c>
      <c r="BE491" s="178">
        <f>IF(N491="základní",J491,0)</f>
        <v>0</v>
      </c>
      <c r="BF491" s="178">
        <f>IF(N491="snížená",J491,0)</f>
        <v>0</v>
      </c>
      <c r="BG491" s="178">
        <f>IF(N491="zákl. přenesená",J491,0)</f>
        <v>0</v>
      </c>
      <c r="BH491" s="178">
        <f>IF(N491="sníž. přenesená",J491,0)</f>
        <v>0</v>
      </c>
      <c r="BI491" s="178">
        <f>IF(N491="nulová",J491,0)</f>
        <v>0</v>
      </c>
      <c r="BJ491" s="22" t="s">
        <v>148</v>
      </c>
      <c r="BK491" s="178">
        <f>ROUND(I491*H491,0)</f>
        <v>0</v>
      </c>
      <c r="BL491" s="22" t="s">
        <v>217</v>
      </c>
      <c r="BM491" s="22" t="s">
        <v>964</v>
      </c>
    </row>
    <row r="492" spans="2:63" s="10" customFormat="1" ht="29.85" customHeight="1">
      <c r="B492" s="153"/>
      <c r="D492" s="154" t="s">
        <v>74</v>
      </c>
      <c r="E492" s="164" t="s">
        <v>965</v>
      </c>
      <c r="F492" s="164" t="s">
        <v>966</v>
      </c>
      <c r="I492" s="156"/>
      <c r="J492" s="165">
        <f>BK492</f>
        <v>0</v>
      </c>
      <c r="L492" s="153"/>
      <c r="M492" s="158"/>
      <c r="N492" s="159"/>
      <c r="O492" s="159"/>
      <c r="P492" s="160">
        <f>P493</f>
        <v>0</v>
      </c>
      <c r="Q492" s="159"/>
      <c r="R492" s="160">
        <f>R493</f>
        <v>0</v>
      </c>
      <c r="S492" s="159"/>
      <c r="T492" s="161">
        <f>T493</f>
        <v>0</v>
      </c>
      <c r="AR492" s="154" t="s">
        <v>148</v>
      </c>
      <c r="AT492" s="162" t="s">
        <v>74</v>
      </c>
      <c r="AU492" s="162" t="s">
        <v>11</v>
      </c>
      <c r="AY492" s="154" t="s">
        <v>140</v>
      </c>
      <c r="BK492" s="163">
        <f>BK493</f>
        <v>0</v>
      </c>
    </row>
    <row r="493" spans="2:65" s="1" customFormat="1" ht="16.5" customHeight="1">
      <c r="B493" s="166"/>
      <c r="C493" s="167" t="s">
        <v>967</v>
      </c>
      <c r="D493" s="167" t="s">
        <v>142</v>
      </c>
      <c r="E493" s="168" t="s">
        <v>968</v>
      </c>
      <c r="F493" s="169" t="s">
        <v>969</v>
      </c>
      <c r="G493" s="170" t="s">
        <v>619</v>
      </c>
      <c r="H493" s="171">
        <v>1</v>
      </c>
      <c r="I493" s="172"/>
      <c r="J493" s="173">
        <f>ROUND(I493*H493,0)</f>
        <v>0</v>
      </c>
      <c r="K493" s="169" t="s">
        <v>5</v>
      </c>
      <c r="L493" s="39"/>
      <c r="M493" s="174" t="s">
        <v>5</v>
      </c>
      <c r="N493" s="175" t="s">
        <v>47</v>
      </c>
      <c r="O493" s="40"/>
      <c r="P493" s="176">
        <f>O493*H493</f>
        <v>0</v>
      </c>
      <c r="Q493" s="176">
        <v>0</v>
      </c>
      <c r="R493" s="176">
        <f>Q493*H493</f>
        <v>0</v>
      </c>
      <c r="S493" s="176">
        <v>0</v>
      </c>
      <c r="T493" s="177">
        <f>S493*H493</f>
        <v>0</v>
      </c>
      <c r="AR493" s="22" t="s">
        <v>217</v>
      </c>
      <c r="AT493" s="22" t="s">
        <v>142</v>
      </c>
      <c r="AU493" s="22" t="s">
        <v>148</v>
      </c>
      <c r="AY493" s="22" t="s">
        <v>140</v>
      </c>
      <c r="BE493" s="178">
        <f>IF(N493="základní",J493,0)</f>
        <v>0</v>
      </c>
      <c r="BF493" s="178">
        <f>IF(N493="snížená",J493,0)</f>
        <v>0</v>
      </c>
      <c r="BG493" s="178">
        <f>IF(N493="zákl. přenesená",J493,0)</f>
        <v>0</v>
      </c>
      <c r="BH493" s="178">
        <f>IF(N493="sníž. přenesená",J493,0)</f>
        <v>0</v>
      </c>
      <c r="BI493" s="178">
        <f>IF(N493="nulová",J493,0)</f>
        <v>0</v>
      </c>
      <c r="BJ493" s="22" t="s">
        <v>148</v>
      </c>
      <c r="BK493" s="178">
        <f>ROUND(I493*H493,0)</f>
        <v>0</v>
      </c>
      <c r="BL493" s="22" t="s">
        <v>217</v>
      </c>
      <c r="BM493" s="22" t="s">
        <v>970</v>
      </c>
    </row>
    <row r="494" spans="2:63" s="10" customFormat="1" ht="29.85" customHeight="1">
      <c r="B494" s="153"/>
      <c r="D494" s="154" t="s">
        <v>74</v>
      </c>
      <c r="E494" s="164" t="s">
        <v>971</v>
      </c>
      <c r="F494" s="164" t="s">
        <v>972</v>
      </c>
      <c r="I494" s="156"/>
      <c r="J494" s="165">
        <f>BK494</f>
        <v>0</v>
      </c>
      <c r="L494" s="153"/>
      <c r="M494" s="158"/>
      <c r="N494" s="159"/>
      <c r="O494" s="159"/>
      <c r="P494" s="160">
        <f>SUM(P495:P508)</f>
        <v>0</v>
      </c>
      <c r="Q494" s="159"/>
      <c r="R494" s="160">
        <f>SUM(R495:R508)</f>
        <v>0.73054639</v>
      </c>
      <c r="S494" s="159"/>
      <c r="T494" s="161">
        <f>SUM(T495:T508)</f>
        <v>0.48079866</v>
      </c>
      <c r="AR494" s="154" t="s">
        <v>148</v>
      </c>
      <c r="AT494" s="162" t="s">
        <v>74</v>
      </c>
      <c r="AU494" s="162" t="s">
        <v>11</v>
      </c>
      <c r="AY494" s="154" t="s">
        <v>140</v>
      </c>
      <c r="BK494" s="163">
        <f>SUM(BK495:BK508)</f>
        <v>0</v>
      </c>
    </row>
    <row r="495" spans="2:65" s="1" customFormat="1" ht="25.5" customHeight="1">
      <c r="B495" s="166"/>
      <c r="C495" s="167" t="s">
        <v>973</v>
      </c>
      <c r="D495" s="167" t="s">
        <v>142</v>
      </c>
      <c r="E495" s="168" t="s">
        <v>974</v>
      </c>
      <c r="F495" s="169" t="s">
        <v>975</v>
      </c>
      <c r="G495" s="170" t="s">
        <v>145</v>
      </c>
      <c r="H495" s="171">
        <v>15.92</v>
      </c>
      <c r="I495" s="172"/>
      <c r="J495" s="173">
        <f>ROUND(I495*H495,0)</f>
        <v>0</v>
      </c>
      <c r="K495" s="169" t="s">
        <v>146</v>
      </c>
      <c r="L495" s="39"/>
      <c r="M495" s="174" t="s">
        <v>5</v>
      </c>
      <c r="N495" s="175" t="s">
        <v>47</v>
      </c>
      <c r="O495" s="40"/>
      <c r="P495" s="176">
        <f>O495*H495</f>
        <v>0</v>
      </c>
      <c r="Q495" s="176">
        <v>0.01181</v>
      </c>
      <c r="R495" s="176">
        <f>Q495*H495</f>
        <v>0.1880152</v>
      </c>
      <c r="S495" s="176">
        <v>0</v>
      </c>
      <c r="T495" s="177">
        <f>S495*H495</f>
        <v>0</v>
      </c>
      <c r="AR495" s="22" t="s">
        <v>217</v>
      </c>
      <c r="AT495" s="22" t="s">
        <v>142</v>
      </c>
      <c r="AU495" s="22" t="s">
        <v>148</v>
      </c>
      <c r="AY495" s="22" t="s">
        <v>140</v>
      </c>
      <c r="BE495" s="178">
        <f>IF(N495="základní",J495,0)</f>
        <v>0</v>
      </c>
      <c r="BF495" s="178">
        <f>IF(N495="snížená",J495,0)</f>
        <v>0</v>
      </c>
      <c r="BG495" s="178">
        <f>IF(N495="zákl. přenesená",J495,0)</f>
        <v>0</v>
      </c>
      <c r="BH495" s="178">
        <f>IF(N495="sníž. přenesená",J495,0)</f>
        <v>0</v>
      </c>
      <c r="BI495" s="178">
        <f>IF(N495="nulová",J495,0)</f>
        <v>0</v>
      </c>
      <c r="BJ495" s="22" t="s">
        <v>148</v>
      </c>
      <c r="BK495" s="178">
        <f>ROUND(I495*H495,0)</f>
        <v>0</v>
      </c>
      <c r="BL495" s="22" t="s">
        <v>217</v>
      </c>
      <c r="BM495" s="22" t="s">
        <v>976</v>
      </c>
    </row>
    <row r="496" spans="2:51" s="11" customFormat="1" ht="13.5">
      <c r="B496" s="179"/>
      <c r="D496" s="180" t="s">
        <v>150</v>
      </c>
      <c r="E496" s="181" t="s">
        <v>5</v>
      </c>
      <c r="F496" s="182" t="s">
        <v>977</v>
      </c>
      <c r="H496" s="183">
        <v>4.049</v>
      </c>
      <c r="I496" s="184"/>
      <c r="L496" s="179"/>
      <c r="M496" s="185"/>
      <c r="N496" s="186"/>
      <c r="O496" s="186"/>
      <c r="P496" s="186"/>
      <c r="Q496" s="186"/>
      <c r="R496" s="186"/>
      <c r="S496" s="186"/>
      <c r="T496" s="187"/>
      <c r="AT496" s="181" t="s">
        <v>150</v>
      </c>
      <c r="AU496" s="181" t="s">
        <v>148</v>
      </c>
      <c r="AV496" s="11" t="s">
        <v>148</v>
      </c>
      <c r="AW496" s="11" t="s">
        <v>39</v>
      </c>
      <c r="AX496" s="11" t="s">
        <v>75</v>
      </c>
      <c r="AY496" s="181" t="s">
        <v>140</v>
      </c>
    </row>
    <row r="497" spans="2:51" s="11" customFormat="1" ht="13.5">
      <c r="B497" s="179"/>
      <c r="D497" s="180" t="s">
        <v>150</v>
      </c>
      <c r="E497" s="181" t="s">
        <v>5</v>
      </c>
      <c r="F497" s="182" t="s">
        <v>978</v>
      </c>
      <c r="H497" s="183">
        <v>11.871</v>
      </c>
      <c r="I497" s="184"/>
      <c r="L497" s="179"/>
      <c r="M497" s="185"/>
      <c r="N497" s="186"/>
      <c r="O497" s="186"/>
      <c r="P497" s="186"/>
      <c r="Q497" s="186"/>
      <c r="R497" s="186"/>
      <c r="S497" s="186"/>
      <c r="T497" s="187"/>
      <c r="AT497" s="181" t="s">
        <v>150</v>
      </c>
      <c r="AU497" s="181" t="s">
        <v>148</v>
      </c>
      <c r="AV497" s="11" t="s">
        <v>148</v>
      </c>
      <c r="AW497" s="11" t="s">
        <v>39</v>
      </c>
      <c r="AX497" s="11" t="s">
        <v>75</v>
      </c>
      <c r="AY497" s="181" t="s">
        <v>140</v>
      </c>
    </row>
    <row r="498" spans="2:65" s="1" customFormat="1" ht="16.5" customHeight="1">
      <c r="B498" s="166"/>
      <c r="C498" s="167" t="s">
        <v>979</v>
      </c>
      <c r="D498" s="167" t="s">
        <v>142</v>
      </c>
      <c r="E498" s="168" t="s">
        <v>980</v>
      </c>
      <c r="F498" s="169" t="s">
        <v>981</v>
      </c>
      <c r="G498" s="170" t="s">
        <v>145</v>
      </c>
      <c r="H498" s="171">
        <v>20.673</v>
      </c>
      <c r="I498" s="172"/>
      <c r="J498" s="173">
        <f>ROUND(I498*H498,0)</f>
        <v>0</v>
      </c>
      <c r="K498" s="169" t="s">
        <v>146</v>
      </c>
      <c r="L498" s="39"/>
      <c r="M498" s="174" t="s">
        <v>5</v>
      </c>
      <c r="N498" s="175" t="s">
        <v>47</v>
      </c>
      <c r="O498" s="40"/>
      <c r="P498" s="176">
        <f>O498*H498</f>
        <v>0</v>
      </c>
      <c r="Q498" s="176">
        <v>0.01223</v>
      </c>
      <c r="R498" s="176">
        <f>Q498*H498</f>
        <v>0.25283078999999997</v>
      </c>
      <c r="S498" s="176">
        <v>0</v>
      </c>
      <c r="T498" s="177">
        <f>S498*H498</f>
        <v>0</v>
      </c>
      <c r="AR498" s="22" t="s">
        <v>217</v>
      </c>
      <c r="AT498" s="22" t="s">
        <v>142</v>
      </c>
      <c r="AU498" s="22" t="s">
        <v>148</v>
      </c>
      <c r="AY498" s="22" t="s">
        <v>140</v>
      </c>
      <c r="BE498" s="178">
        <f>IF(N498="základní",J498,0)</f>
        <v>0</v>
      </c>
      <c r="BF498" s="178">
        <f>IF(N498="snížená",J498,0)</f>
        <v>0</v>
      </c>
      <c r="BG498" s="178">
        <f>IF(N498="zákl. přenesená",J498,0)</f>
        <v>0</v>
      </c>
      <c r="BH498" s="178">
        <f>IF(N498="sníž. přenesená",J498,0)</f>
        <v>0</v>
      </c>
      <c r="BI498" s="178">
        <f>IF(N498="nulová",J498,0)</f>
        <v>0</v>
      </c>
      <c r="BJ498" s="22" t="s">
        <v>148</v>
      </c>
      <c r="BK498" s="178">
        <f>ROUND(I498*H498,0)</f>
        <v>0</v>
      </c>
      <c r="BL498" s="22" t="s">
        <v>217</v>
      </c>
      <c r="BM498" s="22" t="s">
        <v>982</v>
      </c>
    </row>
    <row r="499" spans="2:51" s="11" customFormat="1" ht="13.5">
      <c r="B499" s="179"/>
      <c r="D499" s="180" t="s">
        <v>150</v>
      </c>
      <c r="E499" s="181" t="s">
        <v>5</v>
      </c>
      <c r="F499" s="182" t="s">
        <v>983</v>
      </c>
      <c r="H499" s="183">
        <v>16.35</v>
      </c>
      <c r="I499" s="184"/>
      <c r="L499" s="179"/>
      <c r="M499" s="185"/>
      <c r="N499" s="186"/>
      <c r="O499" s="186"/>
      <c r="P499" s="186"/>
      <c r="Q499" s="186"/>
      <c r="R499" s="186"/>
      <c r="S499" s="186"/>
      <c r="T499" s="187"/>
      <c r="AT499" s="181" t="s">
        <v>150</v>
      </c>
      <c r="AU499" s="181" t="s">
        <v>148</v>
      </c>
      <c r="AV499" s="11" t="s">
        <v>148</v>
      </c>
      <c r="AW499" s="11" t="s">
        <v>39</v>
      </c>
      <c r="AX499" s="11" t="s">
        <v>75</v>
      </c>
      <c r="AY499" s="181" t="s">
        <v>140</v>
      </c>
    </row>
    <row r="500" spans="2:51" s="11" customFormat="1" ht="13.5">
      <c r="B500" s="179"/>
      <c r="D500" s="180" t="s">
        <v>150</v>
      </c>
      <c r="E500" s="181" t="s">
        <v>5</v>
      </c>
      <c r="F500" s="182" t="s">
        <v>984</v>
      </c>
      <c r="H500" s="183">
        <v>4.323</v>
      </c>
      <c r="I500" s="184"/>
      <c r="L500" s="179"/>
      <c r="M500" s="185"/>
      <c r="N500" s="186"/>
      <c r="O500" s="186"/>
      <c r="P500" s="186"/>
      <c r="Q500" s="186"/>
      <c r="R500" s="186"/>
      <c r="S500" s="186"/>
      <c r="T500" s="187"/>
      <c r="AT500" s="181" t="s">
        <v>150</v>
      </c>
      <c r="AU500" s="181" t="s">
        <v>148</v>
      </c>
      <c r="AV500" s="11" t="s">
        <v>148</v>
      </c>
      <c r="AW500" s="11" t="s">
        <v>39</v>
      </c>
      <c r="AX500" s="11" t="s">
        <v>75</v>
      </c>
      <c r="AY500" s="181" t="s">
        <v>140</v>
      </c>
    </row>
    <row r="501" spans="2:65" s="1" customFormat="1" ht="16.5" customHeight="1">
      <c r="B501" s="166"/>
      <c r="C501" s="167" t="s">
        <v>985</v>
      </c>
      <c r="D501" s="167" t="s">
        <v>142</v>
      </c>
      <c r="E501" s="168" t="s">
        <v>986</v>
      </c>
      <c r="F501" s="169" t="s">
        <v>987</v>
      </c>
      <c r="G501" s="170" t="s">
        <v>145</v>
      </c>
      <c r="H501" s="171">
        <v>20.76</v>
      </c>
      <c r="I501" s="172"/>
      <c r="J501" s="173">
        <f>ROUND(I501*H501,0)</f>
        <v>0</v>
      </c>
      <c r="K501" s="169" t="s">
        <v>146</v>
      </c>
      <c r="L501" s="39"/>
      <c r="M501" s="174" t="s">
        <v>5</v>
      </c>
      <c r="N501" s="175" t="s">
        <v>47</v>
      </c>
      <c r="O501" s="40"/>
      <c r="P501" s="176">
        <f>O501*H501</f>
        <v>0</v>
      </c>
      <c r="Q501" s="176">
        <v>0.01379</v>
      </c>
      <c r="R501" s="176">
        <f>Q501*H501</f>
        <v>0.28628040000000005</v>
      </c>
      <c r="S501" s="176">
        <v>0</v>
      </c>
      <c r="T501" s="177">
        <f>S501*H501</f>
        <v>0</v>
      </c>
      <c r="AR501" s="22" t="s">
        <v>217</v>
      </c>
      <c r="AT501" s="22" t="s">
        <v>142</v>
      </c>
      <c r="AU501" s="22" t="s">
        <v>148</v>
      </c>
      <c r="AY501" s="22" t="s">
        <v>140</v>
      </c>
      <c r="BE501" s="178">
        <f>IF(N501="základní",J501,0)</f>
        <v>0</v>
      </c>
      <c r="BF501" s="178">
        <f>IF(N501="snížená",J501,0)</f>
        <v>0</v>
      </c>
      <c r="BG501" s="178">
        <f>IF(N501="zákl. přenesená",J501,0)</f>
        <v>0</v>
      </c>
      <c r="BH501" s="178">
        <f>IF(N501="sníž. přenesená",J501,0)</f>
        <v>0</v>
      </c>
      <c r="BI501" s="178">
        <f>IF(N501="nulová",J501,0)</f>
        <v>0</v>
      </c>
      <c r="BJ501" s="22" t="s">
        <v>148</v>
      </c>
      <c r="BK501" s="178">
        <f>ROUND(I501*H501,0)</f>
        <v>0</v>
      </c>
      <c r="BL501" s="22" t="s">
        <v>217</v>
      </c>
      <c r="BM501" s="22" t="s">
        <v>988</v>
      </c>
    </row>
    <row r="502" spans="2:51" s="11" customFormat="1" ht="13.5">
      <c r="B502" s="179"/>
      <c r="D502" s="180" t="s">
        <v>150</v>
      </c>
      <c r="E502" s="181" t="s">
        <v>5</v>
      </c>
      <c r="F502" s="182" t="s">
        <v>989</v>
      </c>
      <c r="H502" s="183">
        <v>20.76</v>
      </c>
      <c r="I502" s="184"/>
      <c r="L502" s="179"/>
      <c r="M502" s="185"/>
      <c r="N502" s="186"/>
      <c r="O502" s="186"/>
      <c r="P502" s="186"/>
      <c r="Q502" s="186"/>
      <c r="R502" s="186"/>
      <c r="S502" s="186"/>
      <c r="T502" s="187"/>
      <c r="AT502" s="181" t="s">
        <v>150</v>
      </c>
      <c r="AU502" s="181" t="s">
        <v>148</v>
      </c>
      <c r="AV502" s="11" t="s">
        <v>148</v>
      </c>
      <c r="AW502" s="11" t="s">
        <v>39</v>
      </c>
      <c r="AX502" s="11" t="s">
        <v>75</v>
      </c>
      <c r="AY502" s="181" t="s">
        <v>140</v>
      </c>
    </row>
    <row r="503" spans="2:65" s="1" customFormat="1" ht="16.5" customHeight="1">
      <c r="B503" s="166"/>
      <c r="C503" s="167" t="s">
        <v>990</v>
      </c>
      <c r="D503" s="167" t="s">
        <v>142</v>
      </c>
      <c r="E503" s="168" t="s">
        <v>991</v>
      </c>
      <c r="F503" s="169" t="s">
        <v>992</v>
      </c>
      <c r="G503" s="170" t="s">
        <v>145</v>
      </c>
      <c r="H503" s="171">
        <v>45.834</v>
      </c>
      <c r="I503" s="172"/>
      <c r="J503" s="173">
        <f>ROUND(I503*H503,0)</f>
        <v>0</v>
      </c>
      <c r="K503" s="169" t="s">
        <v>146</v>
      </c>
      <c r="L503" s="39"/>
      <c r="M503" s="174" t="s">
        <v>5</v>
      </c>
      <c r="N503" s="175" t="s">
        <v>47</v>
      </c>
      <c r="O503" s="40"/>
      <c r="P503" s="176">
        <f>O503*H503</f>
        <v>0</v>
      </c>
      <c r="Q503" s="176">
        <v>0</v>
      </c>
      <c r="R503" s="176">
        <f>Q503*H503</f>
        <v>0</v>
      </c>
      <c r="S503" s="176">
        <v>0.01049</v>
      </c>
      <c r="T503" s="177">
        <f>S503*H503</f>
        <v>0.48079866</v>
      </c>
      <c r="AR503" s="22" t="s">
        <v>217</v>
      </c>
      <c r="AT503" s="22" t="s">
        <v>142</v>
      </c>
      <c r="AU503" s="22" t="s">
        <v>148</v>
      </c>
      <c r="AY503" s="22" t="s">
        <v>140</v>
      </c>
      <c r="BE503" s="178">
        <f>IF(N503="základní",J503,0)</f>
        <v>0</v>
      </c>
      <c r="BF503" s="178">
        <f>IF(N503="snížená",J503,0)</f>
        <v>0</v>
      </c>
      <c r="BG503" s="178">
        <f>IF(N503="zákl. přenesená",J503,0)</f>
        <v>0</v>
      </c>
      <c r="BH503" s="178">
        <f>IF(N503="sníž. přenesená",J503,0)</f>
        <v>0</v>
      </c>
      <c r="BI503" s="178">
        <f>IF(N503="nulová",J503,0)</f>
        <v>0</v>
      </c>
      <c r="BJ503" s="22" t="s">
        <v>148</v>
      </c>
      <c r="BK503" s="178">
        <f>ROUND(I503*H503,0)</f>
        <v>0</v>
      </c>
      <c r="BL503" s="22" t="s">
        <v>217</v>
      </c>
      <c r="BM503" s="22" t="s">
        <v>993</v>
      </c>
    </row>
    <row r="504" spans="2:51" s="11" customFormat="1" ht="13.5">
      <c r="B504" s="179"/>
      <c r="D504" s="180" t="s">
        <v>150</v>
      </c>
      <c r="E504" s="181" t="s">
        <v>5</v>
      </c>
      <c r="F504" s="182" t="s">
        <v>994</v>
      </c>
      <c r="H504" s="183">
        <v>45.834</v>
      </c>
      <c r="I504" s="184"/>
      <c r="L504" s="179"/>
      <c r="M504" s="185"/>
      <c r="N504" s="186"/>
      <c r="O504" s="186"/>
      <c r="P504" s="186"/>
      <c r="Q504" s="186"/>
      <c r="R504" s="186"/>
      <c r="S504" s="186"/>
      <c r="T504" s="187"/>
      <c r="AT504" s="181" t="s">
        <v>150</v>
      </c>
      <c r="AU504" s="181" t="s">
        <v>148</v>
      </c>
      <c r="AV504" s="11" t="s">
        <v>148</v>
      </c>
      <c r="AW504" s="11" t="s">
        <v>39</v>
      </c>
      <c r="AX504" s="11" t="s">
        <v>75</v>
      </c>
      <c r="AY504" s="181" t="s">
        <v>140</v>
      </c>
    </row>
    <row r="505" spans="2:65" s="1" customFormat="1" ht="16.5" customHeight="1">
      <c r="B505" s="166"/>
      <c r="C505" s="167" t="s">
        <v>995</v>
      </c>
      <c r="D505" s="167" t="s">
        <v>142</v>
      </c>
      <c r="E505" s="168" t="s">
        <v>996</v>
      </c>
      <c r="F505" s="169" t="s">
        <v>997</v>
      </c>
      <c r="G505" s="170" t="s">
        <v>233</v>
      </c>
      <c r="H505" s="171">
        <v>3</v>
      </c>
      <c r="I505" s="172"/>
      <c r="J505" s="173">
        <f>ROUND(I505*H505,0)</f>
        <v>0</v>
      </c>
      <c r="K505" s="169" t="s">
        <v>146</v>
      </c>
      <c r="L505" s="39"/>
      <c r="M505" s="174" t="s">
        <v>5</v>
      </c>
      <c r="N505" s="175" t="s">
        <v>47</v>
      </c>
      <c r="O505" s="40"/>
      <c r="P505" s="176">
        <f>O505*H505</f>
        <v>0</v>
      </c>
      <c r="Q505" s="176">
        <v>4E-05</v>
      </c>
      <c r="R505" s="176">
        <f>Q505*H505</f>
        <v>0.00012000000000000002</v>
      </c>
      <c r="S505" s="176">
        <v>0</v>
      </c>
      <c r="T505" s="177">
        <f>S505*H505</f>
        <v>0</v>
      </c>
      <c r="AR505" s="22" t="s">
        <v>217</v>
      </c>
      <c r="AT505" s="22" t="s">
        <v>142</v>
      </c>
      <c r="AU505" s="22" t="s">
        <v>148</v>
      </c>
      <c r="AY505" s="22" t="s">
        <v>140</v>
      </c>
      <c r="BE505" s="178">
        <f>IF(N505="základní",J505,0)</f>
        <v>0</v>
      </c>
      <c r="BF505" s="178">
        <f>IF(N505="snížená",J505,0)</f>
        <v>0</v>
      </c>
      <c r="BG505" s="178">
        <f>IF(N505="zákl. přenesená",J505,0)</f>
        <v>0</v>
      </c>
      <c r="BH505" s="178">
        <f>IF(N505="sníž. přenesená",J505,0)</f>
        <v>0</v>
      </c>
      <c r="BI505" s="178">
        <f>IF(N505="nulová",J505,0)</f>
        <v>0</v>
      </c>
      <c r="BJ505" s="22" t="s">
        <v>148</v>
      </c>
      <c r="BK505" s="178">
        <f>ROUND(I505*H505,0)</f>
        <v>0</v>
      </c>
      <c r="BL505" s="22" t="s">
        <v>217</v>
      </c>
      <c r="BM505" s="22" t="s">
        <v>998</v>
      </c>
    </row>
    <row r="506" spans="2:51" s="11" customFormat="1" ht="13.5">
      <c r="B506" s="179"/>
      <c r="D506" s="180" t="s">
        <v>150</v>
      </c>
      <c r="E506" s="181" t="s">
        <v>5</v>
      </c>
      <c r="F506" s="182" t="s">
        <v>999</v>
      </c>
      <c r="H506" s="183">
        <v>3</v>
      </c>
      <c r="I506" s="184"/>
      <c r="L506" s="179"/>
      <c r="M506" s="185"/>
      <c r="N506" s="186"/>
      <c r="O506" s="186"/>
      <c r="P506" s="186"/>
      <c r="Q506" s="186"/>
      <c r="R506" s="186"/>
      <c r="S506" s="186"/>
      <c r="T506" s="187"/>
      <c r="AT506" s="181" t="s">
        <v>150</v>
      </c>
      <c r="AU506" s="181" t="s">
        <v>148</v>
      </c>
      <c r="AV506" s="11" t="s">
        <v>148</v>
      </c>
      <c r="AW506" s="11" t="s">
        <v>39</v>
      </c>
      <c r="AX506" s="11" t="s">
        <v>75</v>
      </c>
      <c r="AY506" s="181" t="s">
        <v>140</v>
      </c>
    </row>
    <row r="507" spans="2:65" s="1" customFormat="1" ht="16.5" customHeight="1">
      <c r="B507" s="166"/>
      <c r="C507" s="188" t="s">
        <v>1000</v>
      </c>
      <c r="D507" s="188" t="s">
        <v>218</v>
      </c>
      <c r="E507" s="189" t="s">
        <v>1001</v>
      </c>
      <c r="F507" s="190" t="s">
        <v>1002</v>
      </c>
      <c r="G507" s="191" t="s">
        <v>233</v>
      </c>
      <c r="H507" s="192">
        <v>3</v>
      </c>
      <c r="I507" s="193"/>
      <c r="J507" s="194">
        <f>ROUND(I507*H507,0)</f>
        <v>0</v>
      </c>
      <c r="K507" s="190" t="s">
        <v>146</v>
      </c>
      <c r="L507" s="195"/>
      <c r="M507" s="196" t="s">
        <v>5</v>
      </c>
      <c r="N507" s="197" t="s">
        <v>47</v>
      </c>
      <c r="O507" s="40"/>
      <c r="P507" s="176">
        <f>O507*H507</f>
        <v>0</v>
      </c>
      <c r="Q507" s="176">
        <v>0.0011</v>
      </c>
      <c r="R507" s="176">
        <f>Q507*H507</f>
        <v>0.0033</v>
      </c>
      <c r="S507" s="176">
        <v>0</v>
      </c>
      <c r="T507" s="177">
        <f>S507*H507</f>
        <v>0</v>
      </c>
      <c r="AR507" s="22" t="s">
        <v>305</v>
      </c>
      <c r="AT507" s="22" t="s">
        <v>218</v>
      </c>
      <c r="AU507" s="22" t="s">
        <v>148</v>
      </c>
      <c r="AY507" s="22" t="s">
        <v>140</v>
      </c>
      <c r="BE507" s="178">
        <f>IF(N507="základní",J507,0)</f>
        <v>0</v>
      </c>
      <c r="BF507" s="178">
        <f>IF(N507="snížená",J507,0)</f>
        <v>0</v>
      </c>
      <c r="BG507" s="178">
        <f>IF(N507="zákl. přenesená",J507,0)</f>
        <v>0</v>
      </c>
      <c r="BH507" s="178">
        <f>IF(N507="sníž. přenesená",J507,0)</f>
        <v>0</v>
      </c>
      <c r="BI507" s="178">
        <f>IF(N507="nulová",J507,0)</f>
        <v>0</v>
      </c>
      <c r="BJ507" s="22" t="s">
        <v>148</v>
      </c>
      <c r="BK507" s="178">
        <f>ROUND(I507*H507,0)</f>
        <v>0</v>
      </c>
      <c r="BL507" s="22" t="s">
        <v>217</v>
      </c>
      <c r="BM507" s="22" t="s">
        <v>1003</v>
      </c>
    </row>
    <row r="508" spans="2:65" s="1" customFormat="1" ht="16.5" customHeight="1">
      <c r="B508" s="166"/>
      <c r="C508" s="167" t="s">
        <v>1004</v>
      </c>
      <c r="D508" s="167" t="s">
        <v>142</v>
      </c>
      <c r="E508" s="168" t="s">
        <v>1005</v>
      </c>
      <c r="F508" s="169" t="s">
        <v>1006</v>
      </c>
      <c r="G508" s="170" t="s">
        <v>196</v>
      </c>
      <c r="H508" s="171">
        <v>0.731</v>
      </c>
      <c r="I508" s="172"/>
      <c r="J508" s="173">
        <f>ROUND(I508*H508,0)</f>
        <v>0</v>
      </c>
      <c r="K508" s="169" t="s">
        <v>146</v>
      </c>
      <c r="L508" s="39"/>
      <c r="M508" s="174" t="s">
        <v>5</v>
      </c>
      <c r="N508" s="175" t="s">
        <v>47</v>
      </c>
      <c r="O508" s="40"/>
      <c r="P508" s="176">
        <f>O508*H508</f>
        <v>0</v>
      </c>
      <c r="Q508" s="176">
        <v>0</v>
      </c>
      <c r="R508" s="176">
        <f>Q508*H508</f>
        <v>0</v>
      </c>
      <c r="S508" s="176">
        <v>0</v>
      </c>
      <c r="T508" s="177">
        <f>S508*H508</f>
        <v>0</v>
      </c>
      <c r="AR508" s="22" t="s">
        <v>217</v>
      </c>
      <c r="AT508" s="22" t="s">
        <v>142</v>
      </c>
      <c r="AU508" s="22" t="s">
        <v>148</v>
      </c>
      <c r="AY508" s="22" t="s">
        <v>140</v>
      </c>
      <c r="BE508" s="178">
        <f>IF(N508="základní",J508,0)</f>
        <v>0</v>
      </c>
      <c r="BF508" s="178">
        <f>IF(N508="snížená",J508,0)</f>
        <v>0</v>
      </c>
      <c r="BG508" s="178">
        <f>IF(N508="zákl. přenesená",J508,0)</f>
        <v>0</v>
      </c>
      <c r="BH508" s="178">
        <f>IF(N508="sníž. přenesená",J508,0)</f>
        <v>0</v>
      </c>
      <c r="BI508" s="178">
        <f>IF(N508="nulová",J508,0)</f>
        <v>0</v>
      </c>
      <c r="BJ508" s="22" t="s">
        <v>148</v>
      </c>
      <c r="BK508" s="178">
        <f>ROUND(I508*H508,0)</f>
        <v>0</v>
      </c>
      <c r="BL508" s="22" t="s">
        <v>217</v>
      </c>
      <c r="BM508" s="22" t="s">
        <v>1007</v>
      </c>
    </row>
    <row r="509" spans="2:63" s="10" customFormat="1" ht="29.85" customHeight="1">
      <c r="B509" s="153"/>
      <c r="D509" s="154" t="s">
        <v>74</v>
      </c>
      <c r="E509" s="164" t="s">
        <v>1008</v>
      </c>
      <c r="F509" s="164" t="s">
        <v>1009</v>
      </c>
      <c r="I509" s="156"/>
      <c r="J509" s="165">
        <f>BK509</f>
        <v>0</v>
      </c>
      <c r="L509" s="153"/>
      <c r="M509" s="158"/>
      <c r="N509" s="159"/>
      <c r="O509" s="159"/>
      <c r="P509" s="160">
        <f>SUM(P510:P514)</f>
        <v>0</v>
      </c>
      <c r="Q509" s="159"/>
      <c r="R509" s="160">
        <f>SUM(R510:R514)</f>
        <v>0.0045632</v>
      </c>
      <c r="S509" s="159"/>
      <c r="T509" s="161">
        <f>SUM(T510:T514)</f>
        <v>0.0053774</v>
      </c>
      <c r="AR509" s="154" t="s">
        <v>148</v>
      </c>
      <c r="AT509" s="162" t="s">
        <v>74</v>
      </c>
      <c r="AU509" s="162" t="s">
        <v>11</v>
      </c>
      <c r="AY509" s="154" t="s">
        <v>140</v>
      </c>
      <c r="BK509" s="163">
        <f>SUM(BK510:BK514)</f>
        <v>0</v>
      </c>
    </row>
    <row r="510" spans="2:65" s="1" customFormat="1" ht="16.5" customHeight="1">
      <c r="B510" s="166"/>
      <c r="C510" s="167" t="s">
        <v>1010</v>
      </c>
      <c r="D510" s="167" t="s">
        <v>142</v>
      </c>
      <c r="E510" s="168" t="s">
        <v>1011</v>
      </c>
      <c r="F510" s="169" t="s">
        <v>1012</v>
      </c>
      <c r="G510" s="170" t="s">
        <v>158</v>
      </c>
      <c r="H510" s="171">
        <v>3.22</v>
      </c>
      <c r="I510" s="172"/>
      <c r="J510" s="173">
        <f>ROUND(I510*H510,0)</f>
        <v>0</v>
      </c>
      <c r="K510" s="169" t="s">
        <v>146</v>
      </c>
      <c r="L510" s="39"/>
      <c r="M510" s="174" t="s">
        <v>5</v>
      </c>
      <c r="N510" s="175" t="s">
        <v>47</v>
      </c>
      <c r="O510" s="40"/>
      <c r="P510" s="176">
        <f>O510*H510</f>
        <v>0</v>
      </c>
      <c r="Q510" s="176">
        <v>0</v>
      </c>
      <c r="R510" s="176">
        <f>Q510*H510</f>
        <v>0</v>
      </c>
      <c r="S510" s="176">
        <v>0.00167</v>
      </c>
      <c r="T510" s="177">
        <f>S510*H510</f>
        <v>0.0053774</v>
      </c>
      <c r="AR510" s="22" t="s">
        <v>217</v>
      </c>
      <c r="AT510" s="22" t="s">
        <v>142</v>
      </c>
      <c r="AU510" s="22" t="s">
        <v>148</v>
      </c>
      <c r="AY510" s="22" t="s">
        <v>140</v>
      </c>
      <c r="BE510" s="178">
        <f>IF(N510="základní",J510,0)</f>
        <v>0</v>
      </c>
      <c r="BF510" s="178">
        <f>IF(N510="snížená",J510,0)</f>
        <v>0</v>
      </c>
      <c r="BG510" s="178">
        <f>IF(N510="zákl. přenesená",J510,0)</f>
        <v>0</v>
      </c>
      <c r="BH510" s="178">
        <f>IF(N510="sníž. přenesená",J510,0)</f>
        <v>0</v>
      </c>
      <c r="BI510" s="178">
        <f>IF(N510="nulová",J510,0)</f>
        <v>0</v>
      </c>
      <c r="BJ510" s="22" t="s">
        <v>148</v>
      </c>
      <c r="BK510" s="178">
        <f>ROUND(I510*H510,0)</f>
        <v>0</v>
      </c>
      <c r="BL510" s="22" t="s">
        <v>217</v>
      </c>
      <c r="BM510" s="22" t="s">
        <v>1013</v>
      </c>
    </row>
    <row r="511" spans="2:51" s="11" customFormat="1" ht="13.5">
      <c r="B511" s="179"/>
      <c r="D511" s="180" t="s">
        <v>150</v>
      </c>
      <c r="E511" s="181" t="s">
        <v>5</v>
      </c>
      <c r="F511" s="182" t="s">
        <v>1014</v>
      </c>
      <c r="H511" s="183">
        <v>3.22</v>
      </c>
      <c r="I511" s="184"/>
      <c r="L511" s="179"/>
      <c r="M511" s="185"/>
      <c r="N511" s="186"/>
      <c r="O511" s="186"/>
      <c r="P511" s="186"/>
      <c r="Q511" s="186"/>
      <c r="R511" s="186"/>
      <c r="S511" s="186"/>
      <c r="T511" s="187"/>
      <c r="AT511" s="181" t="s">
        <v>150</v>
      </c>
      <c r="AU511" s="181" t="s">
        <v>148</v>
      </c>
      <c r="AV511" s="11" t="s">
        <v>148</v>
      </c>
      <c r="AW511" s="11" t="s">
        <v>39</v>
      </c>
      <c r="AX511" s="11" t="s">
        <v>75</v>
      </c>
      <c r="AY511" s="181" t="s">
        <v>140</v>
      </c>
    </row>
    <row r="512" spans="2:65" s="1" customFormat="1" ht="16.5" customHeight="1">
      <c r="B512" s="166"/>
      <c r="C512" s="167" t="s">
        <v>1015</v>
      </c>
      <c r="D512" s="167" t="s">
        <v>142</v>
      </c>
      <c r="E512" s="168" t="s">
        <v>1016</v>
      </c>
      <c r="F512" s="169" t="s">
        <v>1017</v>
      </c>
      <c r="G512" s="170" t="s">
        <v>158</v>
      </c>
      <c r="H512" s="171">
        <v>2.48</v>
      </c>
      <c r="I512" s="172"/>
      <c r="J512" s="173">
        <f>ROUND(I512*H512,0)</f>
        <v>0</v>
      </c>
      <c r="K512" s="169" t="s">
        <v>146</v>
      </c>
      <c r="L512" s="39"/>
      <c r="M512" s="174" t="s">
        <v>5</v>
      </c>
      <c r="N512" s="175" t="s">
        <v>47</v>
      </c>
      <c r="O512" s="40"/>
      <c r="P512" s="176">
        <f>O512*H512</f>
        <v>0</v>
      </c>
      <c r="Q512" s="176">
        <v>0.00184</v>
      </c>
      <c r="R512" s="176">
        <f>Q512*H512</f>
        <v>0.0045632</v>
      </c>
      <c r="S512" s="176">
        <v>0</v>
      </c>
      <c r="T512" s="177">
        <f>S512*H512</f>
        <v>0</v>
      </c>
      <c r="AR512" s="22" t="s">
        <v>217</v>
      </c>
      <c r="AT512" s="22" t="s">
        <v>142</v>
      </c>
      <c r="AU512" s="22" t="s">
        <v>148</v>
      </c>
      <c r="AY512" s="22" t="s">
        <v>140</v>
      </c>
      <c r="BE512" s="178">
        <f>IF(N512="základní",J512,0)</f>
        <v>0</v>
      </c>
      <c r="BF512" s="178">
        <f>IF(N512="snížená",J512,0)</f>
        <v>0</v>
      </c>
      <c r="BG512" s="178">
        <f>IF(N512="zákl. přenesená",J512,0)</f>
        <v>0</v>
      </c>
      <c r="BH512" s="178">
        <f>IF(N512="sníž. přenesená",J512,0)</f>
        <v>0</v>
      </c>
      <c r="BI512" s="178">
        <f>IF(N512="nulová",J512,0)</f>
        <v>0</v>
      </c>
      <c r="BJ512" s="22" t="s">
        <v>148</v>
      </c>
      <c r="BK512" s="178">
        <f>ROUND(I512*H512,0)</f>
        <v>0</v>
      </c>
      <c r="BL512" s="22" t="s">
        <v>217</v>
      </c>
      <c r="BM512" s="22" t="s">
        <v>1018</v>
      </c>
    </row>
    <row r="513" spans="2:51" s="11" customFormat="1" ht="13.5">
      <c r="B513" s="179"/>
      <c r="D513" s="180" t="s">
        <v>150</v>
      </c>
      <c r="E513" s="181" t="s">
        <v>5</v>
      </c>
      <c r="F513" s="182" t="s">
        <v>1019</v>
      </c>
      <c r="H513" s="183">
        <v>2.48</v>
      </c>
      <c r="I513" s="184"/>
      <c r="L513" s="179"/>
      <c r="M513" s="185"/>
      <c r="N513" s="186"/>
      <c r="O513" s="186"/>
      <c r="P513" s="186"/>
      <c r="Q513" s="186"/>
      <c r="R513" s="186"/>
      <c r="S513" s="186"/>
      <c r="T513" s="187"/>
      <c r="AT513" s="181" t="s">
        <v>150</v>
      </c>
      <c r="AU513" s="181" t="s">
        <v>148</v>
      </c>
      <c r="AV513" s="11" t="s">
        <v>148</v>
      </c>
      <c r="AW513" s="11" t="s">
        <v>39</v>
      </c>
      <c r="AX513" s="11" t="s">
        <v>75</v>
      </c>
      <c r="AY513" s="181" t="s">
        <v>140</v>
      </c>
    </row>
    <row r="514" spans="2:65" s="1" customFormat="1" ht="16.5" customHeight="1">
      <c r="B514" s="166"/>
      <c r="C514" s="167" t="s">
        <v>1020</v>
      </c>
      <c r="D514" s="167" t="s">
        <v>142</v>
      </c>
      <c r="E514" s="168" t="s">
        <v>1021</v>
      </c>
      <c r="F514" s="169" t="s">
        <v>1022</v>
      </c>
      <c r="G514" s="170" t="s">
        <v>196</v>
      </c>
      <c r="H514" s="171">
        <v>0.005</v>
      </c>
      <c r="I514" s="172"/>
      <c r="J514" s="173">
        <f>ROUND(I514*H514,0)</f>
        <v>0</v>
      </c>
      <c r="K514" s="169" t="s">
        <v>146</v>
      </c>
      <c r="L514" s="39"/>
      <c r="M514" s="174" t="s">
        <v>5</v>
      </c>
      <c r="N514" s="175" t="s">
        <v>47</v>
      </c>
      <c r="O514" s="40"/>
      <c r="P514" s="176">
        <f>O514*H514</f>
        <v>0</v>
      </c>
      <c r="Q514" s="176">
        <v>0</v>
      </c>
      <c r="R514" s="176">
        <f>Q514*H514</f>
        <v>0</v>
      </c>
      <c r="S514" s="176">
        <v>0</v>
      </c>
      <c r="T514" s="177">
        <f>S514*H514</f>
        <v>0</v>
      </c>
      <c r="AR514" s="22" t="s">
        <v>217</v>
      </c>
      <c r="AT514" s="22" t="s">
        <v>142</v>
      </c>
      <c r="AU514" s="22" t="s">
        <v>148</v>
      </c>
      <c r="AY514" s="22" t="s">
        <v>140</v>
      </c>
      <c r="BE514" s="178">
        <f>IF(N514="základní",J514,0)</f>
        <v>0</v>
      </c>
      <c r="BF514" s="178">
        <f>IF(N514="snížená",J514,0)</f>
        <v>0</v>
      </c>
      <c r="BG514" s="178">
        <f>IF(N514="zákl. přenesená",J514,0)</f>
        <v>0</v>
      </c>
      <c r="BH514" s="178">
        <f>IF(N514="sníž. přenesená",J514,0)</f>
        <v>0</v>
      </c>
      <c r="BI514" s="178">
        <f>IF(N514="nulová",J514,0)</f>
        <v>0</v>
      </c>
      <c r="BJ514" s="22" t="s">
        <v>148</v>
      </c>
      <c r="BK514" s="178">
        <f>ROUND(I514*H514,0)</f>
        <v>0</v>
      </c>
      <c r="BL514" s="22" t="s">
        <v>217</v>
      </c>
      <c r="BM514" s="22" t="s">
        <v>1023</v>
      </c>
    </row>
    <row r="515" spans="2:63" s="10" customFormat="1" ht="29.85" customHeight="1">
      <c r="B515" s="153"/>
      <c r="D515" s="154" t="s">
        <v>74</v>
      </c>
      <c r="E515" s="164" t="s">
        <v>1024</v>
      </c>
      <c r="F515" s="164" t="s">
        <v>1025</v>
      </c>
      <c r="I515" s="156"/>
      <c r="J515" s="165">
        <f>BK515</f>
        <v>0</v>
      </c>
      <c r="L515" s="153"/>
      <c r="M515" s="158"/>
      <c r="N515" s="159"/>
      <c r="O515" s="159"/>
      <c r="P515" s="160">
        <f>SUM(P516:P547)</f>
        <v>0</v>
      </c>
      <c r="Q515" s="159"/>
      <c r="R515" s="160">
        <f>SUM(R516:R547)</f>
        <v>0.61139</v>
      </c>
      <c r="S515" s="159"/>
      <c r="T515" s="161">
        <f>SUM(T516:T547)</f>
        <v>0.14400000000000002</v>
      </c>
      <c r="AR515" s="154" t="s">
        <v>148</v>
      </c>
      <c r="AT515" s="162" t="s">
        <v>74</v>
      </c>
      <c r="AU515" s="162" t="s">
        <v>11</v>
      </c>
      <c r="AY515" s="154" t="s">
        <v>140</v>
      </c>
      <c r="BK515" s="163">
        <f>SUM(BK516:BK547)</f>
        <v>0</v>
      </c>
    </row>
    <row r="516" spans="2:65" s="1" customFormat="1" ht="25.5" customHeight="1">
      <c r="B516" s="166"/>
      <c r="C516" s="167" t="s">
        <v>1026</v>
      </c>
      <c r="D516" s="167" t="s">
        <v>142</v>
      </c>
      <c r="E516" s="168" t="s">
        <v>1027</v>
      </c>
      <c r="F516" s="169" t="s">
        <v>1028</v>
      </c>
      <c r="G516" s="170" t="s">
        <v>233</v>
      </c>
      <c r="H516" s="171">
        <v>18</v>
      </c>
      <c r="I516" s="172"/>
      <c r="J516" s="173">
        <f>ROUND(I516*H516,0)</f>
        <v>0</v>
      </c>
      <c r="K516" s="169" t="s">
        <v>146</v>
      </c>
      <c r="L516" s="39"/>
      <c r="M516" s="174" t="s">
        <v>5</v>
      </c>
      <c r="N516" s="175" t="s">
        <v>47</v>
      </c>
      <c r="O516" s="40"/>
      <c r="P516" s="176">
        <f>O516*H516</f>
        <v>0</v>
      </c>
      <c r="Q516" s="176">
        <v>0</v>
      </c>
      <c r="R516" s="176">
        <f>Q516*H516</f>
        <v>0</v>
      </c>
      <c r="S516" s="176">
        <v>0</v>
      </c>
      <c r="T516" s="177">
        <f>S516*H516</f>
        <v>0</v>
      </c>
      <c r="AR516" s="22" t="s">
        <v>217</v>
      </c>
      <c r="AT516" s="22" t="s">
        <v>142</v>
      </c>
      <c r="AU516" s="22" t="s">
        <v>148</v>
      </c>
      <c r="AY516" s="22" t="s">
        <v>140</v>
      </c>
      <c r="BE516" s="178">
        <f>IF(N516="základní",J516,0)</f>
        <v>0</v>
      </c>
      <c r="BF516" s="178">
        <f>IF(N516="snížená",J516,0)</f>
        <v>0</v>
      </c>
      <c r="BG516" s="178">
        <f>IF(N516="zákl. přenesená",J516,0)</f>
        <v>0</v>
      </c>
      <c r="BH516" s="178">
        <f>IF(N516="sníž. přenesená",J516,0)</f>
        <v>0</v>
      </c>
      <c r="BI516" s="178">
        <f>IF(N516="nulová",J516,0)</f>
        <v>0</v>
      </c>
      <c r="BJ516" s="22" t="s">
        <v>148</v>
      </c>
      <c r="BK516" s="178">
        <f>ROUND(I516*H516,0)</f>
        <v>0</v>
      </c>
      <c r="BL516" s="22" t="s">
        <v>217</v>
      </c>
      <c r="BM516" s="22" t="s">
        <v>1029</v>
      </c>
    </row>
    <row r="517" spans="2:65" s="1" customFormat="1" ht="16.5" customHeight="1">
      <c r="B517" s="166"/>
      <c r="C517" s="188" t="s">
        <v>1030</v>
      </c>
      <c r="D517" s="188" t="s">
        <v>218</v>
      </c>
      <c r="E517" s="189" t="s">
        <v>1031</v>
      </c>
      <c r="F517" s="190" t="s">
        <v>1032</v>
      </c>
      <c r="G517" s="191" t="s">
        <v>233</v>
      </c>
      <c r="H517" s="192">
        <v>2</v>
      </c>
      <c r="I517" s="193"/>
      <c r="J517" s="194">
        <f>ROUND(I517*H517,0)</f>
        <v>0</v>
      </c>
      <c r="K517" s="190" t="s">
        <v>146</v>
      </c>
      <c r="L517" s="195"/>
      <c r="M517" s="196" t="s">
        <v>5</v>
      </c>
      <c r="N517" s="197" t="s">
        <v>47</v>
      </c>
      <c r="O517" s="40"/>
      <c r="P517" s="176">
        <f>O517*H517</f>
        <v>0</v>
      </c>
      <c r="Q517" s="176">
        <v>0.015</v>
      </c>
      <c r="R517" s="176">
        <f>Q517*H517</f>
        <v>0.03</v>
      </c>
      <c r="S517" s="176">
        <v>0</v>
      </c>
      <c r="T517" s="177">
        <f>S517*H517</f>
        <v>0</v>
      </c>
      <c r="AR517" s="22" t="s">
        <v>305</v>
      </c>
      <c r="AT517" s="22" t="s">
        <v>218</v>
      </c>
      <c r="AU517" s="22" t="s">
        <v>148</v>
      </c>
      <c r="AY517" s="22" t="s">
        <v>140</v>
      </c>
      <c r="BE517" s="178">
        <f>IF(N517="základní",J517,0)</f>
        <v>0</v>
      </c>
      <c r="BF517" s="178">
        <f>IF(N517="snížená",J517,0)</f>
        <v>0</v>
      </c>
      <c r="BG517" s="178">
        <f>IF(N517="zákl. přenesená",J517,0)</f>
        <v>0</v>
      </c>
      <c r="BH517" s="178">
        <f>IF(N517="sníž. přenesená",J517,0)</f>
        <v>0</v>
      </c>
      <c r="BI517" s="178">
        <f>IF(N517="nulová",J517,0)</f>
        <v>0</v>
      </c>
      <c r="BJ517" s="22" t="s">
        <v>148</v>
      </c>
      <c r="BK517" s="178">
        <f>ROUND(I517*H517,0)</f>
        <v>0</v>
      </c>
      <c r="BL517" s="22" t="s">
        <v>217</v>
      </c>
      <c r="BM517" s="22" t="s">
        <v>1033</v>
      </c>
    </row>
    <row r="518" spans="2:65" s="1" customFormat="1" ht="16.5" customHeight="1">
      <c r="B518" s="166"/>
      <c r="C518" s="188" t="s">
        <v>1034</v>
      </c>
      <c r="D518" s="188" t="s">
        <v>218</v>
      </c>
      <c r="E518" s="189" t="s">
        <v>1035</v>
      </c>
      <c r="F518" s="190" t="s">
        <v>1036</v>
      </c>
      <c r="G518" s="191" t="s">
        <v>233</v>
      </c>
      <c r="H518" s="192">
        <v>5</v>
      </c>
      <c r="I518" s="193"/>
      <c r="J518" s="194">
        <f>ROUND(I518*H518,0)</f>
        <v>0</v>
      </c>
      <c r="K518" s="190" t="s">
        <v>146</v>
      </c>
      <c r="L518" s="195"/>
      <c r="M518" s="196" t="s">
        <v>5</v>
      </c>
      <c r="N518" s="197" t="s">
        <v>47</v>
      </c>
      <c r="O518" s="40"/>
      <c r="P518" s="176">
        <f>O518*H518</f>
        <v>0</v>
      </c>
      <c r="Q518" s="176">
        <v>0.0165</v>
      </c>
      <c r="R518" s="176">
        <f>Q518*H518</f>
        <v>0.0825</v>
      </c>
      <c r="S518" s="176">
        <v>0</v>
      </c>
      <c r="T518" s="177">
        <f>S518*H518</f>
        <v>0</v>
      </c>
      <c r="AR518" s="22" t="s">
        <v>305</v>
      </c>
      <c r="AT518" s="22" t="s">
        <v>218</v>
      </c>
      <c r="AU518" s="22" t="s">
        <v>148</v>
      </c>
      <c r="AY518" s="22" t="s">
        <v>140</v>
      </c>
      <c r="BE518" s="178">
        <f>IF(N518="základní",J518,0)</f>
        <v>0</v>
      </c>
      <c r="BF518" s="178">
        <f>IF(N518="snížená",J518,0)</f>
        <v>0</v>
      </c>
      <c r="BG518" s="178">
        <f>IF(N518="zákl. přenesená",J518,0)</f>
        <v>0</v>
      </c>
      <c r="BH518" s="178">
        <f>IF(N518="sníž. přenesená",J518,0)</f>
        <v>0</v>
      </c>
      <c r="BI518" s="178">
        <f>IF(N518="nulová",J518,0)</f>
        <v>0</v>
      </c>
      <c r="BJ518" s="22" t="s">
        <v>148</v>
      </c>
      <c r="BK518" s="178">
        <f>ROUND(I518*H518,0)</f>
        <v>0</v>
      </c>
      <c r="BL518" s="22" t="s">
        <v>217</v>
      </c>
      <c r="BM518" s="22" t="s">
        <v>1037</v>
      </c>
    </row>
    <row r="519" spans="2:65" s="1" customFormat="1" ht="16.5" customHeight="1">
      <c r="B519" s="166"/>
      <c r="C519" s="188" t="s">
        <v>1038</v>
      </c>
      <c r="D519" s="188" t="s">
        <v>218</v>
      </c>
      <c r="E519" s="189" t="s">
        <v>1039</v>
      </c>
      <c r="F519" s="190" t="s">
        <v>1040</v>
      </c>
      <c r="G519" s="191" t="s">
        <v>233</v>
      </c>
      <c r="H519" s="192">
        <v>4</v>
      </c>
      <c r="I519" s="193"/>
      <c r="J519" s="194">
        <f>ROUND(I519*H519,0)</f>
        <v>0</v>
      </c>
      <c r="K519" s="190" t="s">
        <v>146</v>
      </c>
      <c r="L519" s="195"/>
      <c r="M519" s="196" t="s">
        <v>5</v>
      </c>
      <c r="N519" s="197" t="s">
        <v>47</v>
      </c>
      <c r="O519" s="40"/>
      <c r="P519" s="176">
        <f>O519*H519</f>
        <v>0</v>
      </c>
      <c r="Q519" s="176">
        <v>0.0185</v>
      </c>
      <c r="R519" s="176">
        <f>Q519*H519</f>
        <v>0.074</v>
      </c>
      <c r="S519" s="176">
        <v>0</v>
      </c>
      <c r="T519" s="177">
        <f>S519*H519</f>
        <v>0</v>
      </c>
      <c r="AR519" s="22" t="s">
        <v>305</v>
      </c>
      <c r="AT519" s="22" t="s">
        <v>218</v>
      </c>
      <c r="AU519" s="22" t="s">
        <v>148</v>
      </c>
      <c r="AY519" s="22" t="s">
        <v>140</v>
      </c>
      <c r="BE519" s="178">
        <f>IF(N519="základní",J519,0)</f>
        <v>0</v>
      </c>
      <c r="BF519" s="178">
        <f>IF(N519="snížená",J519,0)</f>
        <v>0</v>
      </c>
      <c r="BG519" s="178">
        <f>IF(N519="zákl. přenesená",J519,0)</f>
        <v>0</v>
      </c>
      <c r="BH519" s="178">
        <f>IF(N519="sníž. přenesená",J519,0)</f>
        <v>0</v>
      </c>
      <c r="BI519" s="178">
        <f>IF(N519="nulová",J519,0)</f>
        <v>0</v>
      </c>
      <c r="BJ519" s="22" t="s">
        <v>148</v>
      </c>
      <c r="BK519" s="178">
        <f>ROUND(I519*H519,0)</f>
        <v>0</v>
      </c>
      <c r="BL519" s="22" t="s">
        <v>217</v>
      </c>
      <c r="BM519" s="22" t="s">
        <v>1041</v>
      </c>
    </row>
    <row r="520" spans="2:65" s="1" customFormat="1" ht="16.5" customHeight="1">
      <c r="B520" s="166"/>
      <c r="C520" s="188" t="s">
        <v>1042</v>
      </c>
      <c r="D520" s="188" t="s">
        <v>218</v>
      </c>
      <c r="E520" s="189" t="s">
        <v>1043</v>
      </c>
      <c r="F520" s="190" t="s">
        <v>1044</v>
      </c>
      <c r="G520" s="191" t="s">
        <v>233</v>
      </c>
      <c r="H520" s="192">
        <v>7</v>
      </c>
      <c r="I520" s="193"/>
      <c r="J520" s="194">
        <f>ROUND(I520*H520,0)</f>
        <v>0</v>
      </c>
      <c r="K520" s="190" t="s">
        <v>146</v>
      </c>
      <c r="L520" s="195"/>
      <c r="M520" s="196" t="s">
        <v>5</v>
      </c>
      <c r="N520" s="197" t="s">
        <v>47</v>
      </c>
      <c r="O520" s="40"/>
      <c r="P520" s="176">
        <f>O520*H520</f>
        <v>0</v>
      </c>
      <c r="Q520" s="176">
        <v>0.024</v>
      </c>
      <c r="R520" s="176">
        <f>Q520*H520</f>
        <v>0.168</v>
      </c>
      <c r="S520" s="176">
        <v>0</v>
      </c>
      <c r="T520" s="177">
        <f>S520*H520</f>
        <v>0</v>
      </c>
      <c r="AR520" s="22" t="s">
        <v>305</v>
      </c>
      <c r="AT520" s="22" t="s">
        <v>218</v>
      </c>
      <c r="AU520" s="22" t="s">
        <v>148</v>
      </c>
      <c r="AY520" s="22" t="s">
        <v>140</v>
      </c>
      <c r="BE520" s="178">
        <f>IF(N520="základní",J520,0)</f>
        <v>0</v>
      </c>
      <c r="BF520" s="178">
        <f>IF(N520="snížená",J520,0)</f>
        <v>0</v>
      </c>
      <c r="BG520" s="178">
        <f>IF(N520="zákl. přenesená",J520,0)</f>
        <v>0</v>
      </c>
      <c r="BH520" s="178">
        <f>IF(N520="sníž. přenesená",J520,0)</f>
        <v>0</v>
      </c>
      <c r="BI520" s="178">
        <f>IF(N520="nulová",J520,0)</f>
        <v>0</v>
      </c>
      <c r="BJ520" s="22" t="s">
        <v>148</v>
      </c>
      <c r="BK520" s="178">
        <f>ROUND(I520*H520,0)</f>
        <v>0</v>
      </c>
      <c r="BL520" s="22" t="s">
        <v>217</v>
      </c>
      <c r="BM520" s="22" t="s">
        <v>1045</v>
      </c>
    </row>
    <row r="521" spans="2:51" s="11" customFormat="1" ht="13.5">
      <c r="B521" s="179"/>
      <c r="D521" s="180" t="s">
        <v>150</v>
      </c>
      <c r="E521" s="181" t="s">
        <v>5</v>
      </c>
      <c r="F521" s="182" t="s">
        <v>1046</v>
      </c>
      <c r="H521" s="183">
        <v>2</v>
      </c>
      <c r="I521" s="184"/>
      <c r="L521" s="179"/>
      <c r="M521" s="185"/>
      <c r="N521" s="186"/>
      <c r="O521" s="186"/>
      <c r="P521" s="186"/>
      <c r="Q521" s="186"/>
      <c r="R521" s="186"/>
      <c r="S521" s="186"/>
      <c r="T521" s="187"/>
      <c r="AT521" s="181" t="s">
        <v>150</v>
      </c>
      <c r="AU521" s="181" t="s">
        <v>148</v>
      </c>
      <c r="AV521" s="11" t="s">
        <v>148</v>
      </c>
      <c r="AW521" s="11" t="s">
        <v>39</v>
      </c>
      <c r="AX521" s="11" t="s">
        <v>75</v>
      </c>
      <c r="AY521" s="181" t="s">
        <v>140</v>
      </c>
    </row>
    <row r="522" spans="2:51" s="11" customFormat="1" ht="13.5">
      <c r="B522" s="179"/>
      <c r="D522" s="180" t="s">
        <v>150</v>
      </c>
      <c r="E522" s="181" t="s">
        <v>5</v>
      </c>
      <c r="F522" s="182" t="s">
        <v>1047</v>
      </c>
      <c r="H522" s="183">
        <v>5</v>
      </c>
      <c r="I522" s="184"/>
      <c r="L522" s="179"/>
      <c r="M522" s="185"/>
      <c r="N522" s="186"/>
      <c r="O522" s="186"/>
      <c r="P522" s="186"/>
      <c r="Q522" s="186"/>
      <c r="R522" s="186"/>
      <c r="S522" s="186"/>
      <c r="T522" s="187"/>
      <c r="AT522" s="181" t="s">
        <v>150</v>
      </c>
      <c r="AU522" s="181" t="s">
        <v>148</v>
      </c>
      <c r="AV522" s="11" t="s">
        <v>148</v>
      </c>
      <c r="AW522" s="11" t="s">
        <v>39</v>
      </c>
      <c r="AX522" s="11" t="s">
        <v>75</v>
      </c>
      <c r="AY522" s="181" t="s">
        <v>140</v>
      </c>
    </row>
    <row r="523" spans="2:65" s="1" customFormat="1" ht="16.5" customHeight="1">
      <c r="B523" s="166"/>
      <c r="C523" s="188" t="s">
        <v>1048</v>
      </c>
      <c r="D523" s="188" t="s">
        <v>218</v>
      </c>
      <c r="E523" s="189" t="s">
        <v>1049</v>
      </c>
      <c r="F523" s="190" t="s">
        <v>1050</v>
      </c>
      <c r="G523" s="191" t="s">
        <v>233</v>
      </c>
      <c r="H523" s="192">
        <v>14</v>
      </c>
      <c r="I523" s="193"/>
      <c r="J523" s="194">
        <f>ROUND(I523*H523,0)</f>
        <v>0</v>
      </c>
      <c r="K523" s="190" t="s">
        <v>146</v>
      </c>
      <c r="L523" s="195"/>
      <c r="M523" s="196" t="s">
        <v>5</v>
      </c>
      <c r="N523" s="197" t="s">
        <v>47</v>
      </c>
      <c r="O523" s="40"/>
      <c r="P523" s="176">
        <f>O523*H523</f>
        <v>0</v>
      </c>
      <c r="Q523" s="176">
        <v>0.0012</v>
      </c>
      <c r="R523" s="176">
        <f>Q523*H523</f>
        <v>0.0168</v>
      </c>
      <c r="S523" s="176">
        <v>0</v>
      </c>
      <c r="T523" s="177">
        <f>S523*H523</f>
        <v>0</v>
      </c>
      <c r="AR523" s="22" t="s">
        <v>305</v>
      </c>
      <c r="AT523" s="22" t="s">
        <v>218</v>
      </c>
      <c r="AU523" s="22" t="s">
        <v>148</v>
      </c>
      <c r="AY523" s="22" t="s">
        <v>140</v>
      </c>
      <c r="BE523" s="178">
        <f>IF(N523="základní",J523,0)</f>
        <v>0</v>
      </c>
      <c r="BF523" s="178">
        <f>IF(N523="snížená",J523,0)</f>
        <v>0</v>
      </c>
      <c r="BG523" s="178">
        <f>IF(N523="zákl. přenesená",J523,0)</f>
        <v>0</v>
      </c>
      <c r="BH523" s="178">
        <f>IF(N523="sníž. přenesená",J523,0)</f>
        <v>0</v>
      </c>
      <c r="BI523" s="178">
        <f>IF(N523="nulová",J523,0)</f>
        <v>0</v>
      </c>
      <c r="BJ523" s="22" t="s">
        <v>148</v>
      </c>
      <c r="BK523" s="178">
        <f>ROUND(I523*H523,0)</f>
        <v>0</v>
      </c>
      <c r="BL523" s="22" t="s">
        <v>217</v>
      </c>
      <c r="BM523" s="22" t="s">
        <v>1051</v>
      </c>
    </row>
    <row r="524" spans="2:65" s="1" customFormat="1" ht="16.5" customHeight="1">
      <c r="B524" s="166"/>
      <c r="C524" s="188" t="s">
        <v>1052</v>
      </c>
      <c r="D524" s="188" t="s">
        <v>218</v>
      </c>
      <c r="E524" s="189" t="s">
        <v>1053</v>
      </c>
      <c r="F524" s="190" t="s">
        <v>1054</v>
      </c>
      <c r="G524" s="191" t="s">
        <v>233</v>
      </c>
      <c r="H524" s="192">
        <v>5</v>
      </c>
      <c r="I524" s="193"/>
      <c r="J524" s="194">
        <f>ROUND(I524*H524,0)</f>
        <v>0</v>
      </c>
      <c r="K524" s="190" t="s">
        <v>5</v>
      </c>
      <c r="L524" s="195"/>
      <c r="M524" s="196" t="s">
        <v>5</v>
      </c>
      <c r="N524" s="197" t="s">
        <v>47</v>
      </c>
      <c r="O524" s="40"/>
      <c r="P524" s="176">
        <f>O524*H524</f>
        <v>0</v>
      </c>
      <c r="Q524" s="176">
        <v>0.0012</v>
      </c>
      <c r="R524" s="176">
        <f>Q524*H524</f>
        <v>0.005999999999999999</v>
      </c>
      <c r="S524" s="176">
        <v>0</v>
      </c>
      <c r="T524" s="177">
        <f>S524*H524</f>
        <v>0</v>
      </c>
      <c r="AR524" s="22" t="s">
        <v>305</v>
      </c>
      <c r="AT524" s="22" t="s">
        <v>218</v>
      </c>
      <c r="AU524" s="22" t="s">
        <v>148</v>
      </c>
      <c r="AY524" s="22" t="s">
        <v>140</v>
      </c>
      <c r="BE524" s="178">
        <f>IF(N524="základní",J524,0)</f>
        <v>0</v>
      </c>
      <c r="BF524" s="178">
        <f>IF(N524="snížená",J524,0)</f>
        <v>0</v>
      </c>
      <c r="BG524" s="178">
        <f>IF(N524="zákl. přenesená",J524,0)</f>
        <v>0</v>
      </c>
      <c r="BH524" s="178">
        <f>IF(N524="sníž. přenesená",J524,0)</f>
        <v>0</v>
      </c>
      <c r="BI524" s="178">
        <f>IF(N524="nulová",J524,0)</f>
        <v>0</v>
      </c>
      <c r="BJ524" s="22" t="s">
        <v>148</v>
      </c>
      <c r="BK524" s="178">
        <f>ROUND(I524*H524,0)</f>
        <v>0</v>
      </c>
      <c r="BL524" s="22" t="s">
        <v>217</v>
      </c>
      <c r="BM524" s="22" t="s">
        <v>1055</v>
      </c>
    </row>
    <row r="525" spans="2:65" s="1" customFormat="1" ht="25.5" customHeight="1">
      <c r="B525" s="166"/>
      <c r="C525" s="167" t="s">
        <v>1056</v>
      </c>
      <c r="D525" s="167" t="s">
        <v>142</v>
      </c>
      <c r="E525" s="168" t="s">
        <v>1057</v>
      </c>
      <c r="F525" s="169" t="s">
        <v>1058</v>
      </c>
      <c r="G525" s="170" t="s">
        <v>233</v>
      </c>
      <c r="H525" s="171">
        <v>8</v>
      </c>
      <c r="I525" s="172"/>
      <c r="J525" s="173">
        <f>ROUND(I525*H525,0)</f>
        <v>0</v>
      </c>
      <c r="K525" s="169" t="s">
        <v>146</v>
      </c>
      <c r="L525" s="39"/>
      <c r="M525" s="174" t="s">
        <v>5</v>
      </c>
      <c r="N525" s="175" t="s">
        <v>47</v>
      </c>
      <c r="O525" s="40"/>
      <c r="P525" s="176">
        <f>O525*H525</f>
        <v>0</v>
      </c>
      <c r="Q525" s="176">
        <v>0</v>
      </c>
      <c r="R525" s="176">
        <f>Q525*H525</f>
        <v>0</v>
      </c>
      <c r="S525" s="176">
        <v>0</v>
      </c>
      <c r="T525" s="177">
        <f>S525*H525</f>
        <v>0</v>
      </c>
      <c r="AR525" s="22" t="s">
        <v>217</v>
      </c>
      <c r="AT525" s="22" t="s">
        <v>142</v>
      </c>
      <c r="AU525" s="22" t="s">
        <v>148</v>
      </c>
      <c r="AY525" s="22" t="s">
        <v>140</v>
      </c>
      <c r="BE525" s="178">
        <f>IF(N525="základní",J525,0)</f>
        <v>0</v>
      </c>
      <c r="BF525" s="178">
        <f>IF(N525="snížená",J525,0)</f>
        <v>0</v>
      </c>
      <c r="BG525" s="178">
        <f>IF(N525="zákl. přenesená",J525,0)</f>
        <v>0</v>
      </c>
      <c r="BH525" s="178">
        <f>IF(N525="sníž. přenesená",J525,0)</f>
        <v>0</v>
      </c>
      <c r="BI525" s="178">
        <f>IF(N525="nulová",J525,0)</f>
        <v>0</v>
      </c>
      <c r="BJ525" s="22" t="s">
        <v>148</v>
      </c>
      <c r="BK525" s="178">
        <f>ROUND(I525*H525,0)</f>
        <v>0</v>
      </c>
      <c r="BL525" s="22" t="s">
        <v>217</v>
      </c>
      <c r="BM525" s="22" t="s">
        <v>1059</v>
      </c>
    </row>
    <row r="526" spans="2:51" s="11" customFormat="1" ht="13.5">
      <c r="B526" s="179"/>
      <c r="D526" s="180" t="s">
        <v>150</v>
      </c>
      <c r="E526" s="181" t="s">
        <v>5</v>
      </c>
      <c r="F526" s="182" t="s">
        <v>1060</v>
      </c>
      <c r="H526" s="183">
        <v>8</v>
      </c>
      <c r="I526" s="184"/>
      <c r="L526" s="179"/>
      <c r="M526" s="185"/>
      <c r="N526" s="186"/>
      <c r="O526" s="186"/>
      <c r="P526" s="186"/>
      <c r="Q526" s="186"/>
      <c r="R526" s="186"/>
      <c r="S526" s="186"/>
      <c r="T526" s="187"/>
      <c r="AT526" s="181" t="s">
        <v>150</v>
      </c>
      <c r="AU526" s="181" t="s">
        <v>148</v>
      </c>
      <c r="AV526" s="11" t="s">
        <v>148</v>
      </c>
      <c r="AW526" s="11" t="s">
        <v>39</v>
      </c>
      <c r="AX526" s="11" t="s">
        <v>75</v>
      </c>
      <c r="AY526" s="181" t="s">
        <v>140</v>
      </c>
    </row>
    <row r="527" spans="2:65" s="1" customFormat="1" ht="25.5" customHeight="1">
      <c r="B527" s="166"/>
      <c r="C527" s="188" t="s">
        <v>1061</v>
      </c>
      <c r="D527" s="188" t="s">
        <v>218</v>
      </c>
      <c r="E527" s="189" t="s">
        <v>1062</v>
      </c>
      <c r="F527" s="190" t="s">
        <v>1063</v>
      </c>
      <c r="G527" s="191" t="s">
        <v>233</v>
      </c>
      <c r="H527" s="192">
        <v>7</v>
      </c>
      <c r="I527" s="193"/>
      <c r="J527" s="194">
        <f aca="true" t="shared" si="0" ref="J527:J538">ROUND(I527*H527,0)</f>
        <v>0</v>
      </c>
      <c r="K527" s="190" t="s">
        <v>146</v>
      </c>
      <c r="L527" s="195"/>
      <c r="M527" s="196" t="s">
        <v>5</v>
      </c>
      <c r="N527" s="197" t="s">
        <v>47</v>
      </c>
      <c r="O527" s="40"/>
      <c r="P527" s="176">
        <f aca="true" t="shared" si="1" ref="P527:P538">O527*H527</f>
        <v>0</v>
      </c>
      <c r="Q527" s="176">
        <v>0.026</v>
      </c>
      <c r="R527" s="176">
        <f aca="true" t="shared" si="2" ref="R527:R538">Q527*H527</f>
        <v>0.182</v>
      </c>
      <c r="S527" s="176">
        <v>0</v>
      </c>
      <c r="T527" s="177">
        <f aca="true" t="shared" si="3" ref="T527:T538">S527*H527</f>
        <v>0</v>
      </c>
      <c r="AR527" s="22" t="s">
        <v>305</v>
      </c>
      <c r="AT527" s="22" t="s">
        <v>218</v>
      </c>
      <c r="AU527" s="22" t="s">
        <v>148</v>
      </c>
      <c r="AY527" s="22" t="s">
        <v>140</v>
      </c>
      <c r="BE527" s="178">
        <f aca="true" t="shared" si="4" ref="BE527:BE538">IF(N527="základní",J527,0)</f>
        <v>0</v>
      </c>
      <c r="BF527" s="178">
        <f aca="true" t="shared" si="5" ref="BF527:BF538">IF(N527="snížená",J527,0)</f>
        <v>0</v>
      </c>
      <c r="BG527" s="178">
        <f aca="true" t="shared" si="6" ref="BG527:BG538">IF(N527="zákl. přenesená",J527,0)</f>
        <v>0</v>
      </c>
      <c r="BH527" s="178">
        <f aca="true" t="shared" si="7" ref="BH527:BH538">IF(N527="sníž. přenesená",J527,0)</f>
        <v>0</v>
      </c>
      <c r="BI527" s="178">
        <f aca="true" t="shared" si="8" ref="BI527:BI538">IF(N527="nulová",J527,0)</f>
        <v>0</v>
      </c>
      <c r="BJ527" s="22" t="s">
        <v>148</v>
      </c>
      <c r="BK527" s="178">
        <f aca="true" t="shared" si="9" ref="BK527:BK538">ROUND(I527*H527,0)</f>
        <v>0</v>
      </c>
      <c r="BL527" s="22" t="s">
        <v>217</v>
      </c>
      <c r="BM527" s="22" t="s">
        <v>1064</v>
      </c>
    </row>
    <row r="528" spans="2:65" s="1" customFormat="1" ht="16.5" customHeight="1">
      <c r="B528" s="166"/>
      <c r="C528" s="188" t="s">
        <v>1065</v>
      </c>
      <c r="D528" s="188" t="s">
        <v>218</v>
      </c>
      <c r="E528" s="189" t="s">
        <v>1066</v>
      </c>
      <c r="F528" s="190" t="s">
        <v>1067</v>
      </c>
      <c r="G528" s="191" t="s">
        <v>233</v>
      </c>
      <c r="H528" s="192">
        <v>7</v>
      </c>
      <c r="I528" s="193"/>
      <c r="J528" s="194">
        <f t="shared" si="0"/>
        <v>0</v>
      </c>
      <c r="K528" s="190" t="s">
        <v>146</v>
      </c>
      <c r="L528" s="195"/>
      <c r="M528" s="196" t="s">
        <v>5</v>
      </c>
      <c r="N528" s="197" t="s">
        <v>47</v>
      </c>
      <c r="O528" s="40"/>
      <c r="P528" s="176">
        <f t="shared" si="1"/>
        <v>0</v>
      </c>
      <c r="Q528" s="176">
        <v>0.0021</v>
      </c>
      <c r="R528" s="176">
        <f t="shared" si="2"/>
        <v>0.0147</v>
      </c>
      <c r="S528" s="176">
        <v>0</v>
      </c>
      <c r="T528" s="177">
        <f t="shared" si="3"/>
        <v>0</v>
      </c>
      <c r="AR528" s="22" t="s">
        <v>305</v>
      </c>
      <c r="AT528" s="22" t="s">
        <v>218</v>
      </c>
      <c r="AU528" s="22" t="s">
        <v>148</v>
      </c>
      <c r="AY528" s="22" t="s">
        <v>140</v>
      </c>
      <c r="BE528" s="178">
        <f t="shared" si="4"/>
        <v>0</v>
      </c>
      <c r="BF528" s="178">
        <f t="shared" si="5"/>
        <v>0</v>
      </c>
      <c r="BG528" s="178">
        <f t="shared" si="6"/>
        <v>0</v>
      </c>
      <c r="BH528" s="178">
        <f t="shared" si="7"/>
        <v>0</v>
      </c>
      <c r="BI528" s="178">
        <f t="shared" si="8"/>
        <v>0</v>
      </c>
      <c r="BJ528" s="22" t="s">
        <v>148</v>
      </c>
      <c r="BK528" s="178">
        <f t="shared" si="9"/>
        <v>0</v>
      </c>
      <c r="BL528" s="22" t="s">
        <v>217</v>
      </c>
      <c r="BM528" s="22" t="s">
        <v>1068</v>
      </c>
    </row>
    <row r="529" spans="2:65" s="1" customFormat="1" ht="25.5" customHeight="1">
      <c r="B529" s="166"/>
      <c r="C529" s="188" t="s">
        <v>1069</v>
      </c>
      <c r="D529" s="188" t="s">
        <v>218</v>
      </c>
      <c r="E529" s="189" t="s">
        <v>1070</v>
      </c>
      <c r="F529" s="190" t="s">
        <v>1071</v>
      </c>
      <c r="G529" s="191" t="s">
        <v>233</v>
      </c>
      <c r="H529" s="192">
        <v>1</v>
      </c>
      <c r="I529" s="193"/>
      <c r="J529" s="194">
        <f t="shared" si="0"/>
        <v>0</v>
      </c>
      <c r="K529" s="190" t="s">
        <v>146</v>
      </c>
      <c r="L529" s="195"/>
      <c r="M529" s="196" t="s">
        <v>5</v>
      </c>
      <c r="N529" s="197" t="s">
        <v>47</v>
      </c>
      <c r="O529" s="40"/>
      <c r="P529" s="176">
        <f t="shared" si="1"/>
        <v>0</v>
      </c>
      <c r="Q529" s="176">
        <v>0.025</v>
      </c>
      <c r="R529" s="176">
        <f t="shared" si="2"/>
        <v>0.025</v>
      </c>
      <c r="S529" s="176">
        <v>0</v>
      </c>
      <c r="T529" s="177">
        <f t="shared" si="3"/>
        <v>0</v>
      </c>
      <c r="AR529" s="22" t="s">
        <v>305</v>
      </c>
      <c r="AT529" s="22" t="s">
        <v>218</v>
      </c>
      <c r="AU529" s="22" t="s">
        <v>148</v>
      </c>
      <c r="AY529" s="22" t="s">
        <v>140</v>
      </c>
      <c r="BE529" s="178">
        <f t="shared" si="4"/>
        <v>0</v>
      </c>
      <c r="BF529" s="178">
        <f t="shared" si="5"/>
        <v>0</v>
      </c>
      <c r="BG529" s="178">
        <f t="shared" si="6"/>
        <v>0</v>
      </c>
      <c r="BH529" s="178">
        <f t="shared" si="7"/>
        <v>0</v>
      </c>
      <c r="BI529" s="178">
        <f t="shared" si="8"/>
        <v>0</v>
      </c>
      <c r="BJ529" s="22" t="s">
        <v>148</v>
      </c>
      <c r="BK529" s="178">
        <f t="shared" si="9"/>
        <v>0</v>
      </c>
      <c r="BL529" s="22" t="s">
        <v>217</v>
      </c>
      <c r="BM529" s="22" t="s">
        <v>1072</v>
      </c>
    </row>
    <row r="530" spans="2:65" s="1" customFormat="1" ht="16.5" customHeight="1">
      <c r="B530" s="166"/>
      <c r="C530" s="188" t="s">
        <v>1073</v>
      </c>
      <c r="D530" s="188" t="s">
        <v>218</v>
      </c>
      <c r="E530" s="189" t="s">
        <v>1074</v>
      </c>
      <c r="F530" s="190" t="s">
        <v>1075</v>
      </c>
      <c r="G530" s="191" t="s">
        <v>233</v>
      </c>
      <c r="H530" s="192">
        <v>1</v>
      </c>
      <c r="I530" s="193"/>
      <c r="J530" s="194">
        <f t="shared" si="0"/>
        <v>0</v>
      </c>
      <c r="K530" s="190" t="s">
        <v>146</v>
      </c>
      <c r="L530" s="195"/>
      <c r="M530" s="196" t="s">
        <v>5</v>
      </c>
      <c r="N530" s="197" t="s">
        <v>47</v>
      </c>
      <c r="O530" s="40"/>
      <c r="P530" s="176">
        <f t="shared" si="1"/>
        <v>0</v>
      </c>
      <c r="Q530" s="176">
        <v>0.00015</v>
      </c>
      <c r="R530" s="176">
        <f t="shared" si="2"/>
        <v>0.00015</v>
      </c>
      <c r="S530" s="176">
        <v>0</v>
      </c>
      <c r="T530" s="177">
        <f t="shared" si="3"/>
        <v>0</v>
      </c>
      <c r="AR530" s="22" t="s">
        <v>305</v>
      </c>
      <c r="AT530" s="22" t="s">
        <v>218</v>
      </c>
      <c r="AU530" s="22" t="s">
        <v>148</v>
      </c>
      <c r="AY530" s="22" t="s">
        <v>140</v>
      </c>
      <c r="BE530" s="178">
        <f t="shared" si="4"/>
        <v>0</v>
      </c>
      <c r="BF530" s="178">
        <f t="shared" si="5"/>
        <v>0</v>
      </c>
      <c r="BG530" s="178">
        <f t="shared" si="6"/>
        <v>0</v>
      </c>
      <c r="BH530" s="178">
        <f t="shared" si="7"/>
        <v>0</v>
      </c>
      <c r="BI530" s="178">
        <f t="shared" si="8"/>
        <v>0</v>
      </c>
      <c r="BJ530" s="22" t="s">
        <v>148</v>
      </c>
      <c r="BK530" s="178">
        <f t="shared" si="9"/>
        <v>0</v>
      </c>
      <c r="BL530" s="22" t="s">
        <v>217</v>
      </c>
      <c r="BM530" s="22" t="s">
        <v>1076</v>
      </c>
    </row>
    <row r="531" spans="2:65" s="1" customFormat="1" ht="16.5" customHeight="1">
      <c r="B531" s="166"/>
      <c r="C531" s="167" t="s">
        <v>1077</v>
      </c>
      <c r="D531" s="167" t="s">
        <v>142</v>
      </c>
      <c r="E531" s="168" t="s">
        <v>1078</v>
      </c>
      <c r="F531" s="169" t="s">
        <v>1079</v>
      </c>
      <c r="G531" s="170" t="s">
        <v>233</v>
      </c>
      <c r="H531" s="171">
        <v>1</v>
      </c>
      <c r="I531" s="172"/>
      <c r="J531" s="173">
        <f t="shared" si="0"/>
        <v>0</v>
      </c>
      <c r="K531" s="169" t="s">
        <v>146</v>
      </c>
      <c r="L531" s="39"/>
      <c r="M531" s="174" t="s">
        <v>5</v>
      </c>
      <c r="N531" s="175" t="s">
        <v>47</v>
      </c>
      <c r="O531" s="40"/>
      <c r="P531" s="176">
        <f t="shared" si="1"/>
        <v>0</v>
      </c>
      <c r="Q531" s="176">
        <v>0</v>
      </c>
      <c r="R531" s="176">
        <f t="shared" si="2"/>
        <v>0</v>
      </c>
      <c r="S531" s="176">
        <v>0</v>
      </c>
      <c r="T531" s="177">
        <f t="shared" si="3"/>
        <v>0</v>
      </c>
      <c r="AR531" s="22" t="s">
        <v>217</v>
      </c>
      <c r="AT531" s="22" t="s">
        <v>142</v>
      </c>
      <c r="AU531" s="22" t="s">
        <v>148</v>
      </c>
      <c r="AY531" s="22" t="s">
        <v>140</v>
      </c>
      <c r="BE531" s="178">
        <f t="shared" si="4"/>
        <v>0</v>
      </c>
      <c r="BF531" s="178">
        <f t="shared" si="5"/>
        <v>0</v>
      </c>
      <c r="BG531" s="178">
        <f t="shared" si="6"/>
        <v>0</v>
      </c>
      <c r="BH531" s="178">
        <f t="shared" si="7"/>
        <v>0</v>
      </c>
      <c r="BI531" s="178">
        <f t="shared" si="8"/>
        <v>0</v>
      </c>
      <c r="BJ531" s="22" t="s">
        <v>148</v>
      </c>
      <c r="BK531" s="178">
        <f t="shared" si="9"/>
        <v>0</v>
      </c>
      <c r="BL531" s="22" t="s">
        <v>217</v>
      </c>
      <c r="BM531" s="22" t="s">
        <v>1080</v>
      </c>
    </row>
    <row r="532" spans="2:65" s="1" customFormat="1" ht="16.5" customHeight="1">
      <c r="B532" s="166"/>
      <c r="C532" s="188" t="s">
        <v>1081</v>
      </c>
      <c r="D532" s="188" t="s">
        <v>218</v>
      </c>
      <c r="E532" s="189" t="s">
        <v>1082</v>
      </c>
      <c r="F532" s="190" t="s">
        <v>1083</v>
      </c>
      <c r="G532" s="191" t="s">
        <v>233</v>
      </c>
      <c r="H532" s="192">
        <v>1</v>
      </c>
      <c r="I532" s="193"/>
      <c r="J532" s="194">
        <f t="shared" si="0"/>
        <v>0</v>
      </c>
      <c r="K532" s="190" t="s">
        <v>146</v>
      </c>
      <c r="L532" s="195"/>
      <c r="M532" s="196" t="s">
        <v>5</v>
      </c>
      <c r="N532" s="197" t="s">
        <v>47</v>
      </c>
      <c r="O532" s="40"/>
      <c r="P532" s="176">
        <f t="shared" si="1"/>
        <v>0</v>
      </c>
      <c r="Q532" s="176">
        <v>0.0024</v>
      </c>
      <c r="R532" s="176">
        <f t="shared" si="2"/>
        <v>0.0024</v>
      </c>
      <c r="S532" s="176">
        <v>0</v>
      </c>
      <c r="T532" s="177">
        <f t="shared" si="3"/>
        <v>0</v>
      </c>
      <c r="AR532" s="22" t="s">
        <v>305</v>
      </c>
      <c r="AT532" s="22" t="s">
        <v>218</v>
      </c>
      <c r="AU532" s="22" t="s">
        <v>148</v>
      </c>
      <c r="AY532" s="22" t="s">
        <v>140</v>
      </c>
      <c r="BE532" s="178">
        <f t="shared" si="4"/>
        <v>0</v>
      </c>
      <c r="BF532" s="178">
        <f t="shared" si="5"/>
        <v>0</v>
      </c>
      <c r="BG532" s="178">
        <f t="shared" si="6"/>
        <v>0</v>
      </c>
      <c r="BH532" s="178">
        <f t="shared" si="7"/>
        <v>0</v>
      </c>
      <c r="BI532" s="178">
        <f t="shared" si="8"/>
        <v>0</v>
      </c>
      <c r="BJ532" s="22" t="s">
        <v>148</v>
      </c>
      <c r="BK532" s="178">
        <f t="shared" si="9"/>
        <v>0</v>
      </c>
      <c r="BL532" s="22" t="s">
        <v>217</v>
      </c>
      <c r="BM532" s="22" t="s">
        <v>1084</v>
      </c>
    </row>
    <row r="533" spans="2:65" s="1" customFormat="1" ht="16.5" customHeight="1">
      <c r="B533" s="166"/>
      <c r="C533" s="167" t="s">
        <v>1085</v>
      </c>
      <c r="D533" s="167" t="s">
        <v>142</v>
      </c>
      <c r="E533" s="168" t="s">
        <v>1086</v>
      </c>
      <c r="F533" s="169" t="s">
        <v>1087</v>
      </c>
      <c r="G533" s="170" t="s">
        <v>233</v>
      </c>
      <c r="H533" s="171">
        <v>2</v>
      </c>
      <c r="I533" s="172"/>
      <c r="J533" s="173">
        <f t="shared" si="0"/>
        <v>0</v>
      </c>
      <c r="K533" s="169" t="s">
        <v>146</v>
      </c>
      <c r="L533" s="39"/>
      <c r="M533" s="174" t="s">
        <v>5</v>
      </c>
      <c r="N533" s="175" t="s">
        <v>47</v>
      </c>
      <c r="O533" s="40"/>
      <c r="P533" s="176">
        <f t="shared" si="1"/>
        <v>0</v>
      </c>
      <c r="Q533" s="176">
        <v>0</v>
      </c>
      <c r="R533" s="176">
        <f t="shared" si="2"/>
        <v>0</v>
      </c>
      <c r="S533" s="176">
        <v>0</v>
      </c>
      <c r="T533" s="177">
        <f t="shared" si="3"/>
        <v>0</v>
      </c>
      <c r="AR533" s="22" t="s">
        <v>217</v>
      </c>
      <c r="AT533" s="22" t="s">
        <v>142</v>
      </c>
      <c r="AU533" s="22" t="s">
        <v>148</v>
      </c>
      <c r="AY533" s="22" t="s">
        <v>140</v>
      </c>
      <c r="BE533" s="178">
        <f t="shared" si="4"/>
        <v>0</v>
      </c>
      <c r="BF533" s="178">
        <f t="shared" si="5"/>
        <v>0</v>
      </c>
      <c r="BG533" s="178">
        <f t="shared" si="6"/>
        <v>0</v>
      </c>
      <c r="BH533" s="178">
        <f t="shared" si="7"/>
        <v>0</v>
      </c>
      <c r="BI533" s="178">
        <f t="shared" si="8"/>
        <v>0</v>
      </c>
      <c r="BJ533" s="22" t="s">
        <v>148</v>
      </c>
      <c r="BK533" s="178">
        <f t="shared" si="9"/>
        <v>0</v>
      </c>
      <c r="BL533" s="22" t="s">
        <v>217</v>
      </c>
      <c r="BM533" s="22" t="s">
        <v>1088</v>
      </c>
    </row>
    <row r="534" spans="2:65" s="1" customFormat="1" ht="16.5" customHeight="1">
      <c r="B534" s="166"/>
      <c r="C534" s="188" t="s">
        <v>1089</v>
      </c>
      <c r="D534" s="188" t="s">
        <v>218</v>
      </c>
      <c r="E534" s="189" t="s">
        <v>1090</v>
      </c>
      <c r="F534" s="190" t="s">
        <v>1091</v>
      </c>
      <c r="G534" s="191" t="s">
        <v>580</v>
      </c>
      <c r="H534" s="192">
        <v>2</v>
      </c>
      <c r="I534" s="193"/>
      <c r="J534" s="194">
        <f t="shared" si="0"/>
        <v>0</v>
      </c>
      <c r="K534" s="190" t="s">
        <v>5</v>
      </c>
      <c r="L534" s="195"/>
      <c r="M534" s="196" t="s">
        <v>5</v>
      </c>
      <c r="N534" s="197" t="s">
        <v>47</v>
      </c>
      <c r="O534" s="40"/>
      <c r="P534" s="176">
        <f t="shared" si="1"/>
        <v>0</v>
      </c>
      <c r="Q534" s="176">
        <v>0</v>
      </c>
      <c r="R534" s="176">
        <f t="shared" si="2"/>
        <v>0</v>
      </c>
      <c r="S534" s="176">
        <v>0</v>
      </c>
      <c r="T534" s="177">
        <f t="shared" si="3"/>
        <v>0</v>
      </c>
      <c r="AR534" s="22" t="s">
        <v>305</v>
      </c>
      <c r="AT534" s="22" t="s">
        <v>218</v>
      </c>
      <c r="AU534" s="22" t="s">
        <v>148</v>
      </c>
      <c r="AY534" s="22" t="s">
        <v>140</v>
      </c>
      <c r="BE534" s="178">
        <f t="shared" si="4"/>
        <v>0</v>
      </c>
      <c r="BF534" s="178">
        <f t="shared" si="5"/>
        <v>0</v>
      </c>
      <c r="BG534" s="178">
        <f t="shared" si="6"/>
        <v>0</v>
      </c>
      <c r="BH534" s="178">
        <f t="shared" si="7"/>
        <v>0</v>
      </c>
      <c r="BI534" s="178">
        <f t="shared" si="8"/>
        <v>0</v>
      </c>
      <c r="BJ534" s="22" t="s">
        <v>148</v>
      </c>
      <c r="BK534" s="178">
        <f t="shared" si="9"/>
        <v>0</v>
      </c>
      <c r="BL534" s="22" t="s">
        <v>217</v>
      </c>
      <c r="BM534" s="22" t="s">
        <v>1092</v>
      </c>
    </row>
    <row r="535" spans="2:65" s="1" customFormat="1" ht="16.5" customHeight="1">
      <c r="B535" s="166"/>
      <c r="C535" s="167" t="s">
        <v>1093</v>
      </c>
      <c r="D535" s="167" t="s">
        <v>142</v>
      </c>
      <c r="E535" s="168" t="s">
        <v>1094</v>
      </c>
      <c r="F535" s="169" t="s">
        <v>1095</v>
      </c>
      <c r="G535" s="170" t="s">
        <v>233</v>
      </c>
      <c r="H535" s="171">
        <v>6</v>
      </c>
      <c r="I535" s="172"/>
      <c r="J535" s="173">
        <f t="shared" si="0"/>
        <v>0</v>
      </c>
      <c r="K535" s="169" t="s">
        <v>146</v>
      </c>
      <c r="L535" s="39"/>
      <c r="M535" s="174" t="s">
        <v>5</v>
      </c>
      <c r="N535" s="175" t="s">
        <v>47</v>
      </c>
      <c r="O535" s="40"/>
      <c r="P535" s="176">
        <f t="shared" si="1"/>
        <v>0</v>
      </c>
      <c r="Q535" s="176">
        <v>0</v>
      </c>
      <c r="R535" s="176">
        <f t="shared" si="2"/>
        <v>0</v>
      </c>
      <c r="S535" s="176">
        <v>0.024</v>
      </c>
      <c r="T535" s="177">
        <f t="shared" si="3"/>
        <v>0.14400000000000002</v>
      </c>
      <c r="AR535" s="22" t="s">
        <v>217</v>
      </c>
      <c r="AT535" s="22" t="s">
        <v>142</v>
      </c>
      <c r="AU535" s="22" t="s">
        <v>148</v>
      </c>
      <c r="AY535" s="22" t="s">
        <v>140</v>
      </c>
      <c r="BE535" s="178">
        <f t="shared" si="4"/>
        <v>0</v>
      </c>
      <c r="BF535" s="178">
        <f t="shared" si="5"/>
        <v>0</v>
      </c>
      <c r="BG535" s="178">
        <f t="shared" si="6"/>
        <v>0</v>
      </c>
      <c r="BH535" s="178">
        <f t="shared" si="7"/>
        <v>0</v>
      </c>
      <c r="BI535" s="178">
        <f t="shared" si="8"/>
        <v>0</v>
      </c>
      <c r="BJ535" s="22" t="s">
        <v>148</v>
      </c>
      <c r="BK535" s="178">
        <f t="shared" si="9"/>
        <v>0</v>
      </c>
      <c r="BL535" s="22" t="s">
        <v>217</v>
      </c>
      <c r="BM535" s="22" t="s">
        <v>1096</v>
      </c>
    </row>
    <row r="536" spans="2:65" s="1" customFormat="1" ht="16.5" customHeight="1">
      <c r="B536" s="166"/>
      <c r="C536" s="167" t="s">
        <v>1097</v>
      </c>
      <c r="D536" s="167" t="s">
        <v>142</v>
      </c>
      <c r="E536" s="168" t="s">
        <v>1098</v>
      </c>
      <c r="F536" s="169" t="s">
        <v>1099</v>
      </c>
      <c r="G536" s="170" t="s">
        <v>233</v>
      </c>
      <c r="H536" s="171">
        <v>8</v>
      </c>
      <c r="I536" s="172"/>
      <c r="J536" s="173">
        <f t="shared" si="0"/>
        <v>0</v>
      </c>
      <c r="K536" s="169" t="s">
        <v>146</v>
      </c>
      <c r="L536" s="39"/>
      <c r="M536" s="174" t="s">
        <v>5</v>
      </c>
      <c r="N536" s="175" t="s">
        <v>47</v>
      </c>
      <c r="O536" s="40"/>
      <c r="P536" s="176">
        <f t="shared" si="1"/>
        <v>0</v>
      </c>
      <c r="Q536" s="176">
        <v>0</v>
      </c>
      <c r="R536" s="176">
        <f t="shared" si="2"/>
        <v>0</v>
      </c>
      <c r="S536" s="176">
        <v>0</v>
      </c>
      <c r="T536" s="177">
        <f t="shared" si="3"/>
        <v>0</v>
      </c>
      <c r="AR536" s="22" t="s">
        <v>217</v>
      </c>
      <c r="AT536" s="22" t="s">
        <v>142</v>
      </c>
      <c r="AU536" s="22" t="s">
        <v>148</v>
      </c>
      <c r="AY536" s="22" t="s">
        <v>140</v>
      </c>
      <c r="BE536" s="178">
        <f t="shared" si="4"/>
        <v>0</v>
      </c>
      <c r="BF536" s="178">
        <f t="shared" si="5"/>
        <v>0</v>
      </c>
      <c r="BG536" s="178">
        <f t="shared" si="6"/>
        <v>0</v>
      </c>
      <c r="BH536" s="178">
        <f t="shared" si="7"/>
        <v>0</v>
      </c>
      <c r="BI536" s="178">
        <f t="shared" si="8"/>
        <v>0</v>
      </c>
      <c r="BJ536" s="22" t="s">
        <v>148</v>
      </c>
      <c r="BK536" s="178">
        <f t="shared" si="9"/>
        <v>0</v>
      </c>
      <c r="BL536" s="22" t="s">
        <v>217</v>
      </c>
      <c r="BM536" s="22" t="s">
        <v>1100</v>
      </c>
    </row>
    <row r="537" spans="2:65" s="1" customFormat="1" ht="16.5" customHeight="1">
      <c r="B537" s="166"/>
      <c r="C537" s="188" t="s">
        <v>1101</v>
      </c>
      <c r="D537" s="188" t="s">
        <v>218</v>
      </c>
      <c r="E537" s="189" t="s">
        <v>1102</v>
      </c>
      <c r="F537" s="190" t="s">
        <v>1103</v>
      </c>
      <c r="G537" s="191" t="s">
        <v>233</v>
      </c>
      <c r="H537" s="192">
        <v>8</v>
      </c>
      <c r="I537" s="193"/>
      <c r="J537" s="194">
        <f t="shared" si="0"/>
        <v>0</v>
      </c>
      <c r="K537" s="190" t="s">
        <v>146</v>
      </c>
      <c r="L537" s="195"/>
      <c r="M537" s="196" t="s">
        <v>5</v>
      </c>
      <c r="N537" s="197" t="s">
        <v>47</v>
      </c>
      <c r="O537" s="40"/>
      <c r="P537" s="176">
        <f t="shared" si="1"/>
        <v>0</v>
      </c>
      <c r="Q537" s="176">
        <v>0.00123</v>
      </c>
      <c r="R537" s="176">
        <f t="shared" si="2"/>
        <v>0.00984</v>
      </c>
      <c r="S537" s="176">
        <v>0</v>
      </c>
      <c r="T537" s="177">
        <f t="shared" si="3"/>
        <v>0</v>
      </c>
      <c r="AR537" s="22" t="s">
        <v>305</v>
      </c>
      <c r="AT537" s="22" t="s">
        <v>218</v>
      </c>
      <c r="AU537" s="22" t="s">
        <v>148</v>
      </c>
      <c r="AY537" s="22" t="s">
        <v>140</v>
      </c>
      <c r="BE537" s="178">
        <f t="shared" si="4"/>
        <v>0</v>
      </c>
      <c r="BF537" s="178">
        <f t="shared" si="5"/>
        <v>0</v>
      </c>
      <c r="BG537" s="178">
        <f t="shared" si="6"/>
        <v>0</v>
      </c>
      <c r="BH537" s="178">
        <f t="shared" si="7"/>
        <v>0</v>
      </c>
      <c r="BI537" s="178">
        <f t="shared" si="8"/>
        <v>0</v>
      </c>
      <c r="BJ537" s="22" t="s">
        <v>148</v>
      </c>
      <c r="BK537" s="178">
        <f t="shared" si="9"/>
        <v>0</v>
      </c>
      <c r="BL537" s="22" t="s">
        <v>217</v>
      </c>
      <c r="BM537" s="22" t="s">
        <v>1104</v>
      </c>
    </row>
    <row r="538" spans="2:65" s="1" customFormat="1" ht="16.5" customHeight="1">
      <c r="B538" s="166"/>
      <c r="C538" s="167" t="s">
        <v>1105</v>
      </c>
      <c r="D538" s="167" t="s">
        <v>142</v>
      </c>
      <c r="E538" s="168" t="s">
        <v>1106</v>
      </c>
      <c r="F538" s="169" t="s">
        <v>1107</v>
      </c>
      <c r="G538" s="170" t="s">
        <v>158</v>
      </c>
      <c r="H538" s="171">
        <v>15</v>
      </c>
      <c r="I538" s="172"/>
      <c r="J538" s="173">
        <f t="shared" si="0"/>
        <v>0</v>
      </c>
      <c r="K538" s="169" t="s">
        <v>5</v>
      </c>
      <c r="L538" s="39"/>
      <c r="M538" s="174" t="s">
        <v>5</v>
      </c>
      <c r="N538" s="175" t="s">
        <v>47</v>
      </c>
      <c r="O538" s="40"/>
      <c r="P538" s="176">
        <f t="shared" si="1"/>
        <v>0</v>
      </c>
      <c r="Q538" s="176">
        <v>0</v>
      </c>
      <c r="R538" s="176">
        <f t="shared" si="2"/>
        <v>0</v>
      </c>
      <c r="S538" s="176">
        <v>0</v>
      </c>
      <c r="T538" s="177">
        <f t="shared" si="3"/>
        <v>0</v>
      </c>
      <c r="AR538" s="22" t="s">
        <v>217</v>
      </c>
      <c r="AT538" s="22" t="s">
        <v>142</v>
      </c>
      <c r="AU538" s="22" t="s">
        <v>148</v>
      </c>
      <c r="AY538" s="22" t="s">
        <v>140</v>
      </c>
      <c r="BE538" s="178">
        <f t="shared" si="4"/>
        <v>0</v>
      </c>
      <c r="BF538" s="178">
        <f t="shared" si="5"/>
        <v>0</v>
      </c>
      <c r="BG538" s="178">
        <f t="shared" si="6"/>
        <v>0</v>
      </c>
      <c r="BH538" s="178">
        <f t="shared" si="7"/>
        <v>0</v>
      </c>
      <c r="BI538" s="178">
        <f t="shared" si="8"/>
        <v>0</v>
      </c>
      <c r="BJ538" s="22" t="s">
        <v>148</v>
      </c>
      <c r="BK538" s="178">
        <f t="shared" si="9"/>
        <v>0</v>
      </c>
      <c r="BL538" s="22" t="s">
        <v>217</v>
      </c>
      <c r="BM538" s="22" t="s">
        <v>1108</v>
      </c>
    </row>
    <row r="539" spans="2:51" s="11" customFormat="1" ht="13.5">
      <c r="B539" s="179"/>
      <c r="D539" s="180" t="s">
        <v>150</v>
      </c>
      <c r="E539" s="181" t="s">
        <v>5</v>
      </c>
      <c r="F539" s="182" t="s">
        <v>1109</v>
      </c>
      <c r="H539" s="183">
        <v>15</v>
      </c>
      <c r="I539" s="184"/>
      <c r="L539" s="179"/>
      <c r="M539" s="185"/>
      <c r="N539" s="186"/>
      <c r="O539" s="186"/>
      <c r="P539" s="186"/>
      <c r="Q539" s="186"/>
      <c r="R539" s="186"/>
      <c r="S539" s="186"/>
      <c r="T539" s="187"/>
      <c r="AT539" s="181" t="s">
        <v>150</v>
      </c>
      <c r="AU539" s="181" t="s">
        <v>148</v>
      </c>
      <c r="AV539" s="11" t="s">
        <v>148</v>
      </c>
      <c r="AW539" s="11" t="s">
        <v>39</v>
      </c>
      <c r="AX539" s="11" t="s">
        <v>75</v>
      </c>
      <c r="AY539" s="181" t="s">
        <v>140</v>
      </c>
    </row>
    <row r="540" spans="2:65" s="1" customFormat="1" ht="16.5" customHeight="1">
      <c r="B540" s="166"/>
      <c r="C540" s="167" t="s">
        <v>1110</v>
      </c>
      <c r="D540" s="167" t="s">
        <v>142</v>
      </c>
      <c r="E540" s="168" t="s">
        <v>1111</v>
      </c>
      <c r="F540" s="169" t="s">
        <v>1112</v>
      </c>
      <c r="G540" s="170" t="s">
        <v>580</v>
      </c>
      <c r="H540" s="171">
        <v>1</v>
      </c>
      <c r="I540" s="172"/>
      <c r="J540" s="173">
        <f>ROUND(I540*H540,0)</f>
        <v>0</v>
      </c>
      <c r="K540" s="169" t="s">
        <v>5</v>
      </c>
      <c r="L540" s="39"/>
      <c r="M540" s="174" t="s">
        <v>5</v>
      </c>
      <c r="N540" s="175" t="s">
        <v>47</v>
      </c>
      <c r="O540" s="40"/>
      <c r="P540" s="176">
        <f>O540*H540</f>
        <v>0</v>
      </c>
      <c r="Q540" s="176">
        <v>0</v>
      </c>
      <c r="R540" s="176">
        <f>Q540*H540</f>
        <v>0</v>
      </c>
      <c r="S540" s="176">
        <v>0</v>
      </c>
      <c r="T540" s="177">
        <f>S540*H540</f>
        <v>0</v>
      </c>
      <c r="AR540" s="22" t="s">
        <v>217</v>
      </c>
      <c r="AT540" s="22" t="s">
        <v>142</v>
      </c>
      <c r="AU540" s="22" t="s">
        <v>148</v>
      </c>
      <c r="AY540" s="22" t="s">
        <v>140</v>
      </c>
      <c r="BE540" s="178">
        <f>IF(N540="základní",J540,0)</f>
        <v>0</v>
      </c>
      <c r="BF540" s="178">
        <f>IF(N540="snížená",J540,0)</f>
        <v>0</v>
      </c>
      <c r="BG540" s="178">
        <f>IF(N540="zákl. přenesená",J540,0)</f>
        <v>0</v>
      </c>
      <c r="BH540" s="178">
        <f>IF(N540="sníž. přenesená",J540,0)</f>
        <v>0</v>
      </c>
      <c r="BI540" s="178">
        <f>IF(N540="nulová",J540,0)</f>
        <v>0</v>
      </c>
      <c r="BJ540" s="22" t="s">
        <v>148</v>
      </c>
      <c r="BK540" s="178">
        <f>ROUND(I540*H540,0)</f>
        <v>0</v>
      </c>
      <c r="BL540" s="22" t="s">
        <v>217</v>
      </c>
      <c r="BM540" s="22" t="s">
        <v>1113</v>
      </c>
    </row>
    <row r="541" spans="2:65" s="1" customFormat="1" ht="16.5" customHeight="1">
      <c r="B541" s="166"/>
      <c r="C541" s="167" t="s">
        <v>1114</v>
      </c>
      <c r="D541" s="167" t="s">
        <v>142</v>
      </c>
      <c r="E541" s="168" t="s">
        <v>1115</v>
      </c>
      <c r="F541" s="169" t="s">
        <v>1116</v>
      </c>
      <c r="G541" s="170" t="s">
        <v>580</v>
      </c>
      <c r="H541" s="171">
        <v>1</v>
      </c>
      <c r="I541" s="172"/>
      <c r="J541" s="173">
        <f>ROUND(I541*H541,0)</f>
        <v>0</v>
      </c>
      <c r="K541" s="169" t="s">
        <v>5</v>
      </c>
      <c r="L541" s="39"/>
      <c r="M541" s="174" t="s">
        <v>5</v>
      </c>
      <c r="N541" s="175" t="s">
        <v>47</v>
      </c>
      <c r="O541" s="40"/>
      <c r="P541" s="176">
        <f>O541*H541</f>
        <v>0</v>
      </c>
      <c r="Q541" s="176">
        <v>0</v>
      </c>
      <c r="R541" s="176">
        <f>Q541*H541</f>
        <v>0</v>
      </c>
      <c r="S541" s="176">
        <v>0</v>
      </c>
      <c r="T541" s="177">
        <f>S541*H541</f>
        <v>0</v>
      </c>
      <c r="AR541" s="22" t="s">
        <v>217</v>
      </c>
      <c r="AT541" s="22" t="s">
        <v>142</v>
      </c>
      <c r="AU541" s="22" t="s">
        <v>148</v>
      </c>
      <c r="AY541" s="22" t="s">
        <v>140</v>
      </c>
      <c r="BE541" s="178">
        <f>IF(N541="základní",J541,0)</f>
        <v>0</v>
      </c>
      <c r="BF541" s="178">
        <f>IF(N541="snížená",J541,0)</f>
        <v>0</v>
      </c>
      <c r="BG541" s="178">
        <f>IF(N541="zákl. přenesená",J541,0)</f>
        <v>0</v>
      </c>
      <c r="BH541" s="178">
        <f>IF(N541="sníž. přenesená",J541,0)</f>
        <v>0</v>
      </c>
      <c r="BI541" s="178">
        <f>IF(N541="nulová",J541,0)</f>
        <v>0</v>
      </c>
      <c r="BJ541" s="22" t="s">
        <v>148</v>
      </c>
      <c r="BK541" s="178">
        <f>ROUND(I541*H541,0)</f>
        <v>0</v>
      </c>
      <c r="BL541" s="22" t="s">
        <v>217</v>
      </c>
      <c r="BM541" s="22" t="s">
        <v>1117</v>
      </c>
    </row>
    <row r="542" spans="2:65" s="1" customFormat="1" ht="16.5" customHeight="1">
      <c r="B542" s="166"/>
      <c r="C542" s="167" t="s">
        <v>1118</v>
      </c>
      <c r="D542" s="167" t="s">
        <v>142</v>
      </c>
      <c r="E542" s="168" t="s">
        <v>1119</v>
      </c>
      <c r="F542" s="169" t="s">
        <v>1120</v>
      </c>
      <c r="G542" s="170" t="s">
        <v>580</v>
      </c>
      <c r="H542" s="171">
        <v>1</v>
      </c>
      <c r="I542" s="172"/>
      <c r="J542" s="173">
        <f>ROUND(I542*H542,0)</f>
        <v>0</v>
      </c>
      <c r="K542" s="169" t="s">
        <v>5</v>
      </c>
      <c r="L542" s="39"/>
      <c r="M542" s="174" t="s">
        <v>5</v>
      </c>
      <c r="N542" s="175" t="s">
        <v>47</v>
      </c>
      <c r="O542" s="40"/>
      <c r="P542" s="176">
        <f>O542*H542</f>
        <v>0</v>
      </c>
      <c r="Q542" s="176">
        <v>0</v>
      </c>
      <c r="R542" s="176">
        <f>Q542*H542</f>
        <v>0</v>
      </c>
      <c r="S542" s="176">
        <v>0</v>
      </c>
      <c r="T542" s="177">
        <f>S542*H542</f>
        <v>0</v>
      </c>
      <c r="AR542" s="22" t="s">
        <v>217</v>
      </c>
      <c r="AT542" s="22" t="s">
        <v>142</v>
      </c>
      <c r="AU542" s="22" t="s">
        <v>148</v>
      </c>
      <c r="AY542" s="22" t="s">
        <v>140</v>
      </c>
      <c r="BE542" s="178">
        <f>IF(N542="základní",J542,0)</f>
        <v>0</v>
      </c>
      <c r="BF542" s="178">
        <f>IF(N542="snížená",J542,0)</f>
        <v>0</v>
      </c>
      <c r="BG542" s="178">
        <f>IF(N542="zákl. přenesená",J542,0)</f>
        <v>0</v>
      </c>
      <c r="BH542" s="178">
        <f>IF(N542="sníž. přenesená",J542,0)</f>
        <v>0</v>
      </c>
      <c r="BI542" s="178">
        <f>IF(N542="nulová",J542,0)</f>
        <v>0</v>
      </c>
      <c r="BJ542" s="22" t="s">
        <v>148</v>
      </c>
      <c r="BK542" s="178">
        <f>ROUND(I542*H542,0)</f>
        <v>0</v>
      </c>
      <c r="BL542" s="22" t="s">
        <v>217</v>
      </c>
      <c r="BM542" s="22" t="s">
        <v>1121</v>
      </c>
    </row>
    <row r="543" spans="2:65" s="1" customFormat="1" ht="16.5" customHeight="1">
      <c r="B543" s="166"/>
      <c r="C543" s="167" t="s">
        <v>1122</v>
      </c>
      <c r="D543" s="167" t="s">
        <v>142</v>
      </c>
      <c r="E543" s="168" t="s">
        <v>1123</v>
      </c>
      <c r="F543" s="169" t="s">
        <v>1124</v>
      </c>
      <c r="G543" s="170" t="s">
        <v>580</v>
      </c>
      <c r="H543" s="171">
        <v>3</v>
      </c>
      <c r="I543" s="172"/>
      <c r="J543" s="173">
        <f>ROUND(I543*H543,0)</f>
        <v>0</v>
      </c>
      <c r="K543" s="169" t="s">
        <v>5</v>
      </c>
      <c r="L543" s="39"/>
      <c r="M543" s="174" t="s">
        <v>5</v>
      </c>
      <c r="N543" s="175" t="s">
        <v>47</v>
      </c>
      <c r="O543" s="40"/>
      <c r="P543" s="176">
        <f>O543*H543</f>
        <v>0</v>
      </c>
      <c r="Q543" s="176">
        <v>0</v>
      </c>
      <c r="R543" s="176">
        <f>Q543*H543</f>
        <v>0</v>
      </c>
      <c r="S543" s="176">
        <v>0</v>
      </c>
      <c r="T543" s="177">
        <f>S543*H543</f>
        <v>0</v>
      </c>
      <c r="AR543" s="22" t="s">
        <v>217</v>
      </c>
      <c r="AT543" s="22" t="s">
        <v>142</v>
      </c>
      <c r="AU543" s="22" t="s">
        <v>148</v>
      </c>
      <c r="AY543" s="22" t="s">
        <v>140</v>
      </c>
      <c r="BE543" s="178">
        <f>IF(N543="základní",J543,0)</f>
        <v>0</v>
      </c>
      <c r="BF543" s="178">
        <f>IF(N543="snížená",J543,0)</f>
        <v>0</v>
      </c>
      <c r="BG543" s="178">
        <f>IF(N543="zákl. přenesená",J543,0)</f>
        <v>0</v>
      </c>
      <c r="BH543" s="178">
        <f>IF(N543="sníž. přenesená",J543,0)</f>
        <v>0</v>
      </c>
      <c r="BI543" s="178">
        <f>IF(N543="nulová",J543,0)</f>
        <v>0</v>
      </c>
      <c r="BJ543" s="22" t="s">
        <v>148</v>
      </c>
      <c r="BK543" s="178">
        <f>ROUND(I543*H543,0)</f>
        <v>0</v>
      </c>
      <c r="BL543" s="22" t="s">
        <v>217</v>
      </c>
      <c r="BM543" s="22" t="s">
        <v>1125</v>
      </c>
    </row>
    <row r="544" spans="2:65" s="1" customFormat="1" ht="16.5" customHeight="1">
      <c r="B544" s="166"/>
      <c r="C544" s="167" t="s">
        <v>1126</v>
      </c>
      <c r="D544" s="167" t="s">
        <v>142</v>
      </c>
      <c r="E544" s="168" t="s">
        <v>1127</v>
      </c>
      <c r="F544" s="169" t="s">
        <v>1128</v>
      </c>
      <c r="G544" s="170" t="s">
        <v>158</v>
      </c>
      <c r="H544" s="171">
        <v>4.96</v>
      </c>
      <c r="I544" s="172"/>
      <c r="J544" s="173">
        <f>ROUND(I544*H544,0)</f>
        <v>0</v>
      </c>
      <c r="K544" s="169" t="s">
        <v>5</v>
      </c>
      <c r="L544" s="39"/>
      <c r="M544" s="174" t="s">
        <v>5</v>
      </c>
      <c r="N544" s="175" t="s">
        <v>47</v>
      </c>
      <c r="O544" s="40"/>
      <c r="P544" s="176">
        <f>O544*H544</f>
        <v>0</v>
      </c>
      <c r="Q544" s="176">
        <v>0</v>
      </c>
      <c r="R544" s="176">
        <f>Q544*H544</f>
        <v>0</v>
      </c>
      <c r="S544" s="176">
        <v>0</v>
      </c>
      <c r="T544" s="177">
        <f>S544*H544</f>
        <v>0</v>
      </c>
      <c r="AR544" s="22" t="s">
        <v>217</v>
      </c>
      <c r="AT544" s="22" t="s">
        <v>142</v>
      </c>
      <c r="AU544" s="22" t="s">
        <v>148</v>
      </c>
      <c r="AY544" s="22" t="s">
        <v>140</v>
      </c>
      <c r="BE544" s="178">
        <f>IF(N544="základní",J544,0)</f>
        <v>0</v>
      </c>
      <c r="BF544" s="178">
        <f>IF(N544="snížená",J544,0)</f>
        <v>0</v>
      </c>
      <c r="BG544" s="178">
        <f>IF(N544="zákl. přenesená",J544,0)</f>
        <v>0</v>
      </c>
      <c r="BH544" s="178">
        <f>IF(N544="sníž. přenesená",J544,0)</f>
        <v>0</v>
      </c>
      <c r="BI544" s="178">
        <f>IF(N544="nulová",J544,0)</f>
        <v>0</v>
      </c>
      <c r="BJ544" s="22" t="s">
        <v>148</v>
      </c>
      <c r="BK544" s="178">
        <f>ROUND(I544*H544,0)</f>
        <v>0</v>
      </c>
      <c r="BL544" s="22" t="s">
        <v>217</v>
      </c>
      <c r="BM544" s="22" t="s">
        <v>1129</v>
      </c>
    </row>
    <row r="545" spans="2:51" s="11" customFormat="1" ht="13.5">
      <c r="B545" s="179"/>
      <c r="D545" s="180" t="s">
        <v>150</v>
      </c>
      <c r="E545" s="181" t="s">
        <v>5</v>
      </c>
      <c r="F545" s="182" t="s">
        <v>1130</v>
      </c>
      <c r="H545" s="183">
        <v>4.96</v>
      </c>
      <c r="I545" s="184"/>
      <c r="L545" s="179"/>
      <c r="M545" s="185"/>
      <c r="N545" s="186"/>
      <c r="O545" s="186"/>
      <c r="P545" s="186"/>
      <c r="Q545" s="186"/>
      <c r="R545" s="186"/>
      <c r="S545" s="186"/>
      <c r="T545" s="187"/>
      <c r="AT545" s="181" t="s">
        <v>150</v>
      </c>
      <c r="AU545" s="181" t="s">
        <v>148</v>
      </c>
      <c r="AV545" s="11" t="s">
        <v>148</v>
      </c>
      <c r="AW545" s="11" t="s">
        <v>39</v>
      </c>
      <c r="AX545" s="11" t="s">
        <v>75</v>
      </c>
      <c r="AY545" s="181" t="s">
        <v>140</v>
      </c>
    </row>
    <row r="546" spans="2:65" s="1" customFormat="1" ht="16.5" customHeight="1">
      <c r="B546" s="166"/>
      <c r="C546" s="167" t="s">
        <v>1131</v>
      </c>
      <c r="D546" s="167" t="s">
        <v>142</v>
      </c>
      <c r="E546" s="168" t="s">
        <v>1132</v>
      </c>
      <c r="F546" s="169" t="s">
        <v>1133</v>
      </c>
      <c r="G546" s="170" t="s">
        <v>580</v>
      </c>
      <c r="H546" s="171">
        <v>3</v>
      </c>
      <c r="I546" s="172"/>
      <c r="J546" s="173">
        <f>ROUND(I546*H546,0)</f>
        <v>0</v>
      </c>
      <c r="K546" s="169" t="s">
        <v>5</v>
      </c>
      <c r="L546" s="39"/>
      <c r="M546" s="174" t="s">
        <v>5</v>
      </c>
      <c r="N546" s="175" t="s">
        <v>47</v>
      </c>
      <c r="O546" s="40"/>
      <c r="P546" s="176">
        <f>O546*H546</f>
        <v>0</v>
      </c>
      <c r="Q546" s="176">
        <v>0</v>
      </c>
      <c r="R546" s="176">
        <f>Q546*H546</f>
        <v>0</v>
      </c>
      <c r="S546" s="176">
        <v>0</v>
      </c>
      <c r="T546" s="177">
        <f>S546*H546</f>
        <v>0</v>
      </c>
      <c r="AR546" s="22" t="s">
        <v>217</v>
      </c>
      <c r="AT546" s="22" t="s">
        <v>142</v>
      </c>
      <c r="AU546" s="22" t="s">
        <v>148</v>
      </c>
      <c r="AY546" s="22" t="s">
        <v>140</v>
      </c>
      <c r="BE546" s="178">
        <f>IF(N546="základní",J546,0)</f>
        <v>0</v>
      </c>
      <c r="BF546" s="178">
        <f>IF(N546="snížená",J546,0)</f>
        <v>0</v>
      </c>
      <c r="BG546" s="178">
        <f>IF(N546="zákl. přenesená",J546,0)</f>
        <v>0</v>
      </c>
      <c r="BH546" s="178">
        <f>IF(N546="sníž. přenesená",J546,0)</f>
        <v>0</v>
      </c>
      <c r="BI546" s="178">
        <f>IF(N546="nulová",J546,0)</f>
        <v>0</v>
      </c>
      <c r="BJ546" s="22" t="s">
        <v>148</v>
      </c>
      <c r="BK546" s="178">
        <f>ROUND(I546*H546,0)</f>
        <v>0</v>
      </c>
      <c r="BL546" s="22" t="s">
        <v>217</v>
      </c>
      <c r="BM546" s="22" t="s">
        <v>1134</v>
      </c>
    </row>
    <row r="547" spans="2:65" s="1" customFormat="1" ht="16.5" customHeight="1">
      <c r="B547" s="166"/>
      <c r="C547" s="167" t="s">
        <v>1135</v>
      </c>
      <c r="D547" s="167" t="s">
        <v>142</v>
      </c>
      <c r="E547" s="168" t="s">
        <v>1136</v>
      </c>
      <c r="F547" s="169" t="s">
        <v>1137</v>
      </c>
      <c r="G547" s="170" t="s">
        <v>1138</v>
      </c>
      <c r="H547" s="205"/>
      <c r="I547" s="172"/>
      <c r="J547" s="173">
        <f>ROUND(I547*H547,0)</f>
        <v>0</v>
      </c>
      <c r="K547" s="169" t="s">
        <v>146</v>
      </c>
      <c r="L547" s="39"/>
      <c r="M547" s="174" t="s">
        <v>5</v>
      </c>
      <c r="N547" s="175" t="s">
        <v>47</v>
      </c>
      <c r="O547" s="40"/>
      <c r="P547" s="176">
        <f>O547*H547</f>
        <v>0</v>
      </c>
      <c r="Q547" s="176">
        <v>0</v>
      </c>
      <c r="R547" s="176">
        <f>Q547*H547</f>
        <v>0</v>
      </c>
      <c r="S547" s="176">
        <v>0</v>
      </c>
      <c r="T547" s="177">
        <f>S547*H547</f>
        <v>0</v>
      </c>
      <c r="AR547" s="22" t="s">
        <v>217</v>
      </c>
      <c r="AT547" s="22" t="s">
        <v>142</v>
      </c>
      <c r="AU547" s="22" t="s">
        <v>148</v>
      </c>
      <c r="AY547" s="22" t="s">
        <v>140</v>
      </c>
      <c r="BE547" s="178">
        <f>IF(N547="základní",J547,0)</f>
        <v>0</v>
      </c>
      <c r="BF547" s="178">
        <f>IF(N547="snížená",J547,0)</f>
        <v>0</v>
      </c>
      <c r="BG547" s="178">
        <f>IF(N547="zákl. přenesená",J547,0)</f>
        <v>0</v>
      </c>
      <c r="BH547" s="178">
        <f>IF(N547="sníž. přenesená",J547,0)</f>
        <v>0</v>
      </c>
      <c r="BI547" s="178">
        <f>IF(N547="nulová",J547,0)</f>
        <v>0</v>
      </c>
      <c r="BJ547" s="22" t="s">
        <v>148</v>
      </c>
      <c r="BK547" s="178">
        <f>ROUND(I547*H547,0)</f>
        <v>0</v>
      </c>
      <c r="BL547" s="22" t="s">
        <v>217</v>
      </c>
      <c r="BM547" s="22" t="s">
        <v>1139</v>
      </c>
    </row>
    <row r="548" spans="2:63" s="10" customFormat="1" ht="29.85" customHeight="1">
      <c r="B548" s="153"/>
      <c r="D548" s="154" t="s">
        <v>74</v>
      </c>
      <c r="E548" s="164" t="s">
        <v>1140</v>
      </c>
      <c r="F548" s="164" t="s">
        <v>1141</v>
      </c>
      <c r="I548" s="156"/>
      <c r="J548" s="165">
        <f>BK548</f>
        <v>0</v>
      </c>
      <c r="L548" s="153"/>
      <c r="M548" s="158"/>
      <c r="N548" s="159"/>
      <c r="O548" s="159"/>
      <c r="P548" s="160">
        <f>SUM(P549:P563)</f>
        <v>0</v>
      </c>
      <c r="Q548" s="159"/>
      <c r="R548" s="160">
        <f>SUM(R549:R563)</f>
        <v>0.014181999999999998</v>
      </c>
      <c r="S548" s="159"/>
      <c r="T548" s="161">
        <f>SUM(T549:T563)</f>
        <v>0.0912</v>
      </c>
      <c r="AR548" s="154" t="s">
        <v>148</v>
      </c>
      <c r="AT548" s="162" t="s">
        <v>74</v>
      </c>
      <c r="AU548" s="162" t="s">
        <v>11</v>
      </c>
      <c r="AY548" s="154" t="s">
        <v>140</v>
      </c>
      <c r="BK548" s="163">
        <f>SUM(BK549:BK563)</f>
        <v>0</v>
      </c>
    </row>
    <row r="549" spans="2:65" s="1" customFormat="1" ht="16.5" customHeight="1">
      <c r="B549" s="166"/>
      <c r="C549" s="167" t="s">
        <v>1142</v>
      </c>
      <c r="D549" s="167" t="s">
        <v>142</v>
      </c>
      <c r="E549" s="168" t="s">
        <v>1143</v>
      </c>
      <c r="F549" s="169" t="s">
        <v>1144</v>
      </c>
      <c r="G549" s="170" t="s">
        <v>158</v>
      </c>
      <c r="H549" s="171">
        <v>5.7</v>
      </c>
      <c r="I549" s="172"/>
      <c r="J549" s="173">
        <f>ROUND(I549*H549,0)</f>
        <v>0</v>
      </c>
      <c r="K549" s="169" t="s">
        <v>146</v>
      </c>
      <c r="L549" s="39"/>
      <c r="M549" s="174" t="s">
        <v>5</v>
      </c>
      <c r="N549" s="175" t="s">
        <v>47</v>
      </c>
      <c r="O549" s="40"/>
      <c r="P549" s="176">
        <f>O549*H549</f>
        <v>0</v>
      </c>
      <c r="Q549" s="176">
        <v>6E-05</v>
      </c>
      <c r="R549" s="176">
        <f>Q549*H549</f>
        <v>0.000342</v>
      </c>
      <c r="S549" s="176">
        <v>0</v>
      </c>
      <c r="T549" s="177">
        <f>S549*H549</f>
        <v>0</v>
      </c>
      <c r="AR549" s="22" t="s">
        <v>217</v>
      </c>
      <c r="AT549" s="22" t="s">
        <v>142</v>
      </c>
      <c r="AU549" s="22" t="s">
        <v>148</v>
      </c>
      <c r="AY549" s="22" t="s">
        <v>140</v>
      </c>
      <c r="BE549" s="178">
        <f>IF(N549="základní",J549,0)</f>
        <v>0</v>
      </c>
      <c r="BF549" s="178">
        <f>IF(N549="snížená",J549,0)</f>
        <v>0</v>
      </c>
      <c r="BG549" s="178">
        <f>IF(N549="zákl. přenesená",J549,0)</f>
        <v>0</v>
      </c>
      <c r="BH549" s="178">
        <f>IF(N549="sníž. přenesená",J549,0)</f>
        <v>0</v>
      </c>
      <c r="BI549" s="178">
        <f>IF(N549="nulová",J549,0)</f>
        <v>0</v>
      </c>
      <c r="BJ549" s="22" t="s">
        <v>148</v>
      </c>
      <c r="BK549" s="178">
        <f>ROUND(I549*H549,0)</f>
        <v>0</v>
      </c>
      <c r="BL549" s="22" t="s">
        <v>217</v>
      </c>
      <c r="BM549" s="22" t="s">
        <v>1145</v>
      </c>
    </row>
    <row r="550" spans="2:65" s="1" customFormat="1" ht="16.5" customHeight="1">
      <c r="B550" s="166"/>
      <c r="C550" s="188" t="s">
        <v>1146</v>
      </c>
      <c r="D550" s="188" t="s">
        <v>218</v>
      </c>
      <c r="E550" s="189" t="s">
        <v>1147</v>
      </c>
      <c r="F550" s="190" t="s">
        <v>1148</v>
      </c>
      <c r="G550" s="191" t="s">
        <v>158</v>
      </c>
      <c r="H550" s="192">
        <v>5.7</v>
      </c>
      <c r="I550" s="193"/>
      <c r="J550" s="194">
        <f>ROUND(I550*H550,0)</f>
        <v>0</v>
      </c>
      <c r="K550" s="190" t="s">
        <v>5</v>
      </c>
      <c r="L550" s="195"/>
      <c r="M550" s="196" t="s">
        <v>5</v>
      </c>
      <c r="N550" s="197" t="s">
        <v>47</v>
      </c>
      <c r="O550" s="40"/>
      <c r="P550" s="176">
        <f>O550*H550</f>
        <v>0</v>
      </c>
      <c r="Q550" s="176">
        <v>0</v>
      </c>
      <c r="R550" s="176">
        <f>Q550*H550</f>
        <v>0</v>
      </c>
      <c r="S550" s="176">
        <v>0</v>
      </c>
      <c r="T550" s="177">
        <f>S550*H550</f>
        <v>0</v>
      </c>
      <c r="AR550" s="22" t="s">
        <v>305</v>
      </c>
      <c r="AT550" s="22" t="s">
        <v>218</v>
      </c>
      <c r="AU550" s="22" t="s">
        <v>148</v>
      </c>
      <c r="AY550" s="22" t="s">
        <v>140</v>
      </c>
      <c r="BE550" s="178">
        <f>IF(N550="základní",J550,0)</f>
        <v>0</v>
      </c>
      <c r="BF550" s="178">
        <f>IF(N550="snížená",J550,0)</f>
        <v>0</v>
      </c>
      <c r="BG550" s="178">
        <f>IF(N550="zákl. přenesená",J550,0)</f>
        <v>0</v>
      </c>
      <c r="BH550" s="178">
        <f>IF(N550="sníž. přenesená",J550,0)</f>
        <v>0</v>
      </c>
      <c r="BI550" s="178">
        <f>IF(N550="nulová",J550,0)</f>
        <v>0</v>
      </c>
      <c r="BJ550" s="22" t="s">
        <v>148</v>
      </c>
      <c r="BK550" s="178">
        <f>ROUND(I550*H550,0)</f>
        <v>0</v>
      </c>
      <c r="BL550" s="22" t="s">
        <v>217</v>
      </c>
      <c r="BM550" s="22" t="s">
        <v>1149</v>
      </c>
    </row>
    <row r="551" spans="2:65" s="1" customFormat="1" ht="16.5" customHeight="1">
      <c r="B551" s="166"/>
      <c r="C551" s="167" t="s">
        <v>1150</v>
      </c>
      <c r="D551" s="167" t="s">
        <v>142</v>
      </c>
      <c r="E551" s="168" t="s">
        <v>1151</v>
      </c>
      <c r="F551" s="169" t="s">
        <v>1152</v>
      </c>
      <c r="G551" s="170" t="s">
        <v>158</v>
      </c>
      <c r="H551" s="171">
        <v>5.7</v>
      </c>
      <c r="I551" s="172"/>
      <c r="J551" s="173">
        <f>ROUND(I551*H551,0)</f>
        <v>0</v>
      </c>
      <c r="K551" s="169" t="s">
        <v>146</v>
      </c>
      <c r="L551" s="39"/>
      <c r="M551" s="174" t="s">
        <v>5</v>
      </c>
      <c r="N551" s="175" t="s">
        <v>47</v>
      </c>
      <c r="O551" s="40"/>
      <c r="P551" s="176">
        <f>O551*H551</f>
        <v>0</v>
      </c>
      <c r="Q551" s="176">
        <v>0</v>
      </c>
      <c r="R551" s="176">
        <f>Q551*H551</f>
        <v>0</v>
      </c>
      <c r="S551" s="176">
        <v>0.016</v>
      </c>
      <c r="T551" s="177">
        <f>S551*H551</f>
        <v>0.0912</v>
      </c>
      <c r="AR551" s="22" t="s">
        <v>217</v>
      </c>
      <c r="AT551" s="22" t="s">
        <v>142</v>
      </c>
      <c r="AU551" s="22" t="s">
        <v>148</v>
      </c>
      <c r="AY551" s="22" t="s">
        <v>140</v>
      </c>
      <c r="BE551" s="178">
        <f>IF(N551="základní",J551,0)</f>
        <v>0</v>
      </c>
      <c r="BF551" s="178">
        <f>IF(N551="snížená",J551,0)</f>
        <v>0</v>
      </c>
      <c r="BG551" s="178">
        <f>IF(N551="zákl. přenesená",J551,0)</f>
        <v>0</v>
      </c>
      <c r="BH551" s="178">
        <f>IF(N551="sníž. přenesená",J551,0)</f>
        <v>0</v>
      </c>
      <c r="BI551" s="178">
        <f>IF(N551="nulová",J551,0)</f>
        <v>0</v>
      </c>
      <c r="BJ551" s="22" t="s">
        <v>148</v>
      </c>
      <c r="BK551" s="178">
        <f>ROUND(I551*H551,0)</f>
        <v>0</v>
      </c>
      <c r="BL551" s="22" t="s">
        <v>217</v>
      </c>
      <c r="BM551" s="22" t="s">
        <v>1153</v>
      </c>
    </row>
    <row r="552" spans="2:65" s="1" customFormat="1" ht="16.5" customHeight="1">
      <c r="B552" s="166"/>
      <c r="C552" s="167" t="s">
        <v>1154</v>
      </c>
      <c r="D552" s="167" t="s">
        <v>142</v>
      </c>
      <c r="E552" s="168" t="s">
        <v>1155</v>
      </c>
      <c r="F552" s="169" t="s">
        <v>1156</v>
      </c>
      <c r="G552" s="170" t="s">
        <v>145</v>
      </c>
      <c r="H552" s="171">
        <v>0.6</v>
      </c>
      <c r="I552" s="172"/>
      <c r="J552" s="173">
        <f>ROUND(I552*H552,0)</f>
        <v>0</v>
      </c>
      <c r="K552" s="169" t="s">
        <v>146</v>
      </c>
      <c r="L552" s="39"/>
      <c r="M552" s="174" t="s">
        <v>5</v>
      </c>
      <c r="N552" s="175" t="s">
        <v>47</v>
      </c>
      <c r="O552" s="40"/>
      <c r="P552" s="176">
        <f>O552*H552</f>
        <v>0</v>
      </c>
      <c r="Q552" s="176">
        <v>0</v>
      </c>
      <c r="R552" s="176">
        <f>Q552*H552</f>
        <v>0</v>
      </c>
      <c r="S552" s="176">
        <v>0</v>
      </c>
      <c r="T552" s="177">
        <f>S552*H552</f>
        <v>0</v>
      </c>
      <c r="AR552" s="22" t="s">
        <v>217</v>
      </c>
      <c r="AT552" s="22" t="s">
        <v>142</v>
      </c>
      <c r="AU552" s="22" t="s">
        <v>148</v>
      </c>
      <c r="AY552" s="22" t="s">
        <v>140</v>
      </c>
      <c r="BE552" s="178">
        <f>IF(N552="základní",J552,0)</f>
        <v>0</v>
      </c>
      <c r="BF552" s="178">
        <f>IF(N552="snížená",J552,0)</f>
        <v>0</v>
      </c>
      <c r="BG552" s="178">
        <f>IF(N552="zákl. přenesená",J552,0)</f>
        <v>0</v>
      </c>
      <c r="BH552" s="178">
        <f>IF(N552="sníž. přenesená",J552,0)</f>
        <v>0</v>
      </c>
      <c r="BI552" s="178">
        <f>IF(N552="nulová",J552,0)</f>
        <v>0</v>
      </c>
      <c r="BJ552" s="22" t="s">
        <v>148</v>
      </c>
      <c r="BK552" s="178">
        <f>ROUND(I552*H552,0)</f>
        <v>0</v>
      </c>
      <c r="BL552" s="22" t="s">
        <v>217</v>
      </c>
      <c r="BM552" s="22" t="s">
        <v>1157</v>
      </c>
    </row>
    <row r="553" spans="2:51" s="11" customFormat="1" ht="13.5">
      <c r="B553" s="179"/>
      <c r="D553" s="180" t="s">
        <v>150</v>
      </c>
      <c r="E553" s="181" t="s">
        <v>5</v>
      </c>
      <c r="F553" s="182" t="s">
        <v>1158</v>
      </c>
      <c r="H553" s="183">
        <v>0.6</v>
      </c>
      <c r="I553" s="184"/>
      <c r="L553" s="179"/>
      <c r="M553" s="185"/>
      <c r="N553" s="186"/>
      <c r="O553" s="186"/>
      <c r="P553" s="186"/>
      <c r="Q553" s="186"/>
      <c r="R553" s="186"/>
      <c r="S553" s="186"/>
      <c r="T553" s="187"/>
      <c r="AT553" s="181" t="s">
        <v>150</v>
      </c>
      <c r="AU553" s="181" t="s">
        <v>148</v>
      </c>
      <c r="AV553" s="11" t="s">
        <v>148</v>
      </c>
      <c r="AW553" s="11" t="s">
        <v>39</v>
      </c>
      <c r="AX553" s="11" t="s">
        <v>75</v>
      </c>
      <c r="AY553" s="181" t="s">
        <v>140</v>
      </c>
    </row>
    <row r="554" spans="2:65" s="1" customFormat="1" ht="16.5" customHeight="1">
      <c r="B554" s="166"/>
      <c r="C554" s="188" t="s">
        <v>1159</v>
      </c>
      <c r="D554" s="188" t="s">
        <v>218</v>
      </c>
      <c r="E554" s="189" t="s">
        <v>1160</v>
      </c>
      <c r="F554" s="190" t="s">
        <v>1161</v>
      </c>
      <c r="G554" s="191" t="s">
        <v>145</v>
      </c>
      <c r="H554" s="192">
        <v>0.6</v>
      </c>
      <c r="I554" s="193"/>
      <c r="J554" s="194">
        <f>ROUND(I554*H554,0)</f>
        <v>0</v>
      </c>
      <c r="K554" s="190" t="s">
        <v>146</v>
      </c>
      <c r="L554" s="195"/>
      <c r="M554" s="196" t="s">
        <v>5</v>
      </c>
      <c r="N554" s="197" t="s">
        <v>47</v>
      </c>
      <c r="O554" s="40"/>
      <c r="P554" s="176">
        <f>O554*H554</f>
        <v>0</v>
      </c>
      <c r="Q554" s="176">
        <v>0.022</v>
      </c>
      <c r="R554" s="176">
        <f>Q554*H554</f>
        <v>0.013199999999999998</v>
      </c>
      <c r="S554" s="176">
        <v>0</v>
      </c>
      <c r="T554" s="177">
        <f>S554*H554</f>
        <v>0</v>
      </c>
      <c r="AR554" s="22" t="s">
        <v>305</v>
      </c>
      <c r="AT554" s="22" t="s">
        <v>218</v>
      </c>
      <c r="AU554" s="22" t="s">
        <v>148</v>
      </c>
      <c r="AY554" s="22" t="s">
        <v>140</v>
      </c>
      <c r="BE554" s="178">
        <f>IF(N554="základní",J554,0)</f>
        <v>0</v>
      </c>
      <c r="BF554" s="178">
        <f>IF(N554="snížená",J554,0)</f>
        <v>0</v>
      </c>
      <c r="BG554" s="178">
        <f>IF(N554="zákl. přenesená",J554,0)</f>
        <v>0</v>
      </c>
      <c r="BH554" s="178">
        <f>IF(N554="sníž. přenesená",J554,0)</f>
        <v>0</v>
      </c>
      <c r="BI554" s="178">
        <f>IF(N554="nulová",J554,0)</f>
        <v>0</v>
      </c>
      <c r="BJ554" s="22" t="s">
        <v>148</v>
      </c>
      <c r="BK554" s="178">
        <f>ROUND(I554*H554,0)</f>
        <v>0</v>
      </c>
      <c r="BL554" s="22" t="s">
        <v>217</v>
      </c>
      <c r="BM554" s="22" t="s">
        <v>1162</v>
      </c>
    </row>
    <row r="555" spans="2:65" s="1" customFormat="1" ht="16.5" customHeight="1">
      <c r="B555" s="166"/>
      <c r="C555" s="167" t="s">
        <v>1163</v>
      </c>
      <c r="D555" s="167" t="s">
        <v>142</v>
      </c>
      <c r="E555" s="168" t="s">
        <v>1164</v>
      </c>
      <c r="F555" s="169" t="s">
        <v>1165</v>
      </c>
      <c r="G555" s="170" t="s">
        <v>158</v>
      </c>
      <c r="H555" s="171">
        <v>3.2</v>
      </c>
      <c r="I555" s="172"/>
      <c r="J555" s="173">
        <f>ROUND(I555*H555,0)</f>
        <v>0</v>
      </c>
      <c r="K555" s="169" t="s">
        <v>146</v>
      </c>
      <c r="L555" s="39"/>
      <c r="M555" s="174" t="s">
        <v>5</v>
      </c>
      <c r="N555" s="175" t="s">
        <v>47</v>
      </c>
      <c r="O555" s="40"/>
      <c r="P555" s="176">
        <f>O555*H555</f>
        <v>0</v>
      </c>
      <c r="Q555" s="176">
        <v>0</v>
      </c>
      <c r="R555" s="176">
        <f>Q555*H555</f>
        <v>0</v>
      </c>
      <c r="S555" s="176">
        <v>0</v>
      </c>
      <c r="T555" s="177">
        <f>S555*H555</f>
        <v>0</v>
      </c>
      <c r="AR555" s="22" t="s">
        <v>217</v>
      </c>
      <c r="AT555" s="22" t="s">
        <v>142</v>
      </c>
      <c r="AU555" s="22" t="s">
        <v>148</v>
      </c>
      <c r="AY555" s="22" t="s">
        <v>140</v>
      </c>
      <c r="BE555" s="178">
        <f>IF(N555="základní",J555,0)</f>
        <v>0</v>
      </c>
      <c r="BF555" s="178">
        <f>IF(N555="snížená",J555,0)</f>
        <v>0</v>
      </c>
      <c r="BG555" s="178">
        <f>IF(N555="zákl. přenesená",J555,0)</f>
        <v>0</v>
      </c>
      <c r="BH555" s="178">
        <f>IF(N555="sníž. přenesená",J555,0)</f>
        <v>0</v>
      </c>
      <c r="BI555" s="178">
        <f>IF(N555="nulová",J555,0)</f>
        <v>0</v>
      </c>
      <c r="BJ555" s="22" t="s">
        <v>148</v>
      </c>
      <c r="BK555" s="178">
        <f>ROUND(I555*H555,0)</f>
        <v>0</v>
      </c>
      <c r="BL555" s="22" t="s">
        <v>217</v>
      </c>
      <c r="BM555" s="22" t="s">
        <v>1166</v>
      </c>
    </row>
    <row r="556" spans="2:51" s="11" customFormat="1" ht="13.5">
      <c r="B556" s="179"/>
      <c r="D556" s="180" t="s">
        <v>150</v>
      </c>
      <c r="E556" s="181" t="s">
        <v>5</v>
      </c>
      <c r="F556" s="182" t="s">
        <v>1167</v>
      </c>
      <c r="H556" s="183">
        <v>3.2</v>
      </c>
      <c r="I556" s="184"/>
      <c r="L556" s="179"/>
      <c r="M556" s="185"/>
      <c r="N556" s="186"/>
      <c r="O556" s="186"/>
      <c r="P556" s="186"/>
      <c r="Q556" s="186"/>
      <c r="R556" s="186"/>
      <c r="S556" s="186"/>
      <c r="T556" s="187"/>
      <c r="AT556" s="181" t="s">
        <v>150</v>
      </c>
      <c r="AU556" s="181" t="s">
        <v>148</v>
      </c>
      <c r="AV556" s="11" t="s">
        <v>148</v>
      </c>
      <c r="AW556" s="11" t="s">
        <v>39</v>
      </c>
      <c r="AX556" s="11" t="s">
        <v>75</v>
      </c>
      <c r="AY556" s="181" t="s">
        <v>140</v>
      </c>
    </row>
    <row r="557" spans="2:65" s="1" customFormat="1" ht="16.5" customHeight="1">
      <c r="B557" s="166"/>
      <c r="C557" s="188" t="s">
        <v>1168</v>
      </c>
      <c r="D557" s="188" t="s">
        <v>218</v>
      </c>
      <c r="E557" s="189" t="s">
        <v>1169</v>
      </c>
      <c r="F557" s="190" t="s">
        <v>1170</v>
      </c>
      <c r="G557" s="191" t="s">
        <v>158</v>
      </c>
      <c r="H557" s="192">
        <v>3.2</v>
      </c>
      <c r="I557" s="193"/>
      <c r="J557" s="194">
        <f aca="true" t="shared" si="10" ref="J557:J563">ROUND(I557*H557,0)</f>
        <v>0</v>
      </c>
      <c r="K557" s="190" t="s">
        <v>146</v>
      </c>
      <c r="L557" s="195"/>
      <c r="M557" s="196" t="s">
        <v>5</v>
      </c>
      <c r="N557" s="197" t="s">
        <v>47</v>
      </c>
      <c r="O557" s="40"/>
      <c r="P557" s="176">
        <f aca="true" t="shared" si="11" ref="P557:P563">O557*H557</f>
        <v>0</v>
      </c>
      <c r="Q557" s="176">
        <v>0.0002</v>
      </c>
      <c r="R557" s="176">
        <f aca="true" t="shared" si="12" ref="R557:R563">Q557*H557</f>
        <v>0.00064</v>
      </c>
      <c r="S557" s="176">
        <v>0</v>
      </c>
      <c r="T557" s="177">
        <f aca="true" t="shared" si="13" ref="T557:T563">S557*H557</f>
        <v>0</v>
      </c>
      <c r="AR557" s="22" t="s">
        <v>305</v>
      </c>
      <c r="AT557" s="22" t="s">
        <v>218</v>
      </c>
      <c r="AU557" s="22" t="s">
        <v>148</v>
      </c>
      <c r="AY557" s="22" t="s">
        <v>140</v>
      </c>
      <c r="BE557" s="178">
        <f aca="true" t="shared" si="14" ref="BE557:BE563">IF(N557="základní",J557,0)</f>
        <v>0</v>
      </c>
      <c r="BF557" s="178">
        <f aca="true" t="shared" si="15" ref="BF557:BF563">IF(N557="snížená",J557,0)</f>
        <v>0</v>
      </c>
      <c r="BG557" s="178">
        <f aca="true" t="shared" si="16" ref="BG557:BG563">IF(N557="zákl. přenesená",J557,0)</f>
        <v>0</v>
      </c>
      <c r="BH557" s="178">
        <f aca="true" t="shared" si="17" ref="BH557:BH563">IF(N557="sníž. přenesená",J557,0)</f>
        <v>0</v>
      </c>
      <c r="BI557" s="178">
        <f aca="true" t="shared" si="18" ref="BI557:BI563">IF(N557="nulová",J557,0)</f>
        <v>0</v>
      </c>
      <c r="BJ557" s="22" t="s">
        <v>148</v>
      </c>
      <c r="BK557" s="178">
        <f aca="true" t="shared" si="19" ref="BK557:BK563">ROUND(I557*H557,0)</f>
        <v>0</v>
      </c>
      <c r="BL557" s="22" t="s">
        <v>217</v>
      </c>
      <c r="BM557" s="22" t="s">
        <v>1171</v>
      </c>
    </row>
    <row r="558" spans="2:65" s="1" customFormat="1" ht="16.5" customHeight="1">
      <c r="B558" s="166"/>
      <c r="C558" s="167" t="s">
        <v>1172</v>
      </c>
      <c r="D558" s="167" t="s">
        <v>142</v>
      </c>
      <c r="E558" s="168" t="s">
        <v>1173</v>
      </c>
      <c r="F558" s="169" t="s">
        <v>1174</v>
      </c>
      <c r="G558" s="170" t="s">
        <v>233</v>
      </c>
      <c r="H558" s="171">
        <v>1</v>
      </c>
      <c r="I558" s="172"/>
      <c r="J558" s="173">
        <f t="shared" si="10"/>
        <v>0</v>
      </c>
      <c r="K558" s="169" t="s">
        <v>146</v>
      </c>
      <c r="L558" s="39"/>
      <c r="M558" s="174" t="s">
        <v>5</v>
      </c>
      <c r="N558" s="175" t="s">
        <v>47</v>
      </c>
      <c r="O558" s="40"/>
      <c r="P558" s="176">
        <f t="shared" si="11"/>
        <v>0</v>
      </c>
      <c r="Q558" s="176">
        <v>0</v>
      </c>
      <c r="R558" s="176">
        <f t="shared" si="12"/>
        <v>0</v>
      </c>
      <c r="S558" s="176">
        <v>0</v>
      </c>
      <c r="T558" s="177">
        <f t="shared" si="13"/>
        <v>0</v>
      </c>
      <c r="AR558" s="22" t="s">
        <v>217</v>
      </c>
      <c r="AT558" s="22" t="s">
        <v>142</v>
      </c>
      <c r="AU558" s="22" t="s">
        <v>148</v>
      </c>
      <c r="AY558" s="22" t="s">
        <v>140</v>
      </c>
      <c r="BE558" s="178">
        <f t="shared" si="14"/>
        <v>0</v>
      </c>
      <c r="BF558" s="178">
        <f t="shared" si="15"/>
        <v>0</v>
      </c>
      <c r="BG558" s="178">
        <f t="shared" si="16"/>
        <v>0</v>
      </c>
      <c r="BH558" s="178">
        <f t="shared" si="17"/>
        <v>0</v>
      </c>
      <c r="BI558" s="178">
        <f t="shared" si="18"/>
        <v>0</v>
      </c>
      <c r="BJ558" s="22" t="s">
        <v>148</v>
      </c>
      <c r="BK558" s="178">
        <f t="shared" si="19"/>
        <v>0</v>
      </c>
      <c r="BL558" s="22" t="s">
        <v>217</v>
      </c>
      <c r="BM558" s="22" t="s">
        <v>1175</v>
      </c>
    </row>
    <row r="559" spans="2:65" s="1" customFormat="1" ht="16.5" customHeight="1">
      <c r="B559" s="166"/>
      <c r="C559" s="188" t="s">
        <v>1176</v>
      </c>
      <c r="D559" s="188" t="s">
        <v>218</v>
      </c>
      <c r="E559" s="189" t="s">
        <v>1177</v>
      </c>
      <c r="F559" s="190" t="s">
        <v>1178</v>
      </c>
      <c r="G559" s="191" t="s">
        <v>580</v>
      </c>
      <c r="H559" s="192">
        <v>1</v>
      </c>
      <c r="I559" s="193"/>
      <c r="J559" s="194">
        <f t="shared" si="10"/>
        <v>0</v>
      </c>
      <c r="K559" s="190" t="s">
        <v>5</v>
      </c>
      <c r="L559" s="195"/>
      <c r="M559" s="196" t="s">
        <v>5</v>
      </c>
      <c r="N559" s="197" t="s">
        <v>47</v>
      </c>
      <c r="O559" s="40"/>
      <c r="P559" s="176">
        <f t="shared" si="11"/>
        <v>0</v>
      </c>
      <c r="Q559" s="176">
        <v>0</v>
      </c>
      <c r="R559" s="176">
        <f t="shared" si="12"/>
        <v>0</v>
      </c>
      <c r="S559" s="176">
        <v>0</v>
      </c>
      <c r="T559" s="177">
        <f t="shared" si="13"/>
        <v>0</v>
      </c>
      <c r="AR559" s="22" t="s">
        <v>305</v>
      </c>
      <c r="AT559" s="22" t="s">
        <v>218</v>
      </c>
      <c r="AU559" s="22" t="s">
        <v>148</v>
      </c>
      <c r="AY559" s="22" t="s">
        <v>140</v>
      </c>
      <c r="BE559" s="178">
        <f t="shared" si="14"/>
        <v>0</v>
      </c>
      <c r="BF559" s="178">
        <f t="shared" si="15"/>
        <v>0</v>
      </c>
      <c r="BG559" s="178">
        <f t="shared" si="16"/>
        <v>0</v>
      </c>
      <c r="BH559" s="178">
        <f t="shared" si="17"/>
        <v>0</v>
      </c>
      <c r="BI559" s="178">
        <f t="shared" si="18"/>
        <v>0</v>
      </c>
      <c r="BJ559" s="22" t="s">
        <v>148</v>
      </c>
      <c r="BK559" s="178">
        <f t="shared" si="19"/>
        <v>0</v>
      </c>
      <c r="BL559" s="22" t="s">
        <v>217</v>
      </c>
      <c r="BM559" s="22" t="s">
        <v>1179</v>
      </c>
    </row>
    <row r="560" spans="2:65" s="1" customFormat="1" ht="25.5" customHeight="1">
      <c r="B560" s="166"/>
      <c r="C560" s="167" t="s">
        <v>1180</v>
      </c>
      <c r="D560" s="167" t="s">
        <v>142</v>
      </c>
      <c r="E560" s="168" t="s">
        <v>1181</v>
      </c>
      <c r="F560" s="169" t="s">
        <v>1182</v>
      </c>
      <c r="G560" s="170" t="s">
        <v>158</v>
      </c>
      <c r="H560" s="171">
        <v>5</v>
      </c>
      <c r="I560" s="172"/>
      <c r="J560" s="173">
        <f t="shared" si="10"/>
        <v>0</v>
      </c>
      <c r="K560" s="169" t="s">
        <v>5</v>
      </c>
      <c r="L560" s="39"/>
      <c r="M560" s="174" t="s">
        <v>5</v>
      </c>
      <c r="N560" s="175" t="s">
        <v>47</v>
      </c>
      <c r="O560" s="40"/>
      <c r="P560" s="176">
        <f t="shared" si="11"/>
        <v>0</v>
      </c>
      <c r="Q560" s="176">
        <v>0</v>
      </c>
      <c r="R560" s="176">
        <f t="shared" si="12"/>
        <v>0</v>
      </c>
      <c r="S560" s="176">
        <v>0</v>
      </c>
      <c r="T560" s="177">
        <f t="shared" si="13"/>
        <v>0</v>
      </c>
      <c r="AR560" s="22" t="s">
        <v>217</v>
      </c>
      <c r="AT560" s="22" t="s">
        <v>142</v>
      </c>
      <c r="AU560" s="22" t="s">
        <v>148</v>
      </c>
      <c r="AY560" s="22" t="s">
        <v>140</v>
      </c>
      <c r="BE560" s="178">
        <f t="shared" si="14"/>
        <v>0</v>
      </c>
      <c r="BF560" s="178">
        <f t="shared" si="15"/>
        <v>0</v>
      </c>
      <c r="BG560" s="178">
        <f t="shared" si="16"/>
        <v>0</v>
      </c>
      <c r="BH560" s="178">
        <f t="shared" si="17"/>
        <v>0</v>
      </c>
      <c r="BI560" s="178">
        <f t="shared" si="18"/>
        <v>0</v>
      </c>
      <c r="BJ560" s="22" t="s">
        <v>148</v>
      </c>
      <c r="BK560" s="178">
        <f t="shared" si="19"/>
        <v>0</v>
      </c>
      <c r="BL560" s="22" t="s">
        <v>217</v>
      </c>
      <c r="BM560" s="22" t="s">
        <v>1183</v>
      </c>
    </row>
    <row r="561" spans="2:65" s="1" customFormat="1" ht="25.5" customHeight="1">
      <c r="B561" s="166"/>
      <c r="C561" s="167" t="s">
        <v>1184</v>
      </c>
      <c r="D561" s="167" t="s">
        <v>142</v>
      </c>
      <c r="E561" s="168" t="s">
        <v>1185</v>
      </c>
      <c r="F561" s="169" t="s">
        <v>1186</v>
      </c>
      <c r="G561" s="170" t="s">
        <v>580</v>
      </c>
      <c r="H561" s="171">
        <v>1</v>
      </c>
      <c r="I561" s="172"/>
      <c r="J561" s="173">
        <f t="shared" si="10"/>
        <v>0</v>
      </c>
      <c r="K561" s="169" t="s">
        <v>5</v>
      </c>
      <c r="L561" s="39"/>
      <c r="M561" s="174" t="s">
        <v>5</v>
      </c>
      <c r="N561" s="175" t="s">
        <v>47</v>
      </c>
      <c r="O561" s="40"/>
      <c r="P561" s="176">
        <f t="shared" si="11"/>
        <v>0</v>
      </c>
      <c r="Q561" s="176">
        <v>0</v>
      </c>
      <c r="R561" s="176">
        <f t="shared" si="12"/>
        <v>0</v>
      </c>
      <c r="S561" s="176">
        <v>0</v>
      </c>
      <c r="T561" s="177">
        <f t="shared" si="13"/>
        <v>0</v>
      </c>
      <c r="AR561" s="22" t="s">
        <v>217</v>
      </c>
      <c r="AT561" s="22" t="s">
        <v>142</v>
      </c>
      <c r="AU561" s="22" t="s">
        <v>148</v>
      </c>
      <c r="AY561" s="22" t="s">
        <v>140</v>
      </c>
      <c r="BE561" s="178">
        <f t="shared" si="14"/>
        <v>0</v>
      </c>
      <c r="BF561" s="178">
        <f t="shared" si="15"/>
        <v>0</v>
      </c>
      <c r="BG561" s="178">
        <f t="shared" si="16"/>
        <v>0</v>
      </c>
      <c r="BH561" s="178">
        <f t="shared" si="17"/>
        <v>0</v>
      </c>
      <c r="BI561" s="178">
        <f t="shared" si="18"/>
        <v>0</v>
      </c>
      <c r="BJ561" s="22" t="s">
        <v>148</v>
      </c>
      <c r="BK561" s="178">
        <f t="shared" si="19"/>
        <v>0</v>
      </c>
      <c r="BL561" s="22" t="s">
        <v>217</v>
      </c>
      <c r="BM561" s="22" t="s">
        <v>1187</v>
      </c>
    </row>
    <row r="562" spans="2:65" s="1" customFormat="1" ht="16.5" customHeight="1">
      <c r="B562" s="166"/>
      <c r="C562" s="167" t="s">
        <v>1188</v>
      </c>
      <c r="D562" s="167" t="s">
        <v>142</v>
      </c>
      <c r="E562" s="168" t="s">
        <v>1189</v>
      </c>
      <c r="F562" s="169" t="s">
        <v>1190</v>
      </c>
      <c r="G562" s="170" t="s">
        <v>580</v>
      </c>
      <c r="H562" s="171">
        <v>1</v>
      </c>
      <c r="I562" s="172"/>
      <c r="J562" s="173">
        <f t="shared" si="10"/>
        <v>0</v>
      </c>
      <c r="K562" s="169" t="s">
        <v>5</v>
      </c>
      <c r="L562" s="39"/>
      <c r="M562" s="174" t="s">
        <v>5</v>
      </c>
      <c r="N562" s="175" t="s">
        <v>47</v>
      </c>
      <c r="O562" s="40"/>
      <c r="P562" s="176">
        <f t="shared" si="11"/>
        <v>0</v>
      </c>
      <c r="Q562" s="176">
        <v>0</v>
      </c>
      <c r="R562" s="176">
        <f t="shared" si="12"/>
        <v>0</v>
      </c>
      <c r="S562" s="176">
        <v>0</v>
      </c>
      <c r="T562" s="177">
        <f t="shared" si="13"/>
        <v>0</v>
      </c>
      <c r="AR562" s="22" t="s">
        <v>217</v>
      </c>
      <c r="AT562" s="22" t="s">
        <v>142</v>
      </c>
      <c r="AU562" s="22" t="s">
        <v>148</v>
      </c>
      <c r="AY562" s="22" t="s">
        <v>140</v>
      </c>
      <c r="BE562" s="178">
        <f t="shared" si="14"/>
        <v>0</v>
      </c>
      <c r="BF562" s="178">
        <f t="shared" si="15"/>
        <v>0</v>
      </c>
      <c r="BG562" s="178">
        <f t="shared" si="16"/>
        <v>0</v>
      </c>
      <c r="BH562" s="178">
        <f t="shared" si="17"/>
        <v>0</v>
      </c>
      <c r="BI562" s="178">
        <f t="shared" si="18"/>
        <v>0</v>
      </c>
      <c r="BJ562" s="22" t="s">
        <v>148</v>
      </c>
      <c r="BK562" s="178">
        <f t="shared" si="19"/>
        <v>0</v>
      </c>
      <c r="BL562" s="22" t="s">
        <v>217</v>
      </c>
      <c r="BM562" s="22" t="s">
        <v>1191</v>
      </c>
    </row>
    <row r="563" spans="2:65" s="1" customFormat="1" ht="16.5" customHeight="1">
      <c r="B563" s="166"/>
      <c r="C563" s="167" t="s">
        <v>1192</v>
      </c>
      <c r="D563" s="167" t="s">
        <v>142</v>
      </c>
      <c r="E563" s="168" t="s">
        <v>1193</v>
      </c>
      <c r="F563" s="169" t="s">
        <v>1194</v>
      </c>
      <c r="G563" s="170" t="s">
        <v>1138</v>
      </c>
      <c r="H563" s="205"/>
      <c r="I563" s="172"/>
      <c r="J563" s="173">
        <f t="shared" si="10"/>
        <v>0</v>
      </c>
      <c r="K563" s="169" t="s">
        <v>146</v>
      </c>
      <c r="L563" s="39"/>
      <c r="M563" s="174" t="s">
        <v>5</v>
      </c>
      <c r="N563" s="175" t="s">
        <v>47</v>
      </c>
      <c r="O563" s="40"/>
      <c r="P563" s="176">
        <f t="shared" si="11"/>
        <v>0</v>
      </c>
      <c r="Q563" s="176">
        <v>0</v>
      </c>
      <c r="R563" s="176">
        <f t="shared" si="12"/>
        <v>0</v>
      </c>
      <c r="S563" s="176">
        <v>0</v>
      </c>
      <c r="T563" s="177">
        <f t="shared" si="13"/>
        <v>0</v>
      </c>
      <c r="AR563" s="22" t="s">
        <v>217</v>
      </c>
      <c r="AT563" s="22" t="s">
        <v>142</v>
      </c>
      <c r="AU563" s="22" t="s">
        <v>148</v>
      </c>
      <c r="AY563" s="22" t="s">
        <v>140</v>
      </c>
      <c r="BE563" s="178">
        <f t="shared" si="14"/>
        <v>0</v>
      </c>
      <c r="BF563" s="178">
        <f t="shared" si="15"/>
        <v>0</v>
      </c>
      <c r="BG563" s="178">
        <f t="shared" si="16"/>
        <v>0</v>
      </c>
      <c r="BH563" s="178">
        <f t="shared" si="17"/>
        <v>0</v>
      </c>
      <c r="BI563" s="178">
        <f t="shared" si="18"/>
        <v>0</v>
      </c>
      <c r="BJ563" s="22" t="s">
        <v>148</v>
      </c>
      <c r="BK563" s="178">
        <f t="shared" si="19"/>
        <v>0</v>
      </c>
      <c r="BL563" s="22" t="s">
        <v>217</v>
      </c>
      <c r="BM563" s="22" t="s">
        <v>1195</v>
      </c>
    </row>
    <row r="564" spans="2:63" s="10" customFormat="1" ht="29.85" customHeight="1">
      <c r="B564" s="153"/>
      <c r="D564" s="154" t="s">
        <v>74</v>
      </c>
      <c r="E564" s="164" t="s">
        <v>1196</v>
      </c>
      <c r="F564" s="164" t="s">
        <v>1197</v>
      </c>
      <c r="I564" s="156"/>
      <c r="J564" s="165">
        <f>BK564</f>
        <v>0</v>
      </c>
      <c r="L564" s="153"/>
      <c r="M564" s="158"/>
      <c r="N564" s="159"/>
      <c r="O564" s="159"/>
      <c r="P564" s="160">
        <f>SUM(P565:P583)</f>
        <v>0</v>
      </c>
      <c r="Q564" s="159"/>
      <c r="R564" s="160">
        <f>SUM(R565:R583)</f>
        <v>2.05991869</v>
      </c>
      <c r="S564" s="159"/>
      <c r="T564" s="161">
        <f>SUM(T565:T583)</f>
        <v>0</v>
      </c>
      <c r="AR564" s="154" t="s">
        <v>148</v>
      </c>
      <c r="AT564" s="162" t="s">
        <v>74</v>
      </c>
      <c r="AU564" s="162" t="s">
        <v>11</v>
      </c>
      <c r="AY564" s="154" t="s">
        <v>140</v>
      </c>
      <c r="BK564" s="163">
        <f>SUM(BK565:BK583)</f>
        <v>0</v>
      </c>
    </row>
    <row r="565" spans="2:65" s="1" customFormat="1" ht="16.5" customHeight="1">
      <c r="B565" s="166"/>
      <c r="C565" s="167" t="s">
        <v>1198</v>
      </c>
      <c r="D565" s="167" t="s">
        <v>142</v>
      </c>
      <c r="E565" s="168" t="s">
        <v>1199</v>
      </c>
      <c r="F565" s="169" t="s">
        <v>1200</v>
      </c>
      <c r="G565" s="170" t="s">
        <v>158</v>
      </c>
      <c r="H565" s="171">
        <v>57.865</v>
      </c>
      <c r="I565" s="172"/>
      <c r="J565" s="173">
        <f>ROUND(I565*H565,0)</f>
        <v>0</v>
      </c>
      <c r="K565" s="169" t="s">
        <v>146</v>
      </c>
      <c r="L565" s="39"/>
      <c r="M565" s="174" t="s">
        <v>5</v>
      </c>
      <c r="N565" s="175" t="s">
        <v>47</v>
      </c>
      <c r="O565" s="40"/>
      <c r="P565" s="176">
        <f>O565*H565</f>
        <v>0</v>
      </c>
      <c r="Q565" s="176">
        <v>0.00046</v>
      </c>
      <c r="R565" s="176">
        <f>Q565*H565</f>
        <v>0.026617900000000003</v>
      </c>
      <c r="S565" s="176">
        <v>0</v>
      </c>
      <c r="T565" s="177">
        <f>S565*H565</f>
        <v>0</v>
      </c>
      <c r="AR565" s="22" t="s">
        <v>217</v>
      </c>
      <c r="AT565" s="22" t="s">
        <v>142</v>
      </c>
      <c r="AU565" s="22" t="s">
        <v>148</v>
      </c>
      <c r="AY565" s="22" t="s">
        <v>140</v>
      </c>
      <c r="BE565" s="178">
        <f>IF(N565="základní",J565,0)</f>
        <v>0</v>
      </c>
      <c r="BF565" s="178">
        <f>IF(N565="snížená",J565,0)</f>
        <v>0</v>
      </c>
      <c r="BG565" s="178">
        <f>IF(N565="zákl. přenesená",J565,0)</f>
        <v>0</v>
      </c>
      <c r="BH565" s="178">
        <f>IF(N565="sníž. přenesená",J565,0)</f>
        <v>0</v>
      </c>
      <c r="BI565" s="178">
        <f>IF(N565="nulová",J565,0)</f>
        <v>0</v>
      </c>
      <c r="BJ565" s="22" t="s">
        <v>148</v>
      </c>
      <c r="BK565" s="178">
        <f>ROUND(I565*H565,0)</f>
        <v>0</v>
      </c>
      <c r="BL565" s="22" t="s">
        <v>217</v>
      </c>
      <c r="BM565" s="22" t="s">
        <v>1201</v>
      </c>
    </row>
    <row r="566" spans="2:51" s="11" customFormat="1" ht="13.5">
      <c r="B566" s="179"/>
      <c r="D566" s="180" t="s">
        <v>150</v>
      </c>
      <c r="E566" s="181" t="s">
        <v>5</v>
      </c>
      <c r="F566" s="182" t="s">
        <v>1202</v>
      </c>
      <c r="H566" s="183">
        <v>4.18</v>
      </c>
      <c r="I566" s="184"/>
      <c r="L566" s="179"/>
      <c r="M566" s="185"/>
      <c r="N566" s="186"/>
      <c r="O566" s="186"/>
      <c r="P566" s="186"/>
      <c r="Q566" s="186"/>
      <c r="R566" s="186"/>
      <c r="S566" s="186"/>
      <c r="T566" s="187"/>
      <c r="AT566" s="181" t="s">
        <v>150</v>
      </c>
      <c r="AU566" s="181" t="s">
        <v>148</v>
      </c>
      <c r="AV566" s="11" t="s">
        <v>148</v>
      </c>
      <c r="AW566" s="11" t="s">
        <v>39</v>
      </c>
      <c r="AX566" s="11" t="s">
        <v>75</v>
      </c>
      <c r="AY566" s="181" t="s">
        <v>140</v>
      </c>
    </row>
    <row r="567" spans="2:51" s="11" customFormat="1" ht="13.5">
      <c r="B567" s="179"/>
      <c r="D567" s="180" t="s">
        <v>150</v>
      </c>
      <c r="E567" s="181" t="s">
        <v>5</v>
      </c>
      <c r="F567" s="182" t="s">
        <v>1203</v>
      </c>
      <c r="H567" s="183">
        <v>12.855</v>
      </c>
      <c r="I567" s="184"/>
      <c r="L567" s="179"/>
      <c r="M567" s="185"/>
      <c r="N567" s="186"/>
      <c r="O567" s="186"/>
      <c r="P567" s="186"/>
      <c r="Q567" s="186"/>
      <c r="R567" s="186"/>
      <c r="S567" s="186"/>
      <c r="T567" s="187"/>
      <c r="AT567" s="181" t="s">
        <v>150</v>
      </c>
      <c r="AU567" s="181" t="s">
        <v>148</v>
      </c>
      <c r="AV567" s="11" t="s">
        <v>148</v>
      </c>
      <c r="AW567" s="11" t="s">
        <v>39</v>
      </c>
      <c r="AX567" s="11" t="s">
        <v>75</v>
      </c>
      <c r="AY567" s="181" t="s">
        <v>140</v>
      </c>
    </row>
    <row r="568" spans="2:51" s="11" customFormat="1" ht="13.5">
      <c r="B568" s="179"/>
      <c r="D568" s="180" t="s">
        <v>150</v>
      </c>
      <c r="E568" s="181" t="s">
        <v>5</v>
      </c>
      <c r="F568" s="182" t="s">
        <v>1204</v>
      </c>
      <c r="H568" s="183">
        <v>9.84</v>
      </c>
      <c r="I568" s="184"/>
      <c r="L568" s="179"/>
      <c r="M568" s="185"/>
      <c r="N568" s="186"/>
      <c r="O568" s="186"/>
      <c r="P568" s="186"/>
      <c r="Q568" s="186"/>
      <c r="R568" s="186"/>
      <c r="S568" s="186"/>
      <c r="T568" s="187"/>
      <c r="AT568" s="181" t="s">
        <v>150</v>
      </c>
      <c r="AU568" s="181" t="s">
        <v>148</v>
      </c>
      <c r="AV568" s="11" t="s">
        <v>148</v>
      </c>
      <c r="AW568" s="11" t="s">
        <v>39</v>
      </c>
      <c r="AX568" s="11" t="s">
        <v>75</v>
      </c>
      <c r="AY568" s="181" t="s">
        <v>140</v>
      </c>
    </row>
    <row r="569" spans="2:51" s="11" customFormat="1" ht="13.5">
      <c r="B569" s="179"/>
      <c r="D569" s="180" t="s">
        <v>150</v>
      </c>
      <c r="E569" s="181" t="s">
        <v>5</v>
      </c>
      <c r="F569" s="182" t="s">
        <v>1205</v>
      </c>
      <c r="H569" s="183">
        <v>12.79</v>
      </c>
      <c r="I569" s="184"/>
      <c r="L569" s="179"/>
      <c r="M569" s="185"/>
      <c r="N569" s="186"/>
      <c r="O569" s="186"/>
      <c r="P569" s="186"/>
      <c r="Q569" s="186"/>
      <c r="R569" s="186"/>
      <c r="S569" s="186"/>
      <c r="T569" s="187"/>
      <c r="AT569" s="181" t="s">
        <v>150</v>
      </c>
      <c r="AU569" s="181" t="s">
        <v>148</v>
      </c>
      <c r="AV569" s="11" t="s">
        <v>148</v>
      </c>
      <c r="AW569" s="11" t="s">
        <v>39</v>
      </c>
      <c r="AX569" s="11" t="s">
        <v>75</v>
      </c>
      <c r="AY569" s="181" t="s">
        <v>140</v>
      </c>
    </row>
    <row r="570" spans="2:51" s="11" customFormat="1" ht="13.5">
      <c r="B570" s="179"/>
      <c r="D570" s="180" t="s">
        <v>150</v>
      </c>
      <c r="E570" s="181" t="s">
        <v>5</v>
      </c>
      <c r="F570" s="182" t="s">
        <v>1206</v>
      </c>
      <c r="H570" s="183">
        <v>18.2</v>
      </c>
      <c r="I570" s="184"/>
      <c r="L570" s="179"/>
      <c r="M570" s="185"/>
      <c r="N570" s="186"/>
      <c r="O570" s="186"/>
      <c r="P570" s="186"/>
      <c r="Q570" s="186"/>
      <c r="R570" s="186"/>
      <c r="S570" s="186"/>
      <c r="T570" s="187"/>
      <c r="AT570" s="181" t="s">
        <v>150</v>
      </c>
      <c r="AU570" s="181" t="s">
        <v>148</v>
      </c>
      <c r="AV570" s="11" t="s">
        <v>148</v>
      </c>
      <c r="AW570" s="11" t="s">
        <v>39</v>
      </c>
      <c r="AX570" s="11" t="s">
        <v>75</v>
      </c>
      <c r="AY570" s="181" t="s">
        <v>140</v>
      </c>
    </row>
    <row r="571" spans="2:65" s="1" customFormat="1" ht="16.5" customHeight="1">
      <c r="B571" s="166"/>
      <c r="C571" s="188" t="s">
        <v>1207</v>
      </c>
      <c r="D571" s="188" t="s">
        <v>218</v>
      </c>
      <c r="E571" s="189" t="s">
        <v>1208</v>
      </c>
      <c r="F571" s="190" t="s">
        <v>1209</v>
      </c>
      <c r="G571" s="191" t="s">
        <v>233</v>
      </c>
      <c r="H571" s="192">
        <v>202.528</v>
      </c>
      <c r="I571" s="193"/>
      <c r="J571" s="194">
        <f>ROUND(I571*H571,0)</f>
        <v>0</v>
      </c>
      <c r="K571" s="190" t="s">
        <v>146</v>
      </c>
      <c r="L571" s="195"/>
      <c r="M571" s="196" t="s">
        <v>5</v>
      </c>
      <c r="N571" s="197" t="s">
        <v>47</v>
      </c>
      <c r="O571" s="40"/>
      <c r="P571" s="176">
        <f>O571*H571</f>
        <v>0</v>
      </c>
      <c r="Q571" s="176">
        <v>0.00036</v>
      </c>
      <c r="R571" s="176">
        <f>Q571*H571</f>
        <v>0.07291008</v>
      </c>
      <c r="S571" s="176">
        <v>0</v>
      </c>
      <c r="T571" s="177">
        <f>S571*H571</f>
        <v>0</v>
      </c>
      <c r="AR571" s="22" t="s">
        <v>305</v>
      </c>
      <c r="AT571" s="22" t="s">
        <v>218</v>
      </c>
      <c r="AU571" s="22" t="s">
        <v>148</v>
      </c>
      <c r="AY571" s="22" t="s">
        <v>140</v>
      </c>
      <c r="BE571" s="178">
        <f>IF(N571="základní",J571,0)</f>
        <v>0</v>
      </c>
      <c r="BF571" s="178">
        <f>IF(N571="snížená",J571,0)</f>
        <v>0</v>
      </c>
      <c r="BG571" s="178">
        <f>IF(N571="zákl. přenesená",J571,0)</f>
        <v>0</v>
      </c>
      <c r="BH571" s="178">
        <f>IF(N571="sníž. přenesená",J571,0)</f>
        <v>0</v>
      </c>
      <c r="BI571" s="178">
        <f>IF(N571="nulová",J571,0)</f>
        <v>0</v>
      </c>
      <c r="BJ571" s="22" t="s">
        <v>148</v>
      </c>
      <c r="BK571" s="178">
        <f>ROUND(I571*H571,0)</f>
        <v>0</v>
      </c>
      <c r="BL571" s="22" t="s">
        <v>217</v>
      </c>
      <c r="BM571" s="22" t="s">
        <v>1210</v>
      </c>
    </row>
    <row r="572" spans="2:51" s="11" customFormat="1" ht="13.5">
      <c r="B572" s="179"/>
      <c r="D572" s="180" t="s">
        <v>150</v>
      </c>
      <c r="E572" s="181" t="s">
        <v>5</v>
      </c>
      <c r="F572" s="182" t="s">
        <v>1211</v>
      </c>
      <c r="H572" s="183">
        <v>202.528</v>
      </c>
      <c r="I572" s="184"/>
      <c r="L572" s="179"/>
      <c r="M572" s="185"/>
      <c r="N572" s="186"/>
      <c r="O572" s="186"/>
      <c r="P572" s="186"/>
      <c r="Q572" s="186"/>
      <c r="R572" s="186"/>
      <c r="S572" s="186"/>
      <c r="T572" s="187"/>
      <c r="AT572" s="181" t="s">
        <v>150</v>
      </c>
      <c r="AU572" s="181" t="s">
        <v>148</v>
      </c>
      <c r="AV572" s="11" t="s">
        <v>148</v>
      </c>
      <c r="AW572" s="11" t="s">
        <v>39</v>
      </c>
      <c r="AX572" s="11" t="s">
        <v>75</v>
      </c>
      <c r="AY572" s="181" t="s">
        <v>140</v>
      </c>
    </row>
    <row r="573" spans="2:65" s="1" customFormat="1" ht="25.5" customHeight="1">
      <c r="B573" s="166"/>
      <c r="C573" s="167" t="s">
        <v>1212</v>
      </c>
      <c r="D573" s="167" t="s">
        <v>142</v>
      </c>
      <c r="E573" s="168" t="s">
        <v>1213</v>
      </c>
      <c r="F573" s="169" t="s">
        <v>1214</v>
      </c>
      <c r="G573" s="170" t="s">
        <v>145</v>
      </c>
      <c r="H573" s="171">
        <v>81.243</v>
      </c>
      <c r="I573" s="172"/>
      <c r="J573" s="173">
        <f>ROUND(I573*H573,0)</f>
        <v>0</v>
      </c>
      <c r="K573" s="169" t="s">
        <v>146</v>
      </c>
      <c r="L573" s="39"/>
      <c r="M573" s="174" t="s">
        <v>5</v>
      </c>
      <c r="N573" s="175" t="s">
        <v>47</v>
      </c>
      <c r="O573" s="40"/>
      <c r="P573" s="176">
        <f>O573*H573</f>
        <v>0</v>
      </c>
      <c r="Q573" s="176">
        <v>0.00367</v>
      </c>
      <c r="R573" s="176">
        <f>Q573*H573</f>
        <v>0.29816180999999997</v>
      </c>
      <c r="S573" s="176">
        <v>0</v>
      </c>
      <c r="T573" s="177">
        <f>S573*H573</f>
        <v>0</v>
      </c>
      <c r="AR573" s="22" t="s">
        <v>217</v>
      </c>
      <c r="AT573" s="22" t="s">
        <v>142</v>
      </c>
      <c r="AU573" s="22" t="s">
        <v>148</v>
      </c>
      <c r="AY573" s="22" t="s">
        <v>140</v>
      </c>
      <c r="BE573" s="178">
        <f>IF(N573="základní",J573,0)</f>
        <v>0</v>
      </c>
      <c r="BF573" s="178">
        <f>IF(N573="snížená",J573,0)</f>
        <v>0</v>
      </c>
      <c r="BG573" s="178">
        <f>IF(N573="zákl. přenesená",J573,0)</f>
        <v>0</v>
      </c>
      <c r="BH573" s="178">
        <f>IF(N573="sníž. přenesená",J573,0)</f>
        <v>0</v>
      </c>
      <c r="BI573" s="178">
        <f>IF(N573="nulová",J573,0)</f>
        <v>0</v>
      </c>
      <c r="BJ573" s="22" t="s">
        <v>148</v>
      </c>
      <c r="BK573" s="178">
        <f>ROUND(I573*H573,0)</f>
        <v>0</v>
      </c>
      <c r="BL573" s="22" t="s">
        <v>217</v>
      </c>
      <c r="BM573" s="22" t="s">
        <v>1215</v>
      </c>
    </row>
    <row r="574" spans="2:51" s="11" customFormat="1" ht="13.5">
      <c r="B574" s="179"/>
      <c r="D574" s="180" t="s">
        <v>150</v>
      </c>
      <c r="E574" s="181" t="s">
        <v>5</v>
      </c>
      <c r="F574" s="182" t="s">
        <v>1216</v>
      </c>
      <c r="H574" s="183">
        <v>72.743</v>
      </c>
      <c r="I574" s="184"/>
      <c r="L574" s="179"/>
      <c r="M574" s="185"/>
      <c r="N574" s="186"/>
      <c r="O574" s="186"/>
      <c r="P574" s="186"/>
      <c r="Q574" s="186"/>
      <c r="R574" s="186"/>
      <c r="S574" s="186"/>
      <c r="T574" s="187"/>
      <c r="AT574" s="181" t="s">
        <v>150</v>
      </c>
      <c r="AU574" s="181" t="s">
        <v>148</v>
      </c>
      <c r="AV574" s="11" t="s">
        <v>148</v>
      </c>
      <c r="AW574" s="11" t="s">
        <v>39</v>
      </c>
      <c r="AX574" s="11" t="s">
        <v>75</v>
      </c>
      <c r="AY574" s="181" t="s">
        <v>140</v>
      </c>
    </row>
    <row r="575" spans="2:51" s="11" customFormat="1" ht="13.5">
      <c r="B575" s="179"/>
      <c r="D575" s="180" t="s">
        <v>150</v>
      </c>
      <c r="E575" s="181" t="s">
        <v>5</v>
      </c>
      <c r="F575" s="182" t="s">
        <v>682</v>
      </c>
      <c r="H575" s="183">
        <v>8.5</v>
      </c>
      <c r="I575" s="184"/>
      <c r="L575" s="179"/>
      <c r="M575" s="185"/>
      <c r="N575" s="186"/>
      <c r="O575" s="186"/>
      <c r="P575" s="186"/>
      <c r="Q575" s="186"/>
      <c r="R575" s="186"/>
      <c r="S575" s="186"/>
      <c r="T575" s="187"/>
      <c r="AT575" s="181" t="s">
        <v>150</v>
      </c>
      <c r="AU575" s="181" t="s">
        <v>148</v>
      </c>
      <c r="AV575" s="11" t="s">
        <v>148</v>
      </c>
      <c r="AW575" s="11" t="s">
        <v>39</v>
      </c>
      <c r="AX575" s="11" t="s">
        <v>75</v>
      </c>
      <c r="AY575" s="181" t="s">
        <v>140</v>
      </c>
    </row>
    <row r="576" spans="2:65" s="1" customFormat="1" ht="25.5" customHeight="1">
      <c r="B576" s="166"/>
      <c r="C576" s="188" t="s">
        <v>1217</v>
      </c>
      <c r="D576" s="188" t="s">
        <v>218</v>
      </c>
      <c r="E576" s="189" t="s">
        <v>1218</v>
      </c>
      <c r="F576" s="190" t="s">
        <v>1219</v>
      </c>
      <c r="G576" s="191" t="s">
        <v>145</v>
      </c>
      <c r="H576" s="192">
        <v>76.38</v>
      </c>
      <c r="I576" s="193"/>
      <c r="J576" s="194">
        <f>ROUND(I576*H576,0)</f>
        <v>0</v>
      </c>
      <c r="K576" s="190" t="s">
        <v>146</v>
      </c>
      <c r="L576" s="195"/>
      <c r="M576" s="196" t="s">
        <v>5</v>
      </c>
      <c r="N576" s="197" t="s">
        <v>47</v>
      </c>
      <c r="O576" s="40"/>
      <c r="P576" s="176">
        <f>O576*H576</f>
        <v>0</v>
      </c>
      <c r="Q576" s="176">
        <v>0.0192</v>
      </c>
      <c r="R576" s="176">
        <f>Q576*H576</f>
        <v>1.4664959999999998</v>
      </c>
      <c r="S576" s="176">
        <v>0</v>
      </c>
      <c r="T576" s="177">
        <f>S576*H576</f>
        <v>0</v>
      </c>
      <c r="AR576" s="22" t="s">
        <v>305</v>
      </c>
      <c r="AT576" s="22" t="s">
        <v>218</v>
      </c>
      <c r="AU576" s="22" t="s">
        <v>148</v>
      </c>
      <c r="AY576" s="22" t="s">
        <v>140</v>
      </c>
      <c r="BE576" s="178">
        <f>IF(N576="základní",J576,0)</f>
        <v>0</v>
      </c>
      <c r="BF576" s="178">
        <f>IF(N576="snížená",J576,0)</f>
        <v>0</v>
      </c>
      <c r="BG576" s="178">
        <f>IF(N576="zákl. přenesená",J576,0)</f>
        <v>0</v>
      </c>
      <c r="BH576" s="178">
        <f>IF(N576="sníž. přenesená",J576,0)</f>
        <v>0</v>
      </c>
      <c r="BI576" s="178">
        <f>IF(N576="nulová",J576,0)</f>
        <v>0</v>
      </c>
      <c r="BJ576" s="22" t="s">
        <v>148</v>
      </c>
      <c r="BK576" s="178">
        <f>ROUND(I576*H576,0)</f>
        <v>0</v>
      </c>
      <c r="BL576" s="22" t="s">
        <v>217</v>
      </c>
      <c r="BM576" s="22" t="s">
        <v>1220</v>
      </c>
    </row>
    <row r="577" spans="2:51" s="11" customFormat="1" ht="13.5">
      <c r="B577" s="179"/>
      <c r="D577" s="180" t="s">
        <v>150</v>
      </c>
      <c r="E577" s="181" t="s">
        <v>5</v>
      </c>
      <c r="F577" s="182" t="s">
        <v>1221</v>
      </c>
      <c r="H577" s="183">
        <v>76.38</v>
      </c>
      <c r="I577" s="184"/>
      <c r="L577" s="179"/>
      <c r="M577" s="185"/>
      <c r="N577" s="186"/>
      <c r="O577" s="186"/>
      <c r="P577" s="186"/>
      <c r="Q577" s="186"/>
      <c r="R577" s="186"/>
      <c r="S577" s="186"/>
      <c r="T577" s="187"/>
      <c r="AT577" s="181" t="s">
        <v>150</v>
      </c>
      <c r="AU577" s="181" t="s">
        <v>148</v>
      </c>
      <c r="AV577" s="11" t="s">
        <v>148</v>
      </c>
      <c r="AW577" s="11" t="s">
        <v>39</v>
      </c>
      <c r="AX577" s="11" t="s">
        <v>75</v>
      </c>
      <c r="AY577" s="181" t="s">
        <v>140</v>
      </c>
    </row>
    <row r="578" spans="2:65" s="1" customFormat="1" ht="16.5" customHeight="1">
      <c r="B578" s="166"/>
      <c r="C578" s="188" t="s">
        <v>1222</v>
      </c>
      <c r="D578" s="188" t="s">
        <v>218</v>
      </c>
      <c r="E578" s="189" t="s">
        <v>1223</v>
      </c>
      <c r="F578" s="190" t="s">
        <v>1224</v>
      </c>
      <c r="G578" s="191" t="s">
        <v>145</v>
      </c>
      <c r="H578" s="192">
        <v>8.925</v>
      </c>
      <c r="I578" s="193"/>
      <c r="J578" s="194">
        <f>ROUND(I578*H578,0)</f>
        <v>0</v>
      </c>
      <c r="K578" s="190" t="s">
        <v>5</v>
      </c>
      <c r="L578" s="195"/>
      <c r="M578" s="196" t="s">
        <v>5</v>
      </c>
      <c r="N578" s="197" t="s">
        <v>47</v>
      </c>
      <c r="O578" s="40"/>
      <c r="P578" s="176">
        <f>O578*H578</f>
        <v>0</v>
      </c>
      <c r="Q578" s="176">
        <v>0.0192</v>
      </c>
      <c r="R578" s="176">
        <f>Q578*H578</f>
        <v>0.17136</v>
      </c>
      <c r="S578" s="176">
        <v>0</v>
      </c>
      <c r="T578" s="177">
        <f>S578*H578</f>
        <v>0</v>
      </c>
      <c r="AR578" s="22" t="s">
        <v>305</v>
      </c>
      <c r="AT578" s="22" t="s">
        <v>218</v>
      </c>
      <c r="AU578" s="22" t="s">
        <v>148</v>
      </c>
      <c r="AY578" s="22" t="s">
        <v>140</v>
      </c>
      <c r="BE578" s="178">
        <f>IF(N578="základní",J578,0)</f>
        <v>0</v>
      </c>
      <c r="BF578" s="178">
        <f>IF(N578="snížená",J578,0)</f>
        <v>0</v>
      </c>
      <c r="BG578" s="178">
        <f>IF(N578="zákl. přenesená",J578,0)</f>
        <v>0</v>
      </c>
      <c r="BH578" s="178">
        <f>IF(N578="sníž. přenesená",J578,0)</f>
        <v>0</v>
      </c>
      <c r="BI578" s="178">
        <f>IF(N578="nulová",J578,0)</f>
        <v>0</v>
      </c>
      <c r="BJ578" s="22" t="s">
        <v>148</v>
      </c>
      <c r="BK578" s="178">
        <f>ROUND(I578*H578,0)</f>
        <v>0</v>
      </c>
      <c r="BL578" s="22" t="s">
        <v>217</v>
      </c>
      <c r="BM578" s="22" t="s">
        <v>1225</v>
      </c>
    </row>
    <row r="579" spans="2:51" s="11" customFormat="1" ht="13.5">
      <c r="B579" s="179"/>
      <c r="D579" s="180" t="s">
        <v>150</v>
      </c>
      <c r="E579" s="181" t="s">
        <v>5</v>
      </c>
      <c r="F579" s="182" t="s">
        <v>1226</v>
      </c>
      <c r="H579" s="183">
        <v>8.925</v>
      </c>
      <c r="I579" s="184"/>
      <c r="L579" s="179"/>
      <c r="M579" s="185"/>
      <c r="N579" s="186"/>
      <c r="O579" s="186"/>
      <c r="P579" s="186"/>
      <c r="Q579" s="186"/>
      <c r="R579" s="186"/>
      <c r="S579" s="186"/>
      <c r="T579" s="187"/>
      <c r="AT579" s="181" t="s">
        <v>150</v>
      </c>
      <c r="AU579" s="181" t="s">
        <v>148</v>
      </c>
      <c r="AV579" s="11" t="s">
        <v>148</v>
      </c>
      <c r="AW579" s="11" t="s">
        <v>39</v>
      </c>
      <c r="AX579" s="11" t="s">
        <v>75</v>
      </c>
      <c r="AY579" s="181" t="s">
        <v>140</v>
      </c>
    </row>
    <row r="580" spans="2:65" s="1" customFormat="1" ht="16.5" customHeight="1">
      <c r="B580" s="166"/>
      <c r="C580" s="167" t="s">
        <v>1227</v>
      </c>
      <c r="D580" s="167" t="s">
        <v>142</v>
      </c>
      <c r="E580" s="168" t="s">
        <v>1228</v>
      </c>
      <c r="F580" s="169" t="s">
        <v>1229</v>
      </c>
      <c r="G580" s="170" t="s">
        <v>145</v>
      </c>
      <c r="H580" s="171">
        <v>12.97</v>
      </c>
      <c r="I580" s="172"/>
      <c r="J580" s="173">
        <f>ROUND(I580*H580,0)</f>
        <v>0</v>
      </c>
      <c r="K580" s="169" t="s">
        <v>146</v>
      </c>
      <c r="L580" s="39"/>
      <c r="M580" s="174" t="s">
        <v>5</v>
      </c>
      <c r="N580" s="175" t="s">
        <v>47</v>
      </c>
      <c r="O580" s="40"/>
      <c r="P580" s="176">
        <f>O580*H580</f>
        <v>0</v>
      </c>
      <c r="Q580" s="176">
        <v>0</v>
      </c>
      <c r="R580" s="176">
        <f>Q580*H580</f>
        <v>0</v>
      </c>
      <c r="S580" s="176">
        <v>0</v>
      </c>
      <c r="T580" s="177">
        <f>S580*H580</f>
        <v>0</v>
      </c>
      <c r="AR580" s="22" t="s">
        <v>217</v>
      </c>
      <c r="AT580" s="22" t="s">
        <v>142</v>
      </c>
      <c r="AU580" s="22" t="s">
        <v>148</v>
      </c>
      <c r="AY580" s="22" t="s">
        <v>140</v>
      </c>
      <c r="BE580" s="178">
        <f>IF(N580="základní",J580,0)</f>
        <v>0</v>
      </c>
      <c r="BF580" s="178">
        <f>IF(N580="snížená",J580,0)</f>
        <v>0</v>
      </c>
      <c r="BG580" s="178">
        <f>IF(N580="zákl. přenesená",J580,0)</f>
        <v>0</v>
      </c>
      <c r="BH580" s="178">
        <f>IF(N580="sníž. přenesená",J580,0)</f>
        <v>0</v>
      </c>
      <c r="BI580" s="178">
        <f>IF(N580="nulová",J580,0)</f>
        <v>0</v>
      </c>
      <c r="BJ580" s="22" t="s">
        <v>148</v>
      </c>
      <c r="BK580" s="178">
        <f>ROUND(I580*H580,0)</f>
        <v>0</v>
      </c>
      <c r="BL580" s="22" t="s">
        <v>217</v>
      </c>
      <c r="BM580" s="22" t="s">
        <v>1230</v>
      </c>
    </row>
    <row r="581" spans="2:51" s="11" customFormat="1" ht="13.5">
      <c r="B581" s="179"/>
      <c r="D581" s="180" t="s">
        <v>150</v>
      </c>
      <c r="E581" s="181" t="s">
        <v>5</v>
      </c>
      <c r="F581" s="182" t="s">
        <v>1231</v>
      </c>
      <c r="H581" s="183">
        <v>12.97</v>
      </c>
      <c r="I581" s="184"/>
      <c r="L581" s="179"/>
      <c r="M581" s="185"/>
      <c r="N581" s="186"/>
      <c r="O581" s="186"/>
      <c r="P581" s="186"/>
      <c r="Q581" s="186"/>
      <c r="R581" s="186"/>
      <c r="S581" s="186"/>
      <c r="T581" s="187"/>
      <c r="AT581" s="181" t="s">
        <v>150</v>
      </c>
      <c r="AU581" s="181" t="s">
        <v>148</v>
      </c>
      <c r="AV581" s="11" t="s">
        <v>148</v>
      </c>
      <c r="AW581" s="11" t="s">
        <v>39</v>
      </c>
      <c r="AX581" s="11" t="s">
        <v>75</v>
      </c>
      <c r="AY581" s="181" t="s">
        <v>140</v>
      </c>
    </row>
    <row r="582" spans="2:65" s="1" customFormat="1" ht="16.5" customHeight="1">
      <c r="B582" s="166"/>
      <c r="C582" s="167" t="s">
        <v>1232</v>
      </c>
      <c r="D582" s="167" t="s">
        <v>142</v>
      </c>
      <c r="E582" s="168" t="s">
        <v>1233</v>
      </c>
      <c r="F582" s="169" t="s">
        <v>1234</v>
      </c>
      <c r="G582" s="170" t="s">
        <v>145</v>
      </c>
      <c r="H582" s="171">
        <v>81.243</v>
      </c>
      <c r="I582" s="172"/>
      <c r="J582" s="173">
        <f>ROUND(I582*H582,0)</f>
        <v>0</v>
      </c>
      <c r="K582" s="169" t="s">
        <v>146</v>
      </c>
      <c r="L582" s="39"/>
      <c r="M582" s="174" t="s">
        <v>5</v>
      </c>
      <c r="N582" s="175" t="s">
        <v>47</v>
      </c>
      <c r="O582" s="40"/>
      <c r="P582" s="176">
        <f>O582*H582</f>
        <v>0</v>
      </c>
      <c r="Q582" s="176">
        <v>0.0003</v>
      </c>
      <c r="R582" s="176">
        <f>Q582*H582</f>
        <v>0.024372899999999996</v>
      </c>
      <c r="S582" s="176">
        <v>0</v>
      </c>
      <c r="T582" s="177">
        <f>S582*H582</f>
        <v>0</v>
      </c>
      <c r="AR582" s="22" t="s">
        <v>217</v>
      </c>
      <c r="AT582" s="22" t="s">
        <v>142</v>
      </c>
      <c r="AU582" s="22" t="s">
        <v>148</v>
      </c>
      <c r="AY582" s="22" t="s">
        <v>140</v>
      </c>
      <c r="BE582" s="178">
        <f>IF(N582="základní",J582,0)</f>
        <v>0</v>
      </c>
      <c r="BF582" s="178">
        <f>IF(N582="snížená",J582,0)</f>
        <v>0</v>
      </c>
      <c r="BG582" s="178">
        <f>IF(N582="zákl. přenesená",J582,0)</f>
        <v>0</v>
      </c>
      <c r="BH582" s="178">
        <f>IF(N582="sníž. přenesená",J582,0)</f>
        <v>0</v>
      </c>
      <c r="BI582" s="178">
        <f>IF(N582="nulová",J582,0)</f>
        <v>0</v>
      </c>
      <c r="BJ582" s="22" t="s">
        <v>148</v>
      </c>
      <c r="BK582" s="178">
        <f>ROUND(I582*H582,0)</f>
        <v>0</v>
      </c>
      <c r="BL582" s="22" t="s">
        <v>217</v>
      </c>
      <c r="BM582" s="22" t="s">
        <v>1235</v>
      </c>
    </row>
    <row r="583" spans="2:65" s="1" customFormat="1" ht="16.5" customHeight="1">
      <c r="B583" s="166"/>
      <c r="C583" s="167" t="s">
        <v>1236</v>
      </c>
      <c r="D583" s="167" t="s">
        <v>142</v>
      </c>
      <c r="E583" s="168" t="s">
        <v>1237</v>
      </c>
      <c r="F583" s="169" t="s">
        <v>1238</v>
      </c>
      <c r="G583" s="170" t="s">
        <v>196</v>
      </c>
      <c r="H583" s="171">
        <v>2.06</v>
      </c>
      <c r="I583" s="172"/>
      <c r="J583" s="173">
        <f>ROUND(I583*H583,0)</f>
        <v>0</v>
      </c>
      <c r="K583" s="169" t="s">
        <v>146</v>
      </c>
      <c r="L583" s="39"/>
      <c r="M583" s="174" t="s">
        <v>5</v>
      </c>
      <c r="N583" s="175" t="s">
        <v>47</v>
      </c>
      <c r="O583" s="40"/>
      <c r="P583" s="176">
        <f>O583*H583</f>
        <v>0</v>
      </c>
      <c r="Q583" s="176">
        <v>0</v>
      </c>
      <c r="R583" s="176">
        <f>Q583*H583</f>
        <v>0</v>
      </c>
      <c r="S583" s="176">
        <v>0</v>
      </c>
      <c r="T583" s="177">
        <f>S583*H583</f>
        <v>0</v>
      </c>
      <c r="AR583" s="22" t="s">
        <v>217</v>
      </c>
      <c r="AT583" s="22" t="s">
        <v>142</v>
      </c>
      <c r="AU583" s="22" t="s">
        <v>148</v>
      </c>
      <c r="AY583" s="22" t="s">
        <v>140</v>
      </c>
      <c r="BE583" s="178">
        <f>IF(N583="základní",J583,0)</f>
        <v>0</v>
      </c>
      <c r="BF583" s="178">
        <f>IF(N583="snížená",J583,0)</f>
        <v>0</v>
      </c>
      <c r="BG583" s="178">
        <f>IF(N583="zákl. přenesená",J583,0)</f>
        <v>0</v>
      </c>
      <c r="BH583" s="178">
        <f>IF(N583="sníž. přenesená",J583,0)</f>
        <v>0</v>
      </c>
      <c r="BI583" s="178">
        <f>IF(N583="nulová",J583,0)</f>
        <v>0</v>
      </c>
      <c r="BJ583" s="22" t="s">
        <v>148</v>
      </c>
      <c r="BK583" s="178">
        <f>ROUND(I583*H583,0)</f>
        <v>0</v>
      </c>
      <c r="BL583" s="22" t="s">
        <v>217</v>
      </c>
      <c r="BM583" s="22" t="s">
        <v>1239</v>
      </c>
    </row>
    <row r="584" spans="2:63" s="10" customFormat="1" ht="29.85" customHeight="1">
      <c r="B584" s="153"/>
      <c r="D584" s="154" t="s">
        <v>74</v>
      </c>
      <c r="E584" s="164" t="s">
        <v>1240</v>
      </c>
      <c r="F584" s="164" t="s">
        <v>1241</v>
      </c>
      <c r="I584" s="156"/>
      <c r="J584" s="165">
        <f>BK584</f>
        <v>0</v>
      </c>
      <c r="L584" s="153"/>
      <c r="M584" s="158"/>
      <c r="N584" s="159"/>
      <c r="O584" s="159"/>
      <c r="P584" s="160">
        <f>SUM(P585:P610)</f>
        <v>0</v>
      </c>
      <c r="Q584" s="159"/>
      <c r="R584" s="160">
        <f>SUM(R585:R610)</f>
        <v>0.8371110799999999</v>
      </c>
      <c r="S584" s="159"/>
      <c r="T584" s="161">
        <f>SUM(T585:T610)</f>
        <v>0.14517850000000002</v>
      </c>
      <c r="AR584" s="154" t="s">
        <v>148</v>
      </c>
      <c r="AT584" s="162" t="s">
        <v>74</v>
      </c>
      <c r="AU584" s="162" t="s">
        <v>11</v>
      </c>
      <c r="AY584" s="154" t="s">
        <v>140</v>
      </c>
      <c r="BK584" s="163">
        <f>SUM(BK585:BK610)</f>
        <v>0</v>
      </c>
    </row>
    <row r="585" spans="2:65" s="1" customFormat="1" ht="16.5" customHeight="1">
      <c r="B585" s="166"/>
      <c r="C585" s="167" t="s">
        <v>1242</v>
      </c>
      <c r="D585" s="167" t="s">
        <v>142</v>
      </c>
      <c r="E585" s="168" t="s">
        <v>1243</v>
      </c>
      <c r="F585" s="169" t="s">
        <v>1244</v>
      </c>
      <c r="G585" s="170" t="s">
        <v>145</v>
      </c>
      <c r="H585" s="171">
        <v>52.27</v>
      </c>
      <c r="I585" s="172"/>
      <c r="J585" s="173">
        <f>ROUND(I585*H585,0)</f>
        <v>0</v>
      </c>
      <c r="K585" s="169" t="s">
        <v>146</v>
      </c>
      <c r="L585" s="39"/>
      <c r="M585" s="174" t="s">
        <v>5</v>
      </c>
      <c r="N585" s="175" t="s">
        <v>47</v>
      </c>
      <c r="O585" s="40"/>
      <c r="P585" s="176">
        <f>O585*H585</f>
        <v>0</v>
      </c>
      <c r="Q585" s="176">
        <v>0</v>
      </c>
      <c r="R585" s="176">
        <f>Q585*H585</f>
        <v>0</v>
      </c>
      <c r="S585" s="176">
        <v>0</v>
      </c>
      <c r="T585" s="177">
        <f>S585*H585</f>
        <v>0</v>
      </c>
      <c r="AR585" s="22" t="s">
        <v>217</v>
      </c>
      <c r="AT585" s="22" t="s">
        <v>142</v>
      </c>
      <c r="AU585" s="22" t="s">
        <v>148</v>
      </c>
      <c r="AY585" s="22" t="s">
        <v>140</v>
      </c>
      <c r="BE585" s="178">
        <f>IF(N585="základní",J585,0)</f>
        <v>0</v>
      </c>
      <c r="BF585" s="178">
        <f>IF(N585="snížená",J585,0)</f>
        <v>0</v>
      </c>
      <c r="BG585" s="178">
        <f>IF(N585="zákl. přenesená",J585,0)</f>
        <v>0</v>
      </c>
      <c r="BH585" s="178">
        <f>IF(N585="sníž. přenesená",J585,0)</f>
        <v>0</v>
      </c>
      <c r="BI585" s="178">
        <f>IF(N585="nulová",J585,0)</f>
        <v>0</v>
      </c>
      <c r="BJ585" s="22" t="s">
        <v>148</v>
      </c>
      <c r="BK585" s="178">
        <f>ROUND(I585*H585,0)</f>
        <v>0</v>
      </c>
      <c r="BL585" s="22" t="s">
        <v>217</v>
      </c>
      <c r="BM585" s="22" t="s">
        <v>1245</v>
      </c>
    </row>
    <row r="586" spans="2:51" s="11" customFormat="1" ht="13.5">
      <c r="B586" s="179"/>
      <c r="D586" s="180" t="s">
        <v>150</v>
      </c>
      <c r="E586" s="181" t="s">
        <v>5</v>
      </c>
      <c r="F586" s="182" t="s">
        <v>1246</v>
      </c>
      <c r="H586" s="183">
        <v>52.27</v>
      </c>
      <c r="I586" s="184"/>
      <c r="L586" s="179"/>
      <c r="M586" s="185"/>
      <c r="N586" s="186"/>
      <c r="O586" s="186"/>
      <c r="P586" s="186"/>
      <c r="Q586" s="186"/>
      <c r="R586" s="186"/>
      <c r="S586" s="186"/>
      <c r="T586" s="187"/>
      <c r="AT586" s="181" t="s">
        <v>150</v>
      </c>
      <c r="AU586" s="181" t="s">
        <v>148</v>
      </c>
      <c r="AV586" s="11" t="s">
        <v>148</v>
      </c>
      <c r="AW586" s="11" t="s">
        <v>39</v>
      </c>
      <c r="AX586" s="11" t="s">
        <v>75</v>
      </c>
      <c r="AY586" s="181" t="s">
        <v>140</v>
      </c>
    </row>
    <row r="587" spans="2:65" s="1" customFormat="1" ht="25.5" customHeight="1">
      <c r="B587" s="166"/>
      <c r="C587" s="167" t="s">
        <v>1247</v>
      </c>
      <c r="D587" s="167" t="s">
        <v>142</v>
      </c>
      <c r="E587" s="168" t="s">
        <v>1248</v>
      </c>
      <c r="F587" s="169" t="s">
        <v>1249</v>
      </c>
      <c r="G587" s="170" t="s">
        <v>145</v>
      </c>
      <c r="H587" s="171">
        <v>102.42</v>
      </c>
      <c r="I587" s="172"/>
      <c r="J587" s="173">
        <f>ROUND(I587*H587,0)</f>
        <v>0</v>
      </c>
      <c r="K587" s="169" t="s">
        <v>146</v>
      </c>
      <c r="L587" s="39"/>
      <c r="M587" s="174" t="s">
        <v>5</v>
      </c>
      <c r="N587" s="175" t="s">
        <v>47</v>
      </c>
      <c r="O587" s="40"/>
      <c r="P587" s="176">
        <f>O587*H587</f>
        <v>0</v>
      </c>
      <c r="Q587" s="176">
        <v>7E-05</v>
      </c>
      <c r="R587" s="176">
        <f>Q587*H587</f>
        <v>0.007169399999999999</v>
      </c>
      <c r="S587" s="176">
        <v>0</v>
      </c>
      <c r="T587" s="177">
        <f>S587*H587</f>
        <v>0</v>
      </c>
      <c r="AR587" s="22" t="s">
        <v>217</v>
      </c>
      <c r="AT587" s="22" t="s">
        <v>142</v>
      </c>
      <c r="AU587" s="22" t="s">
        <v>148</v>
      </c>
      <c r="AY587" s="22" t="s">
        <v>140</v>
      </c>
      <c r="BE587" s="178">
        <f>IF(N587="základní",J587,0)</f>
        <v>0</v>
      </c>
      <c r="BF587" s="178">
        <f>IF(N587="snížená",J587,0)</f>
        <v>0</v>
      </c>
      <c r="BG587" s="178">
        <f>IF(N587="zákl. přenesená",J587,0)</f>
        <v>0</v>
      </c>
      <c r="BH587" s="178">
        <f>IF(N587="sníž. přenesená",J587,0)</f>
        <v>0</v>
      </c>
      <c r="BI587" s="178">
        <f>IF(N587="nulová",J587,0)</f>
        <v>0</v>
      </c>
      <c r="BJ587" s="22" t="s">
        <v>148</v>
      </c>
      <c r="BK587" s="178">
        <f>ROUND(I587*H587,0)</f>
        <v>0</v>
      </c>
      <c r="BL587" s="22" t="s">
        <v>217</v>
      </c>
      <c r="BM587" s="22" t="s">
        <v>1250</v>
      </c>
    </row>
    <row r="588" spans="2:51" s="11" customFormat="1" ht="13.5">
      <c r="B588" s="179"/>
      <c r="D588" s="180" t="s">
        <v>150</v>
      </c>
      <c r="E588" s="181" t="s">
        <v>5</v>
      </c>
      <c r="F588" s="182" t="s">
        <v>1251</v>
      </c>
      <c r="H588" s="183">
        <v>59.69</v>
      </c>
      <c r="I588" s="184"/>
      <c r="L588" s="179"/>
      <c r="M588" s="185"/>
      <c r="N588" s="186"/>
      <c r="O588" s="186"/>
      <c r="P588" s="186"/>
      <c r="Q588" s="186"/>
      <c r="R588" s="186"/>
      <c r="S588" s="186"/>
      <c r="T588" s="187"/>
      <c r="AT588" s="181" t="s">
        <v>150</v>
      </c>
      <c r="AU588" s="181" t="s">
        <v>148</v>
      </c>
      <c r="AV588" s="11" t="s">
        <v>148</v>
      </c>
      <c r="AW588" s="11" t="s">
        <v>39</v>
      </c>
      <c r="AX588" s="11" t="s">
        <v>75</v>
      </c>
      <c r="AY588" s="181" t="s">
        <v>140</v>
      </c>
    </row>
    <row r="589" spans="2:51" s="11" customFormat="1" ht="13.5">
      <c r="B589" s="179"/>
      <c r="D589" s="180" t="s">
        <v>150</v>
      </c>
      <c r="E589" s="181" t="s">
        <v>5</v>
      </c>
      <c r="F589" s="182" t="s">
        <v>1252</v>
      </c>
      <c r="H589" s="183">
        <v>16.51</v>
      </c>
      <c r="I589" s="184"/>
      <c r="L589" s="179"/>
      <c r="M589" s="185"/>
      <c r="N589" s="186"/>
      <c r="O589" s="186"/>
      <c r="P589" s="186"/>
      <c r="Q589" s="186"/>
      <c r="R589" s="186"/>
      <c r="S589" s="186"/>
      <c r="T589" s="187"/>
      <c r="AT589" s="181" t="s">
        <v>150</v>
      </c>
      <c r="AU589" s="181" t="s">
        <v>148</v>
      </c>
      <c r="AV589" s="11" t="s">
        <v>148</v>
      </c>
      <c r="AW589" s="11" t="s">
        <v>39</v>
      </c>
      <c r="AX589" s="11" t="s">
        <v>75</v>
      </c>
      <c r="AY589" s="181" t="s">
        <v>140</v>
      </c>
    </row>
    <row r="590" spans="2:51" s="11" customFormat="1" ht="13.5">
      <c r="B590" s="179"/>
      <c r="D590" s="180" t="s">
        <v>150</v>
      </c>
      <c r="E590" s="181" t="s">
        <v>5</v>
      </c>
      <c r="F590" s="182" t="s">
        <v>1253</v>
      </c>
      <c r="H590" s="183">
        <v>26.22</v>
      </c>
      <c r="I590" s="184"/>
      <c r="L590" s="179"/>
      <c r="M590" s="185"/>
      <c r="N590" s="186"/>
      <c r="O590" s="186"/>
      <c r="P590" s="186"/>
      <c r="Q590" s="186"/>
      <c r="R590" s="186"/>
      <c r="S590" s="186"/>
      <c r="T590" s="187"/>
      <c r="AT590" s="181" t="s">
        <v>150</v>
      </c>
      <c r="AU590" s="181" t="s">
        <v>148</v>
      </c>
      <c r="AV590" s="11" t="s">
        <v>148</v>
      </c>
      <c r="AW590" s="11" t="s">
        <v>39</v>
      </c>
      <c r="AX590" s="11" t="s">
        <v>75</v>
      </c>
      <c r="AY590" s="181" t="s">
        <v>140</v>
      </c>
    </row>
    <row r="591" spans="2:65" s="1" customFormat="1" ht="16.5" customHeight="1">
      <c r="B591" s="166"/>
      <c r="C591" s="167" t="s">
        <v>1254</v>
      </c>
      <c r="D591" s="167" t="s">
        <v>142</v>
      </c>
      <c r="E591" s="168" t="s">
        <v>1255</v>
      </c>
      <c r="F591" s="169" t="s">
        <v>1256</v>
      </c>
      <c r="G591" s="170" t="s">
        <v>145</v>
      </c>
      <c r="H591" s="171">
        <v>102.42</v>
      </c>
      <c r="I591" s="172"/>
      <c r="J591" s="173">
        <f>ROUND(I591*H591,0)</f>
        <v>0</v>
      </c>
      <c r="K591" s="169" t="s">
        <v>146</v>
      </c>
      <c r="L591" s="39"/>
      <c r="M591" s="174" t="s">
        <v>5</v>
      </c>
      <c r="N591" s="175" t="s">
        <v>47</v>
      </c>
      <c r="O591" s="40"/>
      <c r="P591" s="176">
        <f>O591*H591</f>
        <v>0</v>
      </c>
      <c r="Q591" s="176">
        <v>0.00455</v>
      </c>
      <c r="R591" s="176">
        <f>Q591*H591</f>
        <v>0.466011</v>
      </c>
      <c r="S591" s="176">
        <v>0</v>
      </c>
      <c r="T591" s="177">
        <f>S591*H591</f>
        <v>0</v>
      </c>
      <c r="AR591" s="22" t="s">
        <v>217</v>
      </c>
      <c r="AT591" s="22" t="s">
        <v>142</v>
      </c>
      <c r="AU591" s="22" t="s">
        <v>148</v>
      </c>
      <c r="AY591" s="22" t="s">
        <v>140</v>
      </c>
      <c r="BE591" s="178">
        <f>IF(N591="základní",J591,0)</f>
        <v>0</v>
      </c>
      <c r="BF591" s="178">
        <f>IF(N591="snížená",J591,0)</f>
        <v>0</v>
      </c>
      <c r="BG591" s="178">
        <f>IF(N591="zákl. přenesená",J591,0)</f>
        <v>0</v>
      </c>
      <c r="BH591" s="178">
        <f>IF(N591="sníž. přenesená",J591,0)</f>
        <v>0</v>
      </c>
      <c r="BI591" s="178">
        <f>IF(N591="nulová",J591,0)</f>
        <v>0</v>
      </c>
      <c r="BJ591" s="22" t="s">
        <v>148</v>
      </c>
      <c r="BK591" s="178">
        <f>ROUND(I591*H591,0)</f>
        <v>0</v>
      </c>
      <c r="BL591" s="22" t="s">
        <v>217</v>
      </c>
      <c r="BM591" s="22" t="s">
        <v>1257</v>
      </c>
    </row>
    <row r="592" spans="2:65" s="1" customFormat="1" ht="16.5" customHeight="1">
      <c r="B592" s="166"/>
      <c r="C592" s="167" t="s">
        <v>1258</v>
      </c>
      <c r="D592" s="167" t="s">
        <v>142</v>
      </c>
      <c r="E592" s="168" t="s">
        <v>1259</v>
      </c>
      <c r="F592" s="169" t="s">
        <v>1260</v>
      </c>
      <c r="G592" s="170" t="s">
        <v>145</v>
      </c>
      <c r="H592" s="171">
        <v>52.27</v>
      </c>
      <c r="I592" s="172"/>
      <c r="J592" s="173">
        <f>ROUND(I592*H592,0)</f>
        <v>0</v>
      </c>
      <c r="K592" s="169" t="s">
        <v>146</v>
      </c>
      <c r="L592" s="39"/>
      <c r="M592" s="174" t="s">
        <v>5</v>
      </c>
      <c r="N592" s="175" t="s">
        <v>47</v>
      </c>
      <c r="O592" s="40"/>
      <c r="P592" s="176">
        <f>O592*H592</f>
        <v>0</v>
      </c>
      <c r="Q592" s="176">
        <v>0</v>
      </c>
      <c r="R592" s="176">
        <f>Q592*H592</f>
        <v>0</v>
      </c>
      <c r="S592" s="176">
        <v>0.0025</v>
      </c>
      <c r="T592" s="177">
        <f>S592*H592</f>
        <v>0.130675</v>
      </c>
      <c r="AR592" s="22" t="s">
        <v>217</v>
      </c>
      <c r="AT592" s="22" t="s">
        <v>142</v>
      </c>
      <c r="AU592" s="22" t="s">
        <v>148</v>
      </c>
      <c r="AY592" s="22" t="s">
        <v>140</v>
      </c>
      <c r="BE592" s="178">
        <f>IF(N592="základní",J592,0)</f>
        <v>0</v>
      </c>
      <c r="BF592" s="178">
        <f>IF(N592="snížená",J592,0)</f>
        <v>0</v>
      </c>
      <c r="BG592" s="178">
        <f>IF(N592="zákl. přenesená",J592,0)</f>
        <v>0</v>
      </c>
      <c r="BH592" s="178">
        <f>IF(N592="sníž. přenesená",J592,0)</f>
        <v>0</v>
      </c>
      <c r="BI592" s="178">
        <f>IF(N592="nulová",J592,0)</f>
        <v>0</v>
      </c>
      <c r="BJ592" s="22" t="s">
        <v>148</v>
      </c>
      <c r="BK592" s="178">
        <f>ROUND(I592*H592,0)</f>
        <v>0</v>
      </c>
      <c r="BL592" s="22" t="s">
        <v>217</v>
      </c>
      <c r="BM592" s="22" t="s">
        <v>1261</v>
      </c>
    </row>
    <row r="593" spans="2:51" s="11" customFormat="1" ht="13.5">
      <c r="B593" s="179"/>
      <c r="D593" s="180" t="s">
        <v>150</v>
      </c>
      <c r="E593" s="181" t="s">
        <v>5</v>
      </c>
      <c r="F593" s="182" t="s">
        <v>1246</v>
      </c>
      <c r="H593" s="183">
        <v>52.27</v>
      </c>
      <c r="I593" s="184"/>
      <c r="L593" s="179"/>
      <c r="M593" s="185"/>
      <c r="N593" s="186"/>
      <c r="O593" s="186"/>
      <c r="P593" s="186"/>
      <c r="Q593" s="186"/>
      <c r="R593" s="186"/>
      <c r="S593" s="186"/>
      <c r="T593" s="187"/>
      <c r="AT593" s="181" t="s">
        <v>150</v>
      </c>
      <c r="AU593" s="181" t="s">
        <v>148</v>
      </c>
      <c r="AV593" s="11" t="s">
        <v>148</v>
      </c>
      <c r="AW593" s="11" t="s">
        <v>39</v>
      </c>
      <c r="AX593" s="11" t="s">
        <v>75</v>
      </c>
      <c r="AY593" s="181" t="s">
        <v>140</v>
      </c>
    </row>
    <row r="594" spans="2:65" s="1" customFormat="1" ht="16.5" customHeight="1">
      <c r="B594" s="166"/>
      <c r="C594" s="167" t="s">
        <v>1262</v>
      </c>
      <c r="D594" s="167" t="s">
        <v>142</v>
      </c>
      <c r="E594" s="168" t="s">
        <v>1263</v>
      </c>
      <c r="F594" s="169" t="s">
        <v>1264</v>
      </c>
      <c r="G594" s="170" t="s">
        <v>145</v>
      </c>
      <c r="H594" s="171">
        <v>102.42</v>
      </c>
      <c r="I594" s="172"/>
      <c r="J594" s="173">
        <f>ROUND(I594*H594,0)</f>
        <v>0</v>
      </c>
      <c r="K594" s="169" t="s">
        <v>146</v>
      </c>
      <c r="L594" s="39"/>
      <c r="M594" s="174" t="s">
        <v>5</v>
      </c>
      <c r="N594" s="175" t="s">
        <v>47</v>
      </c>
      <c r="O594" s="40"/>
      <c r="P594" s="176">
        <f>O594*H594</f>
        <v>0</v>
      </c>
      <c r="Q594" s="176">
        <v>0.0003</v>
      </c>
      <c r="R594" s="176">
        <f>Q594*H594</f>
        <v>0.030725999999999996</v>
      </c>
      <c r="S594" s="176">
        <v>0</v>
      </c>
      <c r="T594" s="177">
        <f>S594*H594</f>
        <v>0</v>
      </c>
      <c r="AR594" s="22" t="s">
        <v>217</v>
      </c>
      <c r="AT594" s="22" t="s">
        <v>142</v>
      </c>
      <c r="AU594" s="22" t="s">
        <v>148</v>
      </c>
      <c r="AY594" s="22" t="s">
        <v>140</v>
      </c>
      <c r="BE594" s="178">
        <f>IF(N594="základní",J594,0)</f>
        <v>0</v>
      </c>
      <c r="BF594" s="178">
        <f>IF(N594="snížená",J594,0)</f>
        <v>0</v>
      </c>
      <c r="BG594" s="178">
        <f>IF(N594="zákl. přenesená",J594,0)</f>
        <v>0</v>
      </c>
      <c r="BH594" s="178">
        <f>IF(N594="sníž. přenesená",J594,0)</f>
        <v>0</v>
      </c>
      <c r="BI594" s="178">
        <f>IF(N594="nulová",J594,0)</f>
        <v>0</v>
      </c>
      <c r="BJ594" s="22" t="s">
        <v>148</v>
      </c>
      <c r="BK594" s="178">
        <f>ROUND(I594*H594,0)</f>
        <v>0</v>
      </c>
      <c r="BL594" s="22" t="s">
        <v>217</v>
      </c>
      <c r="BM594" s="22" t="s">
        <v>1265</v>
      </c>
    </row>
    <row r="595" spans="2:65" s="1" customFormat="1" ht="16.5" customHeight="1">
      <c r="B595" s="166"/>
      <c r="C595" s="188" t="s">
        <v>1266</v>
      </c>
      <c r="D595" s="188" t="s">
        <v>218</v>
      </c>
      <c r="E595" s="189" t="s">
        <v>1267</v>
      </c>
      <c r="F595" s="190" t="s">
        <v>1268</v>
      </c>
      <c r="G595" s="191" t="s">
        <v>145</v>
      </c>
      <c r="H595" s="192">
        <v>112.662</v>
      </c>
      <c r="I595" s="193"/>
      <c r="J595" s="194">
        <f>ROUND(I595*H595,0)</f>
        <v>0</v>
      </c>
      <c r="K595" s="190" t="s">
        <v>146</v>
      </c>
      <c r="L595" s="195"/>
      <c r="M595" s="196" t="s">
        <v>5</v>
      </c>
      <c r="N595" s="197" t="s">
        <v>47</v>
      </c>
      <c r="O595" s="40"/>
      <c r="P595" s="176">
        <f>O595*H595</f>
        <v>0</v>
      </c>
      <c r="Q595" s="176">
        <v>0.00264</v>
      </c>
      <c r="R595" s="176">
        <f>Q595*H595</f>
        <v>0.29742768</v>
      </c>
      <c r="S595" s="176">
        <v>0</v>
      </c>
      <c r="T595" s="177">
        <f>S595*H595</f>
        <v>0</v>
      </c>
      <c r="AR595" s="22" t="s">
        <v>305</v>
      </c>
      <c r="AT595" s="22" t="s">
        <v>218</v>
      </c>
      <c r="AU595" s="22" t="s">
        <v>148</v>
      </c>
      <c r="AY595" s="22" t="s">
        <v>140</v>
      </c>
      <c r="BE595" s="178">
        <f>IF(N595="základní",J595,0)</f>
        <v>0</v>
      </c>
      <c r="BF595" s="178">
        <f>IF(N595="snížená",J595,0)</f>
        <v>0</v>
      </c>
      <c r="BG595" s="178">
        <f>IF(N595="zákl. přenesená",J595,0)</f>
        <v>0</v>
      </c>
      <c r="BH595" s="178">
        <f>IF(N595="sníž. přenesená",J595,0)</f>
        <v>0</v>
      </c>
      <c r="BI595" s="178">
        <f>IF(N595="nulová",J595,0)</f>
        <v>0</v>
      </c>
      <c r="BJ595" s="22" t="s">
        <v>148</v>
      </c>
      <c r="BK595" s="178">
        <f>ROUND(I595*H595,0)</f>
        <v>0</v>
      </c>
      <c r="BL595" s="22" t="s">
        <v>217</v>
      </c>
      <c r="BM595" s="22" t="s">
        <v>1269</v>
      </c>
    </row>
    <row r="596" spans="2:51" s="11" customFormat="1" ht="13.5">
      <c r="B596" s="179"/>
      <c r="D596" s="180" t="s">
        <v>150</v>
      </c>
      <c r="E596" s="181" t="s">
        <v>5</v>
      </c>
      <c r="F596" s="182" t="s">
        <v>1270</v>
      </c>
      <c r="H596" s="183">
        <v>112.662</v>
      </c>
      <c r="I596" s="184"/>
      <c r="L596" s="179"/>
      <c r="M596" s="185"/>
      <c r="N596" s="186"/>
      <c r="O596" s="186"/>
      <c r="P596" s="186"/>
      <c r="Q596" s="186"/>
      <c r="R596" s="186"/>
      <c r="S596" s="186"/>
      <c r="T596" s="187"/>
      <c r="AT596" s="181" t="s">
        <v>150</v>
      </c>
      <c r="AU596" s="181" t="s">
        <v>148</v>
      </c>
      <c r="AV596" s="11" t="s">
        <v>148</v>
      </c>
      <c r="AW596" s="11" t="s">
        <v>39</v>
      </c>
      <c r="AX596" s="11" t="s">
        <v>75</v>
      </c>
      <c r="AY596" s="181" t="s">
        <v>140</v>
      </c>
    </row>
    <row r="597" spans="2:65" s="1" customFormat="1" ht="16.5" customHeight="1">
      <c r="B597" s="166"/>
      <c r="C597" s="167" t="s">
        <v>1271</v>
      </c>
      <c r="D597" s="167" t="s">
        <v>142</v>
      </c>
      <c r="E597" s="168" t="s">
        <v>1272</v>
      </c>
      <c r="F597" s="169" t="s">
        <v>1273</v>
      </c>
      <c r="G597" s="170" t="s">
        <v>158</v>
      </c>
      <c r="H597" s="171">
        <v>48.345</v>
      </c>
      <c r="I597" s="172"/>
      <c r="J597" s="173">
        <f>ROUND(I597*H597,0)</f>
        <v>0</v>
      </c>
      <c r="K597" s="169" t="s">
        <v>146</v>
      </c>
      <c r="L597" s="39"/>
      <c r="M597" s="174" t="s">
        <v>5</v>
      </c>
      <c r="N597" s="175" t="s">
        <v>47</v>
      </c>
      <c r="O597" s="40"/>
      <c r="P597" s="176">
        <f>O597*H597</f>
        <v>0</v>
      </c>
      <c r="Q597" s="176">
        <v>0</v>
      </c>
      <c r="R597" s="176">
        <f>Q597*H597</f>
        <v>0</v>
      </c>
      <c r="S597" s="176">
        <v>0.0003</v>
      </c>
      <c r="T597" s="177">
        <f>S597*H597</f>
        <v>0.014503499999999999</v>
      </c>
      <c r="AR597" s="22" t="s">
        <v>217</v>
      </c>
      <c r="AT597" s="22" t="s">
        <v>142</v>
      </c>
      <c r="AU597" s="22" t="s">
        <v>148</v>
      </c>
      <c r="AY597" s="22" t="s">
        <v>140</v>
      </c>
      <c r="BE597" s="178">
        <f>IF(N597="základní",J597,0)</f>
        <v>0</v>
      </c>
      <c r="BF597" s="178">
        <f>IF(N597="snížená",J597,0)</f>
        <v>0</v>
      </c>
      <c r="BG597" s="178">
        <f>IF(N597="zákl. přenesená",J597,0)</f>
        <v>0</v>
      </c>
      <c r="BH597" s="178">
        <f>IF(N597="sníž. přenesená",J597,0)</f>
        <v>0</v>
      </c>
      <c r="BI597" s="178">
        <f>IF(N597="nulová",J597,0)</f>
        <v>0</v>
      </c>
      <c r="BJ597" s="22" t="s">
        <v>148</v>
      </c>
      <c r="BK597" s="178">
        <f>ROUND(I597*H597,0)</f>
        <v>0</v>
      </c>
      <c r="BL597" s="22" t="s">
        <v>217</v>
      </c>
      <c r="BM597" s="22" t="s">
        <v>1274</v>
      </c>
    </row>
    <row r="598" spans="2:51" s="11" customFormat="1" ht="13.5">
      <c r="B598" s="179"/>
      <c r="D598" s="180" t="s">
        <v>150</v>
      </c>
      <c r="E598" s="181" t="s">
        <v>5</v>
      </c>
      <c r="F598" s="182" t="s">
        <v>1275</v>
      </c>
      <c r="H598" s="183">
        <v>48.345</v>
      </c>
      <c r="I598" s="184"/>
      <c r="L598" s="179"/>
      <c r="M598" s="185"/>
      <c r="N598" s="186"/>
      <c r="O598" s="186"/>
      <c r="P598" s="186"/>
      <c r="Q598" s="186"/>
      <c r="R598" s="186"/>
      <c r="S598" s="186"/>
      <c r="T598" s="187"/>
      <c r="AT598" s="181" t="s">
        <v>150</v>
      </c>
      <c r="AU598" s="181" t="s">
        <v>148</v>
      </c>
      <c r="AV598" s="11" t="s">
        <v>148</v>
      </c>
      <c r="AW598" s="11" t="s">
        <v>39</v>
      </c>
      <c r="AX598" s="11" t="s">
        <v>75</v>
      </c>
      <c r="AY598" s="181" t="s">
        <v>140</v>
      </c>
    </row>
    <row r="599" spans="2:65" s="1" customFormat="1" ht="16.5" customHeight="1">
      <c r="B599" s="166"/>
      <c r="C599" s="167" t="s">
        <v>1276</v>
      </c>
      <c r="D599" s="167" t="s">
        <v>142</v>
      </c>
      <c r="E599" s="168" t="s">
        <v>1277</v>
      </c>
      <c r="F599" s="169" t="s">
        <v>1278</v>
      </c>
      <c r="G599" s="170" t="s">
        <v>158</v>
      </c>
      <c r="H599" s="171">
        <v>102.22</v>
      </c>
      <c r="I599" s="172"/>
      <c r="J599" s="173">
        <f>ROUND(I599*H599,0)</f>
        <v>0</v>
      </c>
      <c r="K599" s="169" t="s">
        <v>146</v>
      </c>
      <c r="L599" s="39"/>
      <c r="M599" s="174" t="s">
        <v>5</v>
      </c>
      <c r="N599" s="175" t="s">
        <v>47</v>
      </c>
      <c r="O599" s="40"/>
      <c r="P599" s="176">
        <f>O599*H599</f>
        <v>0</v>
      </c>
      <c r="Q599" s="176">
        <v>2E-05</v>
      </c>
      <c r="R599" s="176">
        <f>Q599*H599</f>
        <v>0.0020444</v>
      </c>
      <c r="S599" s="176">
        <v>0</v>
      </c>
      <c r="T599" s="177">
        <f>S599*H599</f>
        <v>0</v>
      </c>
      <c r="AR599" s="22" t="s">
        <v>217</v>
      </c>
      <c r="AT599" s="22" t="s">
        <v>142</v>
      </c>
      <c r="AU599" s="22" t="s">
        <v>148</v>
      </c>
      <c r="AY599" s="22" t="s">
        <v>140</v>
      </c>
      <c r="BE599" s="178">
        <f>IF(N599="základní",J599,0)</f>
        <v>0</v>
      </c>
      <c r="BF599" s="178">
        <f>IF(N599="snížená",J599,0)</f>
        <v>0</v>
      </c>
      <c r="BG599" s="178">
        <f>IF(N599="zákl. přenesená",J599,0)</f>
        <v>0</v>
      </c>
      <c r="BH599" s="178">
        <f>IF(N599="sníž. přenesená",J599,0)</f>
        <v>0</v>
      </c>
      <c r="BI599" s="178">
        <f>IF(N599="nulová",J599,0)</f>
        <v>0</v>
      </c>
      <c r="BJ599" s="22" t="s">
        <v>148</v>
      </c>
      <c r="BK599" s="178">
        <f>ROUND(I599*H599,0)</f>
        <v>0</v>
      </c>
      <c r="BL599" s="22" t="s">
        <v>217</v>
      </c>
      <c r="BM599" s="22" t="s">
        <v>1279</v>
      </c>
    </row>
    <row r="600" spans="2:51" s="11" customFormat="1" ht="13.5">
      <c r="B600" s="179"/>
      <c r="D600" s="180" t="s">
        <v>150</v>
      </c>
      <c r="E600" s="181" t="s">
        <v>5</v>
      </c>
      <c r="F600" s="182" t="s">
        <v>1280</v>
      </c>
      <c r="H600" s="183">
        <v>8.8</v>
      </c>
      <c r="I600" s="184"/>
      <c r="L600" s="179"/>
      <c r="M600" s="185"/>
      <c r="N600" s="186"/>
      <c r="O600" s="186"/>
      <c r="P600" s="186"/>
      <c r="Q600" s="186"/>
      <c r="R600" s="186"/>
      <c r="S600" s="186"/>
      <c r="T600" s="187"/>
      <c r="AT600" s="181" t="s">
        <v>150</v>
      </c>
      <c r="AU600" s="181" t="s">
        <v>148</v>
      </c>
      <c r="AV600" s="11" t="s">
        <v>148</v>
      </c>
      <c r="AW600" s="11" t="s">
        <v>39</v>
      </c>
      <c r="AX600" s="11" t="s">
        <v>75</v>
      </c>
      <c r="AY600" s="181" t="s">
        <v>140</v>
      </c>
    </row>
    <row r="601" spans="2:51" s="11" customFormat="1" ht="13.5">
      <c r="B601" s="179"/>
      <c r="D601" s="180" t="s">
        <v>150</v>
      </c>
      <c r="E601" s="181" t="s">
        <v>5</v>
      </c>
      <c r="F601" s="182" t="s">
        <v>1281</v>
      </c>
      <c r="H601" s="183">
        <v>16.74</v>
      </c>
      <c r="I601" s="184"/>
      <c r="L601" s="179"/>
      <c r="M601" s="185"/>
      <c r="N601" s="186"/>
      <c r="O601" s="186"/>
      <c r="P601" s="186"/>
      <c r="Q601" s="186"/>
      <c r="R601" s="186"/>
      <c r="S601" s="186"/>
      <c r="T601" s="187"/>
      <c r="AT601" s="181" t="s">
        <v>150</v>
      </c>
      <c r="AU601" s="181" t="s">
        <v>148</v>
      </c>
      <c r="AV601" s="11" t="s">
        <v>148</v>
      </c>
      <c r="AW601" s="11" t="s">
        <v>39</v>
      </c>
      <c r="AX601" s="11" t="s">
        <v>75</v>
      </c>
      <c r="AY601" s="181" t="s">
        <v>140</v>
      </c>
    </row>
    <row r="602" spans="2:51" s="11" customFormat="1" ht="13.5">
      <c r="B602" s="179"/>
      <c r="D602" s="180" t="s">
        <v>150</v>
      </c>
      <c r="E602" s="181" t="s">
        <v>5</v>
      </c>
      <c r="F602" s="182" t="s">
        <v>1282</v>
      </c>
      <c r="H602" s="183">
        <v>25.34</v>
      </c>
      <c r="I602" s="184"/>
      <c r="L602" s="179"/>
      <c r="M602" s="185"/>
      <c r="N602" s="186"/>
      <c r="O602" s="186"/>
      <c r="P602" s="186"/>
      <c r="Q602" s="186"/>
      <c r="R602" s="186"/>
      <c r="S602" s="186"/>
      <c r="T602" s="187"/>
      <c r="AT602" s="181" t="s">
        <v>150</v>
      </c>
      <c r="AU602" s="181" t="s">
        <v>148</v>
      </c>
      <c r="AV602" s="11" t="s">
        <v>148</v>
      </c>
      <c r="AW602" s="11" t="s">
        <v>39</v>
      </c>
      <c r="AX602" s="11" t="s">
        <v>75</v>
      </c>
      <c r="AY602" s="181" t="s">
        <v>140</v>
      </c>
    </row>
    <row r="603" spans="2:51" s="11" customFormat="1" ht="13.5">
      <c r="B603" s="179"/>
      <c r="D603" s="180" t="s">
        <v>150</v>
      </c>
      <c r="E603" s="181" t="s">
        <v>5</v>
      </c>
      <c r="F603" s="182" t="s">
        <v>1283</v>
      </c>
      <c r="H603" s="183">
        <v>6.26</v>
      </c>
      <c r="I603" s="184"/>
      <c r="L603" s="179"/>
      <c r="M603" s="185"/>
      <c r="N603" s="186"/>
      <c r="O603" s="186"/>
      <c r="P603" s="186"/>
      <c r="Q603" s="186"/>
      <c r="R603" s="186"/>
      <c r="S603" s="186"/>
      <c r="T603" s="187"/>
      <c r="AT603" s="181" t="s">
        <v>150</v>
      </c>
      <c r="AU603" s="181" t="s">
        <v>148</v>
      </c>
      <c r="AV603" s="11" t="s">
        <v>148</v>
      </c>
      <c r="AW603" s="11" t="s">
        <v>39</v>
      </c>
      <c r="AX603" s="11" t="s">
        <v>75</v>
      </c>
      <c r="AY603" s="181" t="s">
        <v>140</v>
      </c>
    </row>
    <row r="604" spans="2:51" s="11" customFormat="1" ht="13.5">
      <c r="B604" s="179"/>
      <c r="D604" s="180" t="s">
        <v>150</v>
      </c>
      <c r="E604" s="181" t="s">
        <v>5</v>
      </c>
      <c r="F604" s="182" t="s">
        <v>1284</v>
      </c>
      <c r="H604" s="183">
        <v>11.83</v>
      </c>
      <c r="I604" s="184"/>
      <c r="L604" s="179"/>
      <c r="M604" s="185"/>
      <c r="N604" s="186"/>
      <c r="O604" s="186"/>
      <c r="P604" s="186"/>
      <c r="Q604" s="186"/>
      <c r="R604" s="186"/>
      <c r="S604" s="186"/>
      <c r="T604" s="187"/>
      <c r="AT604" s="181" t="s">
        <v>150</v>
      </c>
      <c r="AU604" s="181" t="s">
        <v>148</v>
      </c>
      <c r="AV604" s="11" t="s">
        <v>148</v>
      </c>
      <c r="AW604" s="11" t="s">
        <v>39</v>
      </c>
      <c r="AX604" s="11" t="s">
        <v>75</v>
      </c>
      <c r="AY604" s="181" t="s">
        <v>140</v>
      </c>
    </row>
    <row r="605" spans="2:51" s="11" customFormat="1" ht="13.5">
      <c r="B605" s="179"/>
      <c r="D605" s="180" t="s">
        <v>150</v>
      </c>
      <c r="E605" s="181" t="s">
        <v>5</v>
      </c>
      <c r="F605" s="182" t="s">
        <v>1285</v>
      </c>
      <c r="H605" s="183">
        <v>6.01</v>
      </c>
      <c r="I605" s="184"/>
      <c r="L605" s="179"/>
      <c r="M605" s="185"/>
      <c r="N605" s="186"/>
      <c r="O605" s="186"/>
      <c r="P605" s="186"/>
      <c r="Q605" s="186"/>
      <c r="R605" s="186"/>
      <c r="S605" s="186"/>
      <c r="T605" s="187"/>
      <c r="AT605" s="181" t="s">
        <v>150</v>
      </c>
      <c r="AU605" s="181" t="s">
        <v>148</v>
      </c>
      <c r="AV605" s="11" t="s">
        <v>148</v>
      </c>
      <c r="AW605" s="11" t="s">
        <v>39</v>
      </c>
      <c r="AX605" s="11" t="s">
        <v>75</v>
      </c>
      <c r="AY605" s="181" t="s">
        <v>140</v>
      </c>
    </row>
    <row r="606" spans="2:51" s="11" customFormat="1" ht="13.5">
      <c r="B606" s="179"/>
      <c r="D606" s="180" t="s">
        <v>150</v>
      </c>
      <c r="E606" s="181" t="s">
        <v>5</v>
      </c>
      <c r="F606" s="182" t="s">
        <v>1286</v>
      </c>
      <c r="H606" s="183">
        <v>8.8</v>
      </c>
      <c r="I606" s="184"/>
      <c r="L606" s="179"/>
      <c r="M606" s="185"/>
      <c r="N606" s="186"/>
      <c r="O606" s="186"/>
      <c r="P606" s="186"/>
      <c r="Q606" s="186"/>
      <c r="R606" s="186"/>
      <c r="S606" s="186"/>
      <c r="T606" s="187"/>
      <c r="AT606" s="181" t="s">
        <v>150</v>
      </c>
      <c r="AU606" s="181" t="s">
        <v>148</v>
      </c>
      <c r="AV606" s="11" t="s">
        <v>148</v>
      </c>
      <c r="AW606" s="11" t="s">
        <v>39</v>
      </c>
      <c r="AX606" s="11" t="s">
        <v>75</v>
      </c>
      <c r="AY606" s="181" t="s">
        <v>140</v>
      </c>
    </row>
    <row r="607" spans="2:51" s="11" customFormat="1" ht="13.5">
      <c r="B607" s="179"/>
      <c r="D607" s="180" t="s">
        <v>150</v>
      </c>
      <c r="E607" s="181" t="s">
        <v>5</v>
      </c>
      <c r="F607" s="182" t="s">
        <v>1287</v>
      </c>
      <c r="H607" s="183">
        <v>18.44</v>
      </c>
      <c r="I607" s="184"/>
      <c r="L607" s="179"/>
      <c r="M607" s="185"/>
      <c r="N607" s="186"/>
      <c r="O607" s="186"/>
      <c r="P607" s="186"/>
      <c r="Q607" s="186"/>
      <c r="R607" s="186"/>
      <c r="S607" s="186"/>
      <c r="T607" s="187"/>
      <c r="AT607" s="181" t="s">
        <v>150</v>
      </c>
      <c r="AU607" s="181" t="s">
        <v>148</v>
      </c>
      <c r="AV607" s="11" t="s">
        <v>148</v>
      </c>
      <c r="AW607" s="11" t="s">
        <v>39</v>
      </c>
      <c r="AX607" s="11" t="s">
        <v>75</v>
      </c>
      <c r="AY607" s="181" t="s">
        <v>140</v>
      </c>
    </row>
    <row r="608" spans="2:65" s="1" customFormat="1" ht="16.5" customHeight="1">
      <c r="B608" s="166"/>
      <c r="C608" s="188" t="s">
        <v>1288</v>
      </c>
      <c r="D608" s="188" t="s">
        <v>218</v>
      </c>
      <c r="E608" s="189" t="s">
        <v>1289</v>
      </c>
      <c r="F608" s="190" t="s">
        <v>1290</v>
      </c>
      <c r="G608" s="191" t="s">
        <v>158</v>
      </c>
      <c r="H608" s="192">
        <v>112.442</v>
      </c>
      <c r="I608" s="193"/>
      <c r="J608" s="194">
        <f>ROUND(I608*H608,0)</f>
        <v>0</v>
      </c>
      <c r="K608" s="190" t="s">
        <v>146</v>
      </c>
      <c r="L608" s="195"/>
      <c r="M608" s="196" t="s">
        <v>5</v>
      </c>
      <c r="N608" s="197" t="s">
        <v>47</v>
      </c>
      <c r="O608" s="40"/>
      <c r="P608" s="176">
        <f>O608*H608</f>
        <v>0</v>
      </c>
      <c r="Q608" s="176">
        <v>0.0003</v>
      </c>
      <c r="R608" s="176">
        <f>Q608*H608</f>
        <v>0.033732599999999995</v>
      </c>
      <c r="S608" s="176">
        <v>0</v>
      </c>
      <c r="T608" s="177">
        <f>S608*H608</f>
        <v>0</v>
      </c>
      <c r="AR608" s="22" t="s">
        <v>305</v>
      </c>
      <c r="AT608" s="22" t="s">
        <v>218</v>
      </c>
      <c r="AU608" s="22" t="s">
        <v>148</v>
      </c>
      <c r="AY608" s="22" t="s">
        <v>140</v>
      </c>
      <c r="BE608" s="178">
        <f>IF(N608="základní",J608,0)</f>
        <v>0</v>
      </c>
      <c r="BF608" s="178">
        <f>IF(N608="snížená",J608,0)</f>
        <v>0</v>
      </c>
      <c r="BG608" s="178">
        <f>IF(N608="zákl. přenesená",J608,0)</f>
        <v>0</v>
      </c>
      <c r="BH608" s="178">
        <f>IF(N608="sníž. přenesená",J608,0)</f>
        <v>0</v>
      </c>
      <c r="BI608" s="178">
        <f>IF(N608="nulová",J608,0)</f>
        <v>0</v>
      </c>
      <c r="BJ608" s="22" t="s">
        <v>148</v>
      </c>
      <c r="BK608" s="178">
        <f>ROUND(I608*H608,0)</f>
        <v>0</v>
      </c>
      <c r="BL608" s="22" t="s">
        <v>217</v>
      </c>
      <c r="BM608" s="22" t="s">
        <v>1291</v>
      </c>
    </row>
    <row r="609" spans="2:51" s="11" customFormat="1" ht="13.5">
      <c r="B609" s="179"/>
      <c r="D609" s="180" t="s">
        <v>150</v>
      </c>
      <c r="E609" s="181" t="s">
        <v>5</v>
      </c>
      <c r="F609" s="182" t="s">
        <v>1292</v>
      </c>
      <c r="H609" s="183">
        <v>112.442</v>
      </c>
      <c r="I609" s="184"/>
      <c r="L609" s="179"/>
      <c r="M609" s="185"/>
      <c r="N609" s="186"/>
      <c r="O609" s="186"/>
      <c r="P609" s="186"/>
      <c r="Q609" s="186"/>
      <c r="R609" s="186"/>
      <c r="S609" s="186"/>
      <c r="T609" s="187"/>
      <c r="AT609" s="181" t="s">
        <v>150</v>
      </c>
      <c r="AU609" s="181" t="s">
        <v>148</v>
      </c>
      <c r="AV609" s="11" t="s">
        <v>148</v>
      </c>
      <c r="AW609" s="11" t="s">
        <v>39</v>
      </c>
      <c r="AX609" s="11" t="s">
        <v>75</v>
      </c>
      <c r="AY609" s="181" t="s">
        <v>140</v>
      </c>
    </row>
    <row r="610" spans="2:65" s="1" customFormat="1" ht="16.5" customHeight="1">
      <c r="B610" s="166"/>
      <c r="C610" s="167" t="s">
        <v>1293</v>
      </c>
      <c r="D610" s="167" t="s">
        <v>142</v>
      </c>
      <c r="E610" s="168" t="s">
        <v>1294</v>
      </c>
      <c r="F610" s="169" t="s">
        <v>1295</v>
      </c>
      <c r="G610" s="170" t="s">
        <v>196</v>
      </c>
      <c r="H610" s="171">
        <v>0.837</v>
      </c>
      <c r="I610" s="172"/>
      <c r="J610" s="173">
        <f>ROUND(I610*H610,0)</f>
        <v>0</v>
      </c>
      <c r="K610" s="169" t="s">
        <v>146</v>
      </c>
      <c r="L610" s="39"/>
      <c r="M610" s="174" t="s">
        <v>5</v>
      </c>
      <c r="N610" s="175" t="s">
        <v>47</v>
      </c>
      <c r="O610" s="40"/>
      <c r="P610" s="176">
        <f>O610*H610</f>
        <v>0</v>
      </c>
      <c r="Q610" s="176">
        <v>0</v>
      </c>
      <c r="R610" s="176">
        <f>Q610*H610</f>
        <v>0</v>
      </c>
      <c r="S610" s="176">
        <v>0</v>
      </c>
      <c r="T610" s="177">
        <f>S610*H610</f>
        <v>0</v>
      </c>
      <c r="AR610" s="22" t="s">
        <v>217</v>
      </c>
      <c r="AT610" s="22" t="s">
        <v>142</v>
      </c>
      <c r="AU610" s="22" t="s">
        <v>148</v>
      </c>
      <c r="AY610" s="22" t="s">
        <v>140</v>
      </c>
      <c r="BE610" s="178">
        <f>IF(N610="základní",J610,0)</f>
        <v>0</v>
      </c>
      <c r="BF610" s="178">
        <f>IF(N610="snížená",J610,0)</f>
        <v>0</v>
      </c>
      <c r="BG610" s="178">
        <f>IF(N610="zákl. přenesená",J610,0)</f>
        <v>0</v>
      </c>
      <c r="BH610" s="178">
        <f>IF(N610="sníž. přenesená",J610,0)</f>
        <v>0</v>
      </c>
      <c r="BI610" s="178">
        <f>IF(N610="nulová",J610,0)</f>
        <v>0</v>
      </c>
      <c r="BJ610" s="22" t="s">
        <v>148</v>
      </c>
      <c r="BK610" s="178">
        <f>ROUND(I610*H610,0)</f>
        <v>0</v>
      </c>
      <c r="BL610" s="22" t="s">
        <v>217</v>
      </c>
      <c r="BM610" s="22" t="s">
        <v>1296</v>
      </c>
    </row>
    <row r="611" spans="2:63" s="10" customFormat="1" ht="29.85" customHeight="1">
      <c r="B611" s="153"/>
      <c r="D611" s="154" t="s">
        <v>74</v>
      </c>
      <c r="E611" s="164" t="s">
        <v>1297</v>
      </c>
      <c r="F611" s="164" t="s">
        <v>1298</v>
      </c>
      <c r="I611" s="156"/>
      <c r="J611" s="165">
        <f>BK611</f>
        <v>0</v>
      </c>
      <c r="L611" s="153"/>
      <c r="M611" s="158"/>
      <c r="N611" s="159"/>
      <c r="O611" s="159"/>
      <c r="P611" s="160">
        <f>SUM(P612:P647)</f>
        <v>0</v>
      </c>
      <c r="Q611" s="159"/>
      <c r="R611" s="160">
        <f>SUM(R612:R647)</f>
        <v>1.4750065499999998</v>
      </c>
      <c r="S611" s="159"/>
      <c r="T611" s="161">
        <f>SUM(T612:T647)</f>
        <v>0</v>
      </c>
      <c r="AR611" s="154" t="s">
        <v>148</v>
      </c>
      <c r="AT611" s="162" t="s">
        <v>74</v>
      </c>
      <c r="AU611" s="162" t="s">
        <v>11</v>
      </c>
      <c r="AY611" s="154" t="s">
        <v>140</v>
      </c>
      <c r="BK611" s="163">
        <f>SUM(BK612:BK647)</f>
        <v>0</v>
      </c>
    </row>
    <row r="612" spans="2:65" s="1" customFormat="1" ht="25.5" customHeight="1">
      <c r="B612" s="166"/>
      <c r="C612" s="167" t="s">
        <v>1299</v>
      </c>
      <c r="D612" s="167" t="s">
        <v>142</v>
      </c>
      <c r="E612" s="168" t="s">
        <v>1300</v>
      </c>
      <c r="F612" s="169" t="s">
        <v>1301</v>
      </c>
      <c r="G612" s="170" t="s">
        <v>145</v>
      </c>
      <c r="H612" s="171">
        <v>92.768</v>
      </c>
      <c r="I612" s="172"/>
      <c r="J612" s="173">
        <f>ROUND(I612*H612,0)</f>
        <v>0</v>
      </c>
      <c r="K612" s="169" t="s">
        <v>146</v>
      </c>
      <c r="L612" s="39"/>
      <c r="M612" s="174" t="s">
        <v>5</v>
      </c>
      <c r="N612" s="175" t="s">
        <v>47</v>
      </c>
      <c r="O612" s="40"/>
      <c r="P612" s="176">
        <f>O612*H612</f>
        <v>0</v>
      </c>
      <c r="Q612" s="176">
        <v>0.003</v>
      </c>
      <c r="R612" s="176">
        <f>Q612*H612</f>
        <v>0.278304</v>
      </c>
      <c r="S612" s="176">
        <v>0</v>
      </c>
      <c r="T612" s="177">
        <f>S612*H612</f>
        <v>0</v>
      </c>
      <c r="AR612" s="22" t="s">
        <v>217</v>
      </c>
      <c r="AT612" s="22" t="s">
        <v>142</v>
      </c>
      <c r="AU612" s="22" t="s">
        <v>148</v>
      </c>
      <c r="AY612" s="22" t="s">
        <v>140</v>
      </c>
      <c r="BE612" s="178">
        <f>IF(N612="základní",J612,0)</f>
        <v>0</v>
      </c>
      <c r="BF612" s="178">
        <f>IF(N612="snížená",J612,0)</f>
        <v>0</v>
      </c>
      <c r="BG612" s="178">
        <f>IF(N612="zákl. přenesená",J612,0)</f>
        <v>0</v>
      </c>
      <c r="BH612" s="178">
        <f>IF(N612="sníž. přenesená",J612,0)</f>
        <v>0</v>
      </c>
      <c r="BI612" s="178">
        <f>IF(N612="nulová",J612,0)</f>
        <v>0</v>
      </c>
      <c r="BJ612" s="22" t="s">
        <v>148</v>
      </c>
      <c r="BK612" s="178">
        <f>ROUND(I612*H612,0)</f>
        <v>0</v>
      </c>
      <c r="BL612" s="22" t="s">
        <v>217</v>
      </c>
      <c r="BM612" s="22" t="s">
        <v>1302</v>
      </c>
    </row>
    <row r="613" spans="2:51" s="11" customFormat="1" ht="13.5">
      <c r="B613" s="179"/>
      <c r="D613" s="180" t="s">
        <v>150</v>
      </c>
      <c r="E613" s="181" t="s">
        <v>5</v>
      </c>
      <c r="F613" s="182" t="s">
        <v>1303</v>
      </c>
      <c r="H613" s="183">
        <v>21.16</v>
      </c>
      <c r="I613" s="184"/>
      <c r="L613" s="179"/>
      <c r="M613" s="185"/>
      <c r="N613" s="186"/>
      <c r="O613" s="186"/>
      <c r="P613" s="186"/>
      <c r="Q613" s="186"/>
      <c r="R613" s="186"/>
      <c r="S613" s="186"/>
      <c r="T613" s="187"/>
      <c r="AT613" s="181" t="s">
        <v>150</v>
      </c>
      <c r="AU613" s="181" t="s">
        <v>148</v>
      </c>
      <c r="AV613" s="11" t="s">
        <v>148</v>
      </c>
      <c r="AW613" s="11" t="s">
        <v>39</v>
      </c>
      <c r="AX613" s="11" t="s">
        <v>75</v>
      </c>
      <c r="AY613" s="181" t="s">
        <v>140</v>
      </c>
    </row>
    <row r="614" spans="2:51" s="11" customFormat="1" ht="13.5">
      <c r="B614" s="179"/>
      <c r="D614" s="180" t="s">
        <v>150</v>
      </c>
      <c r="E614" s="181" t="s">
        <v>5</v>
      </c>
      <c r="F614" s="182" t="s">
        <v>1304</v>
      </c>
      <c r="H614" s="183">
        <v>5.12</v>
      </c>
      <c r="I614" s="184"/>
      <c r="L614" s="179"/>
      <c r="M614" s="185"/>
      <c r="N614" s="186"/>
      <c r="O614" s="186"/>
      <c r="P614" s="186"/>
      <c r="Q614" s="186"/>
      <c r="R614" s="186"/>
      <c r="S614" s="186"/>
      <c r="T614" s="187"/>
      <c r="AT614" s="181" t="s">
        <v>150</v>
      </c>
      <c r="AU614" s="181" t="s">
        <v>148</v>
      </c>
      <c r="AV614" s="11" t="s">
        <v>148</v>
      </c>
      <c r="AW614" s="11" t="s">
        <v>39</v>
      </c>
      <c r="AX614" s="11" t="s">
        <v>75</v>
      </c>
      <c r="AY614" s="181" t="s">
        <v>140</v>
      </c>
    </row>
    <row r="615" spans="2:51" s="11" customFormat="1" ht="13.5">
      <c r="B615" s="179"/>
      <c r="D615" s="180" t="s">
        <v>150</v>
      </c>
      <c r="E615" s="181" t="s">
        <v>5</v>
      </c>
      <c r="F615" s="182" t="s">
        <v>1305</v>
      </c>
      <c r="H615" s="183">
        <v>17.48</v>
      </c>
      <c r="I615" s="184"/>
      <c r="L615" s="179"/>
      <c r="M615" s="185"/>
      <c r="N615" s="186"/>
      <c r="O615" s="186"/>
      <c r="P615" s="186"/>
      <c r="Q615" s="186"/>
      <c r="R615" s="186"/>
      <c r="S615" s="186"/>
      <c r="T615" s="187"/>
      <c r="AT615" s="181" t="s">
        <v>150</v>
      </c>
      <c r="AU615" s="181" t="s">
        <v>148</v>
      </c>
      <c r="AV615" s="11" t="s">
        <v>148</v>
      </c>
      <c r="AW615" s="11" t="s">
        <v>39</v>
      </c>
      <c r="AX615" s="11" t="s">
        <v>75</v>
      </c>
      <c r="AY615" s="181" t="s">
        <v>140</v>
      </c>
    </row>
    <row r="616" spans="2:51" s="11" customFormat="1" ht="13.5">
      <c r="B616" s="179"/>
      <c r="D616" s="180" t="s">
        <v>150</v>
      </c>
      <c r="E616" s="181" t="s">
        <v>5</v>
      </c>
      <c r="F616" s="182" t="s">
        <v>1306</v>
      </c>
      <c r="H616" s="183">
        <v>4.228</v>
      </c>
      <c r="I616" s="184"/>
      <c r="L616" s="179"/>
      <c r="M616" s="185"/>
      <c r="N616" s="186"/>
      <c r="O616" s="186"/>
      <c r="P616" s="186"/>
      <c r="Q616" s="186"/>
      <c r="R616" s="186"/>
      <c r="S616" s="186"/>
      <c r="T616" s="187"/>
      <c r="AT616" s="181" t="s">
        <v>150</v>
      </c>
      <c r="AU616" s="181" t="s">
        <v>148</v>
      </c>
      <c r="AV616" s="11" t="s">
        <v>148</v>
      </c>
      <c r="AW616" s="11" t="s">
        <v>39</v>
      </c>
      <c r="AX616" s="11" t="s">
        <v>75</v>
      </c>
      <c r="AY616" s="181" t="s">
        <v>140</v>
      </c>
    </row>
    <row r="617" spans="2:51" s="11" customFormat="1" ht="13.5">
      <c r="B617" s="179"/>
      <c r="D617" s="180" t="s">
        <v>150</v>
      </c>
      <c r="E617" s="181" t="s">
        <v>5</v>
      </c>
      <c r="F617" s="182" t="s">
        <v>1307</v>
      </c>
      <c r="H617" s="183">
        <v>10.38</v>
      </c>
      <c r="I617" s="184"/>
      <c r="L617" s="179"/>
      <c r="M617" s="185"/>
      <c r="N617" s="186"/>
      <c r="O617" s="186"/>
      <c r="P617" s="186"/>
      <c r="Q617" s="186"/>
      <c r="R617" s="186"/>
      <c r="S617" s="186"/>
      <c r="T617" s="187"/>
      <c r="AT617" s="181" t="s">
        <v>150</v>
      </c>
      <c r="AU617" s="181" t="s">
        <v>148</v>
      </c>
      <c r="AV617" s="11" t="s">
        <v>148</v>
      </c>
      <c r="AW617" s="11" t="s">
        <v>39</v>
      </c>
      <c r="AX617" s="11" t="s">
        <v>75</v>
      </c>
      <c r="AY617" s="181" t="s">
        <v>140</v>
      </c>
    </row>
    <row r="618" spans="2:51" s="11" customFormat="1" ht="13.5">
      <c r="B618" s="179"/>
      <c r="D618" s="180" t="s">
        <v>150</v>
      </c>
      <c r="E618" s="181" t="s">
        <v>5</v>
      </c>
      <c r="F618" s="182" t="s">
        <v>1308</v>
      </c>
      <c r="H618" s="183">
        <v>19.78</v>
      </c>
      <c r="I618" s="184"/>
      <c r="L618" s="179"/>
      <c r="M618" s="185"/>
      <c r="N618" s="186"/>
      <c r="O618" s="186"/>
      <c r="P618" s="186"/>
      <c r="Q618" s="186"/>
      <c r="R618" s="186"/>
      <c r="S618" s="186"/>
      <c r="T618" s="187"/>
      <c r="AT618" s="181" t="s">
        <v>150</v>
      </c>
      <c r="AU618" s="181" t="s">
        <v>148</v>
      </c>
      <c r="AV618" s="11" t="s">
        <v>148</v>
      </c>
      <c r="AW618" s="11" t="s">
        <v>39</v>
      </c>
      <c r="AX618" s="11" t="s">
        <v>75</v>
      </c>
      <c r="AY618" s="181" t="s">
        <v>140</v>
      </c>
    </row>
    <row r="619" spans="2:51" s="11" customFormat="1" ht="13.5">
      <c r="B619" s="179"/>
      <c r="D619" s="180" t="s">
        <v>150</v>
      </c>
      <c r="E619" s="181" t="s">
        <v>5</v>
      </c>
      <c r="F619" s="182" t="s">
        <v>1309</v>
      </c>
      <c r="H619" s="183">
        <v>11.42</v>
      </c>
      <c r="I619" s="184"/>
      <c r="L619" s="179"/>
      <c r="M619" s="185"/>
      <c r="N619" s="186"/>
      <c r="O619" s="186"/>
      <c r="P619" s="186"/>
      <c r="Q619" s="186"/>
      <c r="R619" s="186"/>
      <c r="S619" s="186"/>
      <c r="T619" s="187"/>
      <c r="AT619" s="181" t="s">
        <v>150</v>
      </c>
      <c r="AU619" s="181" t="s">
        <v>148</v>
      </c>
      <c r="AV619" s="11" t="s">
        <v>148</v>
      </c>
      <c r="AW619" s="11" t="s">
        <v>39</v>
      </c>
      <c r="AX619" s="11" t="s">
        <v>75</v>
      </c>
      <c r="AY619" s="181" t="s">
        <v>140</v>
      </c>
    </row>
    <row r="620" spans="2:51" s="11" customFormat="1" ht="13.5">
      <c r="B620" s="179"/>
      <c r="D620" s="180" t="s">
        <v>150</v>
      </c>
      <c r="E620" s="181" t="s">
        <v>5</v>
      </c>
      <c r="F620" s="182" t="s">
        <v>1310</v>
      </c>
      <c r="H620" s="183">
        <v>3.2</v>
      </c>
      <c r="I620" s="184"/>
      <c r="L620" s="179"/>
      <c r="M620" s="185"/>
      <c r="N620" s="186"/>
      <c r="O620" s="186"/>
      <c r="P620" s="186"/>
      <c r="Q620" s="186"/>
      <c r="R620" s="186"/>
      <c r="S620" s="186"/>
      <c r="T620" s="187"/>
      <c r="AT620" s="181" t="s">
        <v>150</v>
      </c>
      <c r="AU620" s="181" t="s">
        <v>148</v>
      </c>
      <c r="AV620" s="11" t="s">
        <v>148</v>
      </c>
      <c r="AW620" s="11" t="s">
        <v>39</v>
      </c>
      <c r="AX620" s="11" t="s">
        <v>75</v>
      </c>
      <c r="AY620" s="181" t="s">
        <v>140</v>
      </c>
    </row>
    <row r="621" spans="2:65" s="1" customFormat="1" ht="25.5" customHeight="1">
      <c r="B621" s="166"/>
      <c r="C621" s="188" t="s">
        <v>1311</v>
      </c>
      <c r="D621" s="188" t="s">
        <v>218</v>
      </c>
      <c r="E621" s="189" t="s">
        <v>1312</v>
      </c>
      <c r="F621" s="190" t="s">
        <v>1313</v>
      </c>
      <c r="G621" s="191" t="s">
        <v>145</v>
      </c>
      <c r="H621" s="192">
        <v>97.406</v>
      </c>
      <c r="I621" s="193"/>
      <c r="J621" s="194">
        <f>ROUND(I621*H621,0)</f>
        <v>0</v>
      </c>
      <c r="K621" s="190" t="s">
        <v>146</v>
      </c>
      <c r="L621" s="195"/>
      <c r="M621" s="196" t="s">
        <v>5</v>
      </c>
      <c r="N621" s="197" t="s">
        <v>47</v>
      </c>
      <c r="O621" s="40"/>
      <c r="P621" s="176">
        <f>O621*H621</f>
        <v>0</v>
      </c>
      <c r="Q621" s="176">
        <v>0.0118</v>
      </c>
      <c r="R621" s="176">
        <f>Q621*H621</f>
        <v>1.1493908</v>
      </c>
      <c r="S621" s="176">
        <v>0</v>
      </c>
      <c r="T621" s="177">
        <f>S621*H621</f>
        <v>0</v>
      </c>
      <c r="AR621" s="22" t="s">
        <v>305</v>
      </c>
      <c r="AT621" s="22" t="s">
        <v>218</v>
      </c>
      <c r="AU621" s="22" t="s">
        <v>148</v>
      </c>
      <c r="AY621" s="22" t="s">
        <v>140</v>
      </c>
      <c r="BE621" s="178">
        <f>IF(N621="základní",J621,0)</f>
        <v>0</v>
      </c>
      <c r="BF621" s="178">
        <f>IF(N621="snížená",J621,0)</f>
        <v>0</v>
      </c>
      <c r="BG621" s="178">
        <f>IF(N621="zákl. přenesená",J621,0)</f>
        <v>0</v>
      </c>
      <c r="BH621" s="178">
        <f>IF(N621="sníž. přenesená",J621,0)</f>
        <v>0</v>
      </c>
      <c r="BI621" s="178">
        <f>IF(N621="nulová",J621,0)</f>
        <v>0</v>
      </c>
      <c r="BJ621" s="22" t="s">
        <v>148</v>
      </c>
      <c r="BK621" s="178">
        <f>ROUND(I621*H621,0)</f>
        <v>0</v>
      </c>
      <c r="BL621" s="22" t="s">
        <v>217</v>
      </c>
      <c r="BM621" s="22" t="s">
        <v>1314</v>
      </c>
    </row>
    <row r="622" spans="2:51" s="11" customFormat="1" ht="13.5">
      <c r="B622" s="179"/>
      <c r="D622" s="180" t="s">
        <v>150</v>
      </c>
      <c r="E622" s="181" t="s">
        <v>5</v>
      </c>
      <c r="F622" s="182" t="s">
        <v>1315</v>
      </c>
      <c r="H622" s="183">
        <v>97.406</v>
      </c>
      <c r="I622" s="184"/>
      <c r="L622" s="179"/>
      <c r="M622" s="185"/>
      <c r="N622" s="186"/>
      <c r="O622" s="186"/>
      <c r="P622" s="186"/>
      <c r="Q622" s="186"/>
      <c r="R622" s="186"/>
      <c r="S622" s="186"/>
      <c r="T622" s="187"/>
      <c r="AT622" s="181" t="s">
        <v>150</v>
      </c>
      <c r="AU622" s="181" t="s">
        <v>148</v>
      </c>
      <c r="AV622" s="11" t="s">
        <v>148</v>
      </c>
      <c r="AW622" s="11" t="s">
        <v>39</v>
      </c>
      <c r="AX622" s="11" t="s">
        <v>75</v>
      </c>
      <c r="AY622" s="181" t="s">
        <v>140</v>
      </c>
    </row>
    <row r="623" spans="2:65" s="1" customFormat="1" ht="16.5" customHeight="1">
      <c r="B623" s="166"/>
      <c r="C623" s="167" t="s">
        <v>1316</v>
      </c>
      <c r="D623" s="167" t="s">
        <v>142</v>
      </c>
      <c r="E623" s="168" t="s">
        <v>1317</v>
      </c>
      <c r="F623" s="169" t="s">
        <v>1318</v>
      </c>
      <c r="G623" s="170" t="s">
        <v>145</v>
      </c>
      <c r="H623" s="171">
        <v>92.768</v>
      </c>
      <c r="I623" s="172"/>
      <c r="J623" s="173">
        <f>ROUND(I623*H623,0)</f>
        <v>0</v>
      </c>
      <c r="K623" s="169" t="s">
        <v>146</v>
      </c>
      <c r="L623" s="39"/>
      <c r="M623" s="174" t="s">
        <v>5</v>
      </c>
      <c r="N623" s="175" t="s">
        <v>47</v>
      </c>
      <c r="O623" s="40"/>
      <c r="P623" s="176">
        <f>O623*H623</f>
        <v>0</v>
      </c>
      <c r="Q623" s="176">
        <v>0</v>
      </c>
      <c r="R623" s="176">
        <f>Q623*H623</f>
        <v>0</v>
      </c>
      <c r="S623" s="176">
        <v>0</v>
      </c>
      <c r="T623" s="177">
        <f>S623*H623</f>
        <v>0</v>
      </c>
      <c r="AR623" s="22" t="s">
        <v>217</v>
      </c>
      <c r="AT623" s="22" t="s">
        <v>142</v>
      </c>
      <c r="AU623" s="22" t="s">
        <v>148</v>
      </c>
      <c r="AY623" s="22" t="s">
        <v>140</v>
      </c>
      <c r="BE623" s="178">
        <f>IF(N623="základní",J623,0)</f>
        <v>0</v>
      </c>
      <c r="BF623" s="178">
        <f>IF(N623="snížená",J623,0)</f>
        <v>0</v>
      </c>
      <c r="BG623" s="178">
        <f>IF(N623="zákl. přenesená",J623,0)</f>
        <v>0</v>
      </c>
      <c r="BH623" s="178">
        <f>IF(N623="sníž. přenesená",J623,0)</f>
        <v>0</v>
      </c>
      <c r="BI623" s="178">
        <f>IF(N623="nulová",J623,0)</f>
        <v>0</v>
      </c>
      <c r="BJ623" s="22" t="s">
        <v>148</v>
      </c>
      <c r="BK623" s="178">
        <f>ROUND(I623*H623,0)</f>
        <v>0</v>
      </c>
      <c r="BL623" s="22" t="s">
        <v>217</v>
      </c>
      <c r="BM623" s="22" t="s">
        <v>1319</v>
      </c>
    </row>
    <row r="624" spans="2:65" s="1" customFormat="1" ht="16.5" customHeight="1">
      <c r="B624" s="166"/>
      <c r="C624" s="167" t="s">
        <v>1320</v>
      </c>
      <c r="D624" s="167" t="s">
        <v>142</v>
      </c>
      <c r="E624" s="168" t="s">
        <v>1321</v>
      </c>
      <c r="F624" s="169" t="s">
        <v>1322</v>
      </c>
      <c r="G624" s="170" t="s">
        <v>158</v>
      </c>
      <c r="H624" s="171">
        <v>21.295</v>
      </c>
      <c r="I624" s="172"/>
      <c r="J624" s="173">
        <f>ROUND(I624*H624,0)</f>
        <v>0</v>
      </c>
      <c r="K624" s="169" t="s">
        <v>146</v>
      </c>
      <c r="L624" s="39"/>
      <c r="M624" s="174" t="s">
        <v>5</v>
      </c>
      <c r="N624" s="175" t="s">
        <v>47</v>
      </c>
      <c r="O624" s="40"/>
      <c r="P624" s="176">
        <f>O624*H624</f>
        <v>0</v>
      </c>
      <c r="Q624" s="176">
        <v>0.00031</v>
      </c>
      <c r="R624" s="176">
        <f>Q624*H624</f>
        <v>0.006601450000000001</v>
      </c>
      <c r="S624" s="176">
        <v>0</v>
      </c>
      <c r="T624" s="177">
        <f>S624*H624</f>
        <v>0</v>
      </c>
      <c r="AR624" s="22" t="s">
        <v>217</v>
      </c>
      <c r="AT624" s="22" t="s">
        <v>142</v>
      </c>
      <c r="AU624" s="22" t="s">
        <v>148</v>
      </c>
      <c r="AY624" s="22" t="s">
        <v>140</v>
      </c>
      <c r="BE624" s="178">
        <f>IF(N624="základní",J624,0)</f>
        <v>0</v>
      </c>
      <c r="BF624" s="178">
        <f>IF(N624="snížená",J624,0)</f>
        <v>0</v>
      </c>
      <c r="BG624" s="178">
        <f>IF(N624="zákl. přenesená",J624,0)</f>
        <v>0</v>
      </c>
      <c r="BH624" s="178">
        <f>IF(N624="sníž. přenesená",J624,0)</f>
        <v>0</v>
      </c>
      <c r="BI624" s="178">
        <f>IF(N624="nulová",J624,0)</f>
        <v>0</v>
      </c>
      <c r="BJ624" s="22" t="s">
        <v>148</v>
      </c>
      <c r="BK624" s="178">
        <f>ROUND(I624*H624,0)</f>
        <v>0</v>
      </c>
      <c r="BL624" s="22" t="s">
        <v>217</v>
      </c>
      <c r="BM624" s="22" t="s">
        <v>1323</v>
      </c>
    </row>
    <row r="625" spans="2:51" s="11" customFormat="1" ht="13.5">
      <c r="B625" s="179"/>
      <c r="D625" s="180" t="s">
        <v>150</v>
      </c>
      <c r="E625" s="181" t="s">
        <v>5</v>
      </c>
      <c r="F625" s="182" t="s">
        <v>1324</v>
      </c>
      <c r="H625" s="183">
        <v>2.25</v>
      </c>
      <c r="I625" s="184"/>
      <c r="L625" s="179"/>
      <c r="M625" s="185"/>
      <c r="N625" s="186"/>
      <c r="O625" s="186"/>
      <c r="P625" s="186"/>
      <c r="Q625" s="186"/>
      <c r="R625" s="186"/>
      <c r="S625" s="186"/>
      <c r="T625" s="187"/>
      <c r="AT625" s="181" t="s">
        <v>150</v>
      </c>
      <c r="AU625" s="181" t="s">
        <v>148</v>
      </c>
      <c r="AV625" s="11" t="s">
        <v>148</v>
      </c>
      <c r="AW625" s="11" t="s">
        <v>39</v>
      </c>
      <c r="AX625" s="11" t="s">
        <v>75</v>
      </c>
      <c r="AY625" s="181" t="s">
        <v>140</v>
      </c>
    </row>
    <row r="626" spans="2:51" s="11" customFormat="1" ht="13.5">
      <c r="B626" s="179"/>
      <c r="D626" s="180" t="s">
        <v>150</v>
      </c>
      <c r="E626" s="181" t="s">
        <v>5</v>
      </c>
      <c r="F626" s="182" t="s">
        <v>1325</v>
      </c>
      <c r="H626" s="183">
        <v>6.35</v>
      </c>
      <c r="I626" s="184"/>
      <c r="L626" s="179"/>
      <c r="M626" s="185"/>
      <c r="N626" s="186"/>
      <c r="O626" s="186"/>
      <c r="P626" s="186"/>
      <c r="Q626" s="186"/>
      <c r="R626" s="186"/>
      <c r="S626" s="186"/>
      <c r="T626" s="187"/>
      <c r="AT626" s="181" t="s">
        <v>150</v>
      </c>
      <c r="AU626" s="181" t="s">
        <v>148</v>
      </c>
      <c r="AV626" s="11" t="s">
        <v>148</v>
      </c>
      <c r="AW626" s="11" t="s">
        <v>39</v>
      </c>
      <c r="AX626" s="11" t="s">
        <v>75</v>
      </c>
      <c r="AY626" s="181" t="s">
        <v>140</v>
      </c>
    </row>
    <row r="627" spans="2:51" s="11" customFormat="1" ht="13.5">
      <c r="B627" s="179"/>
      <c r="D627" s="180" t="s">
        <v>150</v>
      </c>
      <c r="E627" s="181" t="s">
        <v>5</v>
      </c>
      <c r="F627" s="182" t="s">
        <v>1326</v>
      </c>
      <c r="H627" s="183">
        <v>3.055</v>
      </c>
      <c r="I627" s="184"/>
      <c r="L627" s="179"/>
      <c r="M627" s="185"/>
      <c r="N627" s="186"/>
      <c r="O627" s="186"/>
      <c r="P627" s="186"/>
      <c r="Q627" s="186"/>
      <c r="R627" s="186"/>
      <c r="S627" s="186"/>
      <c r="T627" s="187"/>
      <c r="AT627" s="181" t="s">
        <v>150</v>
      </c>
      <c r="AU627" s="181" t="s">
        <v>148</v>
      </c>
      <c r="AV627" s="11" t="s">
        <v>148</v>
      </c>
      <c r="AW627" s="11" t="s">
        <v>39</v>
      </c>
      <c r="AX627" s="11" t="s">
        <v>75</v>
      </c>
      <c r="AY627" s="181" t="s">
        <v>140</v>
      </c>
    </row>
    <row r="628" spans="2:51" s="11" customFormat="1" ht="13.5">
      <c r="B628" s="179"/>
      <c r="D628" s="180" t="s">
        <v>150</v>
      </c>
      <c r="E628" s="181" t="s">
        <v>5</v>
      </c>
      <c r="F628" s="182" t="s">
        <v>1327</v>
      </c>
      <c r="H628" s="183">
        <v>6.52</v>
      </c>
      <c r="I628" s="184"/>
      <c r="L628" s="179"/>
      <c r="M628" s="185"/>
      <c r="N628" s="186"/>
      <c r="O628" s="186"/>
      <c r="P628" s="186"/>
      <c r="Q628" s="186"/>
      <c r="R628" s="186"/>
      <c r="S628" s="186"/>
      <c r="T628" s="187"/>
      <c r="AT628" s="181" t="s">
        <v>150</v>
      </c>
      <c r="AU628" s="181" t="s">
        <v>148</v>
      </c>
      <c r="AV628" s="11" t="s">
        <v>148</v>
      </c>
      <c r="AW628" s="11" t="s">
        <v>39</v>
      </c>
      <c r="AX628" s="11" t="s">
        <v>75</v>
      </c>
      <c r="AY628" s="181" t="s">
        <v>140</v>
      </c>
    </row>
    <row r="629" spans="2:51" s="11" customFormat="1" ht="13.5">
      <c r="B629" s="179"/>
      <c r="D629" s="180" t="s">
        <v>150</v>
      </c>
      <c r="E629" s="181" t="s">
        <v>5</v>
      </c>
      <c r="F629" s="182" t="s">
        <v>1328</v>
      </c>
      <c r="H629" s="183">
        <v>3.12</v>
      </c>
      <c r="I629" s="184"/>
      <c r="L629" s="179"/>
      <c r="M629" s="185"/>
      <c r="N629" s="186"/>
      <c r="O629" s="186"/>
      <c r="P629" s="186"/>
      <c r="Q629" s="186"/>
      <c r="R629" s="186"/>
      <c r="S629" s="186"/>
      <c r="T629" s="187"/>
      <c r="AT629" s="181" t="s">
        <v>150</v>
      </c>
      <c r="AU629" s="181" t="s">
        <v>148</v>
      </c>
      <c r="AV629" s="11" t="s">
        <v>148</v>
      </c>
      <c r="AW629" s="11" t="s">
        <v>39</v>
      </c>
      <c r="AX629" s="11" t="s">
        <v>75</v>
      </c>
      <c r="AY629" s="181" t="s">
        <v>140</v>
      </c>
    </row>
    <row r="630" spans="2:65" s="1" customFormat="1" ht="16.5" customHeight="1">
      <c r="B630" s="166"/>
      <c r="C630" s="167" t="s">
        <v>1329</v>
      </c>
      <c r="D630" s="167" t="s">
        <v>142</v>
      </c>
      <c r="E630" s="168" t="s">
        <v>1330</v>
      </c>
      <c r="F630" s="169" t="s">
        <v>1331</v>
      </c>
      <c r="G630" s="170" t="s">
        <v>158</v>
      </c>
      <c r="H630" s="171">
        <v>44.91</v>
      </c>
      <c r="I630" s="172"/>
      <c r="J630" s="173">
        <f>ROUND(I630*H630,0)</f>
        <v>0</v>
      </c>
      <c r="K630" s="169" t="s">
        <v>146</v>
      </c>
      <c r="L630" s="39"/>
      <c r="M630" s="174" t="s">
        <v>5</v>
      </c>
      <c r="N630" s="175" t="s">
        <v>47</v>
      </c>
      <c r="O630" s="40"/>
      <c r="P630" s="176">
        <f>O630*H630</f>
        <v>0</v>
      </c>
      <c r="Q630" s="176">
        <v>0.00026</v>
      </c>
      <c r="R630" s="176">
        <f>Q630*H630</f>
        <v>0.011676599999999999</v>
      </c>
      <c r="S630" s="176">
        <v>0</v>
      </c>
      <c r="T630" s="177">
        <f>S630*H630</f>
        <v>0</v>
      </c>
      <c r="AR630" s="22" t="s">
        <v>217</v>
      </c>
      <c r="AT630" s="22" t="s">
        <v>142</v>
      </c>
      <c r="AU630" s="22" t="s">
        <v>148</v>
      </c>
      <c r="AY630" s="22" t="s">
        <v>140</v>
      </c>
      <c r="BE630" s="178">
        <f>IF(N630="základní",J630,0)</f>
        <v>0</v>
      </c>
      <c r="BF630" s="178">
        <f>IF(N630="snížená",J630,0)</f>
        <v>0</v>
      </c>
      <c r="BG630" s="178">
        <f>IF(N630="zákl. přenesená",J630,0)</f>
        <v>0</v>
      </c>
      <c r="BH630" s="178">
        <f>IF(N630="sníž. přenesená",J630,0)</f>
        <v>0</v>
      </c>
      <c r="BI630" s="178">
        <f>IF(N630="nulová",J630,0)</f>
        <v>0</v>
      </c>
      <c r="BJ630" s="22" t="s">
        <v>148</v>
      </c>
      <c r="BK630" s="178">
        <f>ROUND(I630*H630,0)</f>
        <v>0</v>
      </c>
      <c r="BL630" s="22" t="s">
        <v>217</v>
      </c>
      <c r="BM630" s="22" t="s">
        <v>1332</v>
      </c>
    </row>
    <row r="631" spans="2:51" s="11" customFormat="1" ht="13.5">
      <c r="B631" s="179"/>
      <c r="D631" s="180" t="s">
        <v>150</v>
      </c>
      <c r="E631" s="181" t="s">
        <v>5</v>
      </c>
      <c r="F631" s="182" t="s">
        <v>1333</v>
      </c>
      <c r="H631" s="183">
        <v>10.58</v>
      </c>
      <c r="I631" s="184"/>
      <c r="L631" s="179"/>
      <c r="M631" s="185"/>
      <c r="N631" s="186"/>
      <c r="O631" s="186"/>
      <c r="P631" s="186"/>
      <c r="Q631" s="186"/>
      <c r="R631" s="186"/>
      <c r="S631" s="186"/>
      <c r="T631" s="187"/>
      <c r="AT631" s="181" t="s">
        <v>150</v>
      </c>
      <c r="AU631" s="181" t="s">
        <v>148</v>
      </c>
      <c r="AV631" s="11" t="s">
        <v>148</v>
      </c>
      <c r="AW631" s="11" t="s">
        <v>39</v>
      </c>
      <c r="AX631" s="11" t="s">
        <v>75</v>
      </c>
      <c r="AY631" s="181" t="s">
        <v>140</v>
      </c>
    </row>
    <row r="632" spans="2:51" s="11" customFormat="1" ht="13.5">
      <c r="B632" s="179"/>
      <c r="D632" s="180" t="s">
        <v>150</v>
      </c>
      <c r="E632" s="181" t="s">
        <v>5</v>
      </c>
      <c r="F632" s="182" t="s">
        <v>1334</v>
      </c>
      <c r="H632" s="183">
        <v>1.6</v>
      </c>
      <c r="I632" s="184"/>
      <c r="L632" s="179"/>
      <c r="M632" s="185"/>
      <c r="N632" s="186"/>
      <c r="O632" s="186"/>
      <c r="P632" s="186"/>
      <c r="Q632" s="186"/>
      <c r="R632" s="186"/>
      <c r="S632" s="186"/>
      <c r="T632" s="187"/>
      <c r="AT632" s="181" t="s">
        <v>150</v>
      </c>
      <c r="AU632" s="181" t="s">
        <v>148</v>
      </c>
      <c r="AV632" s="11" t="s">
        <v>148</v>
      </c>
      <c r="AW632" s="11" t="s">
        <v>39</v>
      </c>
      <c r="AX632" s="11" t="s">
        <v>75</v>
      </c>
      <c r="AY632" s="181" t="s">
        <v>140</v>
      </c>
    </row>
    <row r="633" spans="2:51" s="11" customFormat="1" ht="13.5">
      <c r="B633" s="179"/>
      <c r="D633" s="180" t="s">
        <v>150</v>
      </c>
      <c r="E633" s="181" t="s">
        <v>5</v>
      </c>
      <c r="F633" s="182" t="s">
        <v>1335</v>
      </c>
      <c r="H633" s="183">
        <v>8.74</v>
      </c>
      <c r="I633" s="184"/>
      <c r="L633" s="179"/>
      <c r="M633" s="185"/>
      <c r="N633" s="186"/>
      <c r="O633" s="186"/>
      <c r="P633" s="186"/>
      <c r="Q633" s="186"/>
      <c r="R633" s="186"/>
      <c r="S633" s="186"/>
      <c r="T633" s="187"/>
      <c r="AT633" s="181" t="s">
        <v>150</v>
      </c>
      <c r="AU633" s="181" t="s">
        <v>148</v>
      </c>
      <c r="AV633" s="11" t="s">
        <v>148</v>
      </c>
      <c r="AW633" s="11" t="s">
        <v>39</v>
      </c>
      <c r="AX633" s="11" t="s">
        <v>75</v>
      </c>
      <c r="AY633" s="181" t="s">
        <v>140</v>
      </c>
    </row>
    <row r="634" spans="2:51" s="11" customFormat="1" ht="13.5">
      <c r="B634" s="179"/>
      <c r="D634" s="180" t="s">
        <v>150</v>
      </c>
      <c r="E634" s="181" t="s">
        <v>5</v>
      </c>
      <c r="F634" s="182" t="s">
        <v>1336</v>
      </c>
      <c r="H634" s="183">
        <v>1.6</v>
      </c>
      <c r="I634" s="184"/>
      <c r="L634" s="179"/>
      <c r="M634" s="185"/>
      <c r="N634" s="186"/>
      <c r="O634" s="186"/>
      <c r="P634" s="186"/>
      <c r="Q634" s="186"/>
      <c r="R634" s="186"/>
      <c r="S634" s="186"/>
      <c r="T634" s="187"/>
      <c r="AT634" s="181" t="s">
        <v>150</v>
      </c>
      <c r="AU634" s="181" t="s">
        <v>148</v>
      </c>
      <c r="AV634" s="11" t="s">
        <v>148</v>
      </c>
      <c r="AW634" s="11" t="s">
        <v>39</v>
      </c>
      <c r="AX634" s="11" t="s">
        <v>75</v>
      </c>
      <c r="AY634" s="181" t="s">
        <v>140</v>
      </c>
    </row>
    <row r="635" spans="2:51" s="11" customFormat="1" ht="13.5">
      <c r="B635" s="179"/>
      <c r="D635" s="180" t="s">
        <v>150</v>
      </c>
      <c r="E635" s="181" t="s">
        <v>5</v>
      </c>
      <c r="F635" s="182" t="s">
        <v>1337</v>
      </c>
      <c r="H635" s="183">
        <v>5.19</v>
      </c>
      <c r="I635" s="184"/>
      <c r="L635" s="179"/>
      <c r="M635" s="185"/>
      <c r="N635" s="186"/>
      <c r="O635" s="186"/>
      <c r="P635" s="186"/>
      <c r="Q635" s="186"/>
      <c r="R635" s="186"/>
      <c r="S635" s="186"/>
      <c r="T635" s="187"/>
      <c r="AT635" s="181" t="s">
        <v>150</v>
      </c>
      <c r="AU635" s="181" t="s">
        <v>148</v>
      </c>
      <c r="AV635" s="11" t="s">
        <v>148</v>
      </c>
      <c r="AW635" s="11" t="s">
        <v>39</v>
      </c>
      <c r="AX635" s="11" t="s">
        <v>75</v>
      </c>
      <c r="AY635" s="181" t="s">
        <v>140</v>
      </c>
    </row>
    <row r="636" spans="2:51" s="11" customFormat="1" ht="13.5">
      <c r="B636" s="179"/>
      <c r="D636" s="180" t="s">
        <v>150</v>
      </c>
      <c r="E636" s="181" t="s">
        <v>5</v>
      </c>
      <c r="F636" s="182" t="s">
        <v>1338</v>
      </c>
      <c r="H636" s="183">
        <v>9.89</v>
      </c>
      <c r="I636" s="184"/>
      <c r="L636" s="179"/>
      <c r="M636" s="185"/>
      <c r="N636" s="186"/>
      <c r="O636" s="186"/>
      <c r="P636" s="186"/>
      <c r="Q636" s="186"/>
      <c r="R636" s="186"/>
      <c r="S636" s="186"/>
      <c r="T636" s="187"/>
      <c r="AT636" s="181" t="s">
        <v>150</v>
      </c>
      <c r="AU636" s="181" t="s">
        <v>148</v>
      </c>
      <c r="AV636" s="11" t="s">
        <v>148</v>
      </c>
      <c r="AW636" s="11" t="s">
        <v>39</v>
      </c>
      <c r="AX636" s="11" t="s">
        <v>75</v>
      </c>
      <c r="AY636" s="181" t="s">
        <v>140</v>
      </c>
    </row>
    <row r="637" spans="2:51" s="11" customFormat="1" ht="13.5">
      <c r="B637" s="179"/>
      <c r="D637" s="180" t="s">
        <v>150</v>
      </c>
      <c r="E637" s="181" t="s">
        <v>5</v>
      </c>
      <c r="F637" s="182" t="s">
        <v>1339</v>
      </c>
      <c r="H637" s="183">
        <v>5.71</v>
      </c>
      <c r="I637" s="184"/>
      <c r="L637" s="179"/>
      <c r="M637" s="185"/>
      <c r="N637" s="186"/>
      <c r="O637" s="186"/>
      <c r="P637" s="186"/>
      <c r="Q637" s="186"/>
      <c r="R637" s="186"/>
      <c r="S637" s="186"/>
      <c r="T637" s="187"/>
      <c r="AT637" s="181" t="s">
        <v>150</v>
      </c>
      <c r="AU637" s="181" t="s">
        <v>148</v>
      </c>
      <c r="AV637" s="11" t="s">
        <v>148</v>
      </c>
      <c r="AW637" s="11" t="s">
        <v>39</v>
      </c>
      <c r="AX637" s="11" t="s">
        <v>75</v>
      </c>
      <c r="AY637" s="181" t="s">
        <v>140</v>
      </c>
    </row>
    <row r="638" spans="2:51" s="11" customFormat="1" ht="13.5">
      <c r="B638" s="179"/>
      <c r="D638" s="180" t="s">
        <v>150</v>
      </c>
      <c r="E638" s="181" t="s">
        <v>5</v>
      </c>
      <c r="F638" s="182" t="s">
        <v>1340</v>
      </c>
      <c r="H638" s="183">
        <v>1.6</v>
      </c>
      <c r="I638" s="184"/>
      <c r="L638" s="179"/>
      <c r="M638" s="185"/>
      <c r="N638" s="186"/>
      <c r="O638" s="186"/>
      <c r="P638" s="186"/>
      <c r="Q638" s="186"/>
      <c r="R638" s="186"/>
      <c r="S638" s="186"/>
      <c r="T638" s="187"/>
      <c r="AT638" s="181" t="s">
        <v>150</v>
      </c>
      <c r="AU638" s="181" t="s">
        <v>148</v>
      </c>
      <c r="AV638" s="11" t="s">
        <v>148</v>
      </c>
      <c r="AW638" s="11" t="s">
        <v>39</v>
      </c>
      <c r="AX638" s="11" t="s">
        <v>75</v>
      </c>
      <c r="AY638" s="181" t="s">
        <v>140</v>
      </c>
    </row>
    <row r="639" spans="2:65" s="1" customFormat="1" ht="16.5" customHeight="1">
      <c r="B639" s="166"/>
      <c r="C639" s="167" t="s">
        <v>1341</v>
      </c>
      <c r="D639" s="167" t="s">
        <v>142</v>
      </c>
      <c r="E639" s="168" t="s">
        <v>1342</v>
      </c>
      <c r="F639" s="169" t="s">
        <v>1343</v>
      </c>
      <c r="G639" s="170" t="s">
        <v>145</v>
      </c>
      <c r="H639" s="171">
        <v>92.768</v>
      </c>
      <c r="I639" s="172"/>
      <c r="J639" s="173">
        <f>ROUND(I639*H639,0)</f>
        <v>0</v>
      </c>
      <c r="K639" s="169" t="s">
        <v>146</v>
      </c>
      <c r="L639" s="39"/>
      <c r="M639" s="174" t="s">
        <v>5</v>
      </c>
      <c r="N639" s="175" t="s">
        <v>47</v>
      </c>
      <c r="O639" s="40"/>
      <c r="P639" s="176">
        <f>O639*H639</f>
        <v>0</v>
      </c>
      <c r="Q639" s="176">
        <v>0.0003</v>
      </c>
      <c r="R639" s="176">
        <f>Q639*H639</f>
        <v>0.027830399999999998</v>
      </c>
      <c r="S639" s="176">
        <v>0</v>
      </c>
      <c r="T639" s="177">
        <f>S639*H639</f>
        <v>0</v>
      </c>
      <c r="AR639" s="22" t="s">
        <v>217</v>
      </c>
      <c r="AT639" s="22" t="s">
        <v>142</v>
      </c>
      <c r="AU639" s="22" t="s">
        <v>148</v>
      </c>
      <c r="AY639" s="22" t="s">
        <v>140</v>
      </c>
      <c r="BE639" s="178">
        <f>IF(N639="základní",J639,0)</f>
        <v>0</v>
      </c>
      <c r="BF639" s="178">
        <f>IF(N639="snížená",J639,0)</f>
        <v>0</v>
      </c>
      <c r="BG639" s="178">
        <f>IF(N639="zákl. přenesená",J639,0)</f>
        <v>0</v>
      </c>
      <c r="BH639" s="178">
        <f>IF(N639="sníž. přenesená",J639,0)</f>
        <v>0</v>
      </c>
      <c r="BI639" s="178">
        <f>IF(N639="nulová",J639,0)</f>
        <v>0</v>
      </c>
      <c r="BJ639" s="22" t="s">
        <v>148</v>
      </c>
      <c r="BK639" s="178">
        <f>ROUND(I639*H639,0)</f>
        <v>0</v>
      </c>
      <c r="BL639" s="22" t="s">
        <v>217</v>
      </c>
      <c r="BM639" s="22" t="s">
        <v>1344</v>
      </c>
    </row>
    <row r="640" spans="2:65" s="1" customFormat="1" ht="16.5" customHeight="1">
      <c r="B640" s="166"/>
      <c r="C640" s="167" t="s">
        <v>1345</v>
      </c>
      <c r="D640" s="167" t="s">
        <v>142</v>
      </c>
      <c r="E640" s="168" t="s">
        <v>1346</v>
      </c>
      <c r="F640" s="169" t="s">
        <v>1347</v>
      </c>
      <c r="G640" s="170" t="s">
        <v>158</v>
      </c>
      <c r="H640" s="171">
        <v>40.11</v>
      </c>
      <c r="I640" s="172"/>
      <c r="J640" s="173">
        <f>ROUND(I640*H640,0)</f>
        <v>0</v>
      </c>
      <c r="K640" s="169" t="s">
        <v>146</v>
      </c>
      <c r="L640" s="39"/>
      <c r="M640" s="174" t="s">
        <v>5</v>
      </c>
      <c r="N640" s="175" t="s">
        <v>47</v>
      </c>
      <c r="O640" s="40"/>
      <c r="P640" s="176">
        <f>O640*H640</f>
        <v>0</v>
      </c>
      <c r="Q640" s="176">
        <v>3E-05</v>
      </c>
      <c r="R640" s="176">
        <f>Q640*H640</f>
        <v>0.0012033</v>
      </c>
      <c r="S640" s="176">
        <v>0</v>
      </c>
      <c r="T640" s="177">
        <f>S640*H640</f>
        <v>0</v>
      </c>
      <c r="AR640" s="22" t="s">
        <v>217</v>
      </c>
      <c r="AT640" s="22" t="s">
        <v>142</v>
      </c>
      <c r="AU640" s="22" t="s">
        <v>148</v>
      </c>
      <c r="AY640" s="22" t="s">
        <v>140</v>
      </c>
      <c r="BE640" s="178">
        <f>IF(N640="základní",J640,0)</f>
        <v>0</v>
      </c>
      <c r="BF640" s="178">
        <f>IF(N640="snížená",J640,0)</f>
        <v>0</v>
      </c>
      <c r="BG640" s="178">
        <f>IF(N640="zákl. přenesená",J640,0)</f>
        <v>0</v>
      </c>
      <c r="BH640" s="178">
        <f>IF(N640="sníž. přenesená",J640,0)</f>
        <v>0</v>
      </c>
      <c r="BI640" s="178">
        <f>IF(N640="nulová",J640,0)</f>
        <v>0</v>
      </c>
      <c r="BJ640" s="22" t="s">
        <v>148</v>
      </c>
      <c r="BK640" s="178">
        <f>ROUND(I640*H640,0)</f>
        <v>0</v>
      </c>
      <c r="BL640" s="22" t="s">
        <v>217</v>
      </c>
      <c r="BM640" s="22" t="s">
        <v>1348</v>
      </c>
    </row>
    <row r="641" spans="2:51" s="12" customFormat="1" ht="13.5">
      <c r="B641" s="198"/>
      <c r="D641" s="180" t="s">
        <v>150</v>
      </c>
      <c r="E641" s="199" t="s">
        <v>5</v>
      </c>
      <c r="F641" s="200" t="s">
        <v>1349</v>
      </c>
      <c r="H641" s="199" t="s">
        <v>5</v>
      </c>
      <c r="I641" s="201"/>
      <c r="L641" s="198"/>
      <c r="M641" s="202"/>
      <c r="N641" s="203"/>
      <c r="O641" s="203"/>
      <c r="P641" s="203"/>
      <c r="Q641" s="203"/>
      <c r="R641" s="203"/>
      <c r="S641" s="203"/>
      <c r="T641" s="204"/>
      <c r="AT641" s="199" t="s">
        <v>150</v>
      </c>
      <c r="AU641" s="199" t="s">
        <v>148</v>
      </c>
      <c r="AV641" s="12" t="s">
        <v>11</v>
      </c>
      <c r="AW641" s="12" t="s">
        <v>39</v>
      </c>
      <c r="AX641" s="12" t="s">
        <v>75</v>
      </c>
      <c r="AY641" s="199" t="s">
        <v>140</v>
      </c>
    </row>
    <row r="642" spans="2:51" s="11" customFormat="1" ht="13.5">
      <c r="B642" s="179"/>
      <c r="D642" s="180" t="s">
        <v>150</v>
      </c>
      <c r="E642" s="181" t="s">
        <v>5</v>
      </c>
      <c r="F642" s="182" t="s">
        <v>1333</v>
      </c>
      <c r="H642" s="183">
        <v>10.58</v>
      </c>
      <c r="I642" s="184"/>
      <c r="L642" s="179"/>
      <c r="M642" s="185"/>
      <c r="N642" s="186"/>
      <c r="O642" s="186"/>
      <c r="P642" s="186"/>
      <c r="Q642" s="186"/>
      <c r="R642" s="186"/>
      <c r="S642" s="186"/>
      <c r="T642" s="187"/>
      <c r="AT642" s="181" t="s">
        <v>150</v>
      </c>
      <c r="AU642" s="181" t="s">
        <v>148</v>
      </c>
      <c r="AV642" s="11" t="s">
        <v>148</v>
      </c>
      <c r="AW642" s="11" t="s">
        <v>39</v>
      </c>
      <c r="AX642" s="11" t="s">
        <v>75</v>
      </c>
      <c r="AY642" s="181" t="s">
        <v>140</v>
      </c>
    </row>
    <row r="643" spans="2:51" s="11" customFormat="1" ht="13.5">
      <c r="B643" s="179"/>
      <c r="D643" s="180" t="s">
        <v>150</v>
      </c>
      <c r="E643" s="181" t="s">
        <v>5</v>
      </c>
      <c r="F643" s="182" t="s">
        <v>1335</v>
      </c>
      <c r="H643" s="183">
        <v>8.74</v>
      </c>
      <c r="I643" s="184"/>
      <c r="L643" s="179"/>
      <c r="M643" s="185"/>
      <c r="N643" s="186"/>
      <c r="O643" s="186"/>
      <c r="P643" s="186"/>
      <c r="Q643" s="186"/>
      <c r="R643" s="186"/>
      <c r="S643" s="186"/>
      <c r="T643" s="187"/>
      <c r="AT643" s="181" t="s">
        <v>150</v>
      </c>
      <c r="AU643" s="181" t="s">
        <v>148</v>
      </c>
      <c r="AV643" s="11" t="s">
        <v>148</v>
      </c>
      <c r="AW643" s="11" t="s">
        <v>39</v>
      </c>
      <c r="AX643" s="11" t="s">
        <v>75</v>
      </c>
      <c r="AY643" s="181" t="s">
        <v>140</v>
      </c>
    </row>
    <row r="644" spans="2:51" s="11" customFormat="1" ht="13.5">
      <c r="B644" s="179"/>
      <c r="D644" s="180" t="s">
        <v>150</v>
      </c>
      <c r="E644" s="181" t="s">
        <v>5</v>
      </c>
      <c r="F644" s="182" t="s">
        <v>1337</v>
      </c>
      <c r="H644" s="183">
        <v>5.19</v>
      </c>
      <c r="I644" s="184"/>
      <c r="L644" s="179"/>
      <c r="M644" s="185"/>
      <c r="N644" s="186"/>
      <c r="O644" s="186"/>
      <c r="P644" s="186"/>
      <c r="Q644" s="186"/>
      <c r="R644" s="186"/>
      <c r="S644" s="186"/>
      <c r="T644" s="187"/>
      <c r="AT644" s="181" t="s">
        <v>150</v>
      </c>
      <c r="AU644" s="181" t="s">
        <v>148</v>
      </c>
      <c r="AV644" s="11" t="s">
        <v>148</v>
      </c>
      <c r="AW644" s="11" t="s">
        <v>39</v>
      </c>
      <c r="AX644" s="11" t="s">
        <v>75</v>
      </c>
      <c r="AY644" s="181" t="s">
        <v>140</v>
      </c>
    </row>
    <row r="645" spans="2:51" s="11" customFormat="1" ht="13.5">
      <c r="B645" s="179"/>
      <c r="D645" s="180" t="s">
        <v>150</v>
      </c>
      <c r="E645" s="181" t="s">
        <v>5</v>
      </c>
      <c r="F645" s="182" t="s">
        <v>1338</v>
      </c>
      <c r="H645" s="183">
        <v>9.89</v>
      </c>
      <c r="I645" s="184"/>
      <c r="L645" s="179"/>
      <c r="M645" s="185"/>
      <c r="N645" s="186"/>
      <c r="O645" s="186"/>
      <c r="P645" s="186"/>
      <c r="Q645" s="186"/>
      <c r="R645" s="186"/>
      <c r="S645" s="186"/>
      <c r="T645" s="187"/>
      <c r="AT645" s="181" t="s">
        <v>150</v>
      </c>
      <c r="AU645" s="181" t="s">
        <v>148</v>
      </c>
      <c r="AV645" s="11" t="s">
        <v>148</v>
      </c>
      <c r="AW645" s="11" t="s">
        <v>39</v>
      </c>
      <c r="AX645" s="11" t="s">
        <v>75</v>
      </c>
      <c r="AY645" s="181" t="s">
        <v>140</v>
      </c>
    </row>
    <row r="646" spans="2:51" s="11" customFormat="1" ht="13.5">
      <c r="B646" s="179"/>
      <c r="D646" s="180" t="s">
        <v>150</v>
      </c>
      <c r="E646" s="181" t="s">
        <v>5</v>
      </c>
      <c r="F646" s="182" t="s">
        <v>1339</v>
      </c>
      <c r="H646" s="183">
        <v>5.71</v>
      </c>
      <c r="I646" s="184"/>
      <c r="L646" s="179"/>
      <c r="M646" s="185"/>
      <c r="N646" s="186"/>
      <c r="O646" s="186"/>
      <c r="P646" s="186"/>
      <c r="Q646" s="186"/>
      <c r="R646" s="186"/>
      <c r="S646" s="186"/>
      <c r="T646" s="187"/>
      <c r="AT646" s="181" t="s">
        <v>150</v>
      </c>
      <c r="AU646" s="181" t="s">
        <v>148</v>
      </c>
      <c r="AV646" s="11" t="s">
        <v>148</v>
      </c>
      <c r="AW646" s="11" t="s">
        <v>39</v>
      </c>
      <c r="AX646" s="11" t="s">
        <v>75</v>
      </c>
      <c r="AY646" s="181" t="s">
        <v>140</v>
      </c>
    </row>
    <row r="647" spans="2:65" s="1" customFormat="1" ht="16.5" customHeight="1">
      <c r="B647" s="166"/>
      <c r="C647" s="167" t="s">
        <v>1350</v>
      </c>
      <c r="D647" s="167" t="s">
        <v>142</v>
      </c>
      <c r="E647" s="168" t="s">
        <v>1351</v>
      </c>
      <c r="F647" s="169" t="s">
        <v>1352</v>
      </c>
      <c r="G647" s="170" t="s">
        <v>196</v>
      </c>
      <c r="H647" s="171">
        <v>1.475</v>
      </c>
      <c r="I647" s="172"/>
      <c r="J647" s="173">
        <f>ROUND(I647*H647,0)</f>
        <v>0</v>
      </c>
      <c r="K647" s="169" t="s">
        <v>146</v>
      </c>
      <c r="L647" s="39"/>
      <c r="M647" s="174" t="s">
        <v>5</v>
      </c>
      <c r="N647" s="175" t="s">
        <v>47</v>
      </c>
      <c r="O647" s="40"/>
      <c r="P647" s="176">
        <f>O647*H647</f>
        <v>0</v>
      </c>
      <c r="Q647" s="176">
        <v>0</v>
      </c>
      <c r="R647" s="176">
        <f>Q647*H647</f>
        <v>0</v>
      </c>
      <c r="S647" s="176">
        <v>0</v>
      </c>
      <c r="T647" s="177">
        <f>S647*H647</f>
        <v>0</v>
      </c>
      <c r="AR647" s="22" t="s">
        <v>217</v>
      </c>
      <c r="AT647" s="22" t="s">
        <v>142</v>
      </c>
      <c r="AU647" s="22" t="s">
        <v>148</v>
      </c>
      <c r="AY647" s="22" t="s">
        <v>140</v>
      </c>
      <c r="BE647" s="178">
        <f>IF(N647="základní",J647,0)</f>
        <v>0</v>
      </c>
      <c r="BF647" s="178">
        <f>IF(N647="snížená",J647,0)</f>
        <v>0</v>
      </c>
      <c r="BG647" s="178">
        <f>IF(N647="zákl. přenesená",J647,0)</f>
        <v>0</v>
      </c>
      <c r="BH647" s="178">
        <f>IF(N647="sníž. přenesená",J647,0)</f>
        <v>0</v>
      </c>
      <c r="BI647" s="178">
        <f>IF(N647="nulová",J647,0)</f>
        <v>0</v>
      </c>
      <c r="BJ647" s="22" t="s">
        <v>148</v>
      </c>
      <c r="BK647" s="178">
        <f>ROUND(I647*H647,0)</f>
        <v>0</v>
      </c>
      <c r="BL647" s="22" t="s">
        <v>217</v>
      </c>
      <c r="BM647" s="22" t="s">
        <v>1353</v>
      </c>
    </row>
    <row r="648" spans="2:63" s="10" customFormat="1" ht="29.85" customHeight="1">
      <c r="B648" s="153"/>
      <c r="D648" s="154" t="s">
        <v>74</v>
      </c>
      <c r="E648" s="164" t="s">
        <v>1354</v>
      </c>
      <c r="F648" s="164" t="s">
        <v>1355</v>
      </c>
      <c r="I648" s="156"/>
      <c r="J648" s="165">
        <f>BK648</f>
        <v>0</v>
      </c>
      <c r="L648" s="153"/>
      <c r="M648" s="158"/>
      <c r="N648" s="159"/>
      <c r="O648" s="159"/>
      <c r="P648" s="160">
        <f>SUM(P649:P674)</f>
        <v>0</v>
      </c>
      <c r="Q648" s="159"/>
      <c r="R648" s="160">
        <f>SUM(R649:R674)</f>
        <v>0.03090896</v>
      </c>
      <c r="S648" s="159"/>
      <c r="T648" s="161">
        <f>SUM(T649:T674)</f>
        <v>0</v>
      </c>
      <c r="AR648" s="154" t="s">
        <v>148</v>
      </c>
      <c r="AT648" s="162" t="s">
        <v>74</v>
      </c>
      <c r="AU648" s="162" t="s">
        <v>11</v>
      </c>
      <c r="AY648" s="154" t="s">
        <v>140</v>
      </c>
      <c r="BK648" s="163">
        <f>SUM(BK649:BK674)</f>
        <v>0</v>
      </c>
    </row>
    <row r="649" spans="2:65" s="1" customFormat="1" ht="16.5" customHeight="1">
      <c r="B649" s="166"/>
      <c r="C649" s="167" t="s">
        <v>1356</v>
      </c>
      <c r="D649" s="167" t="s">
        <v>142</v>
      </c>
      <c r="E649" s="168" t="s">
        <v>1357</v>
      </c>
      <c r="F649" s="169" t="s">
        <v>1358</v>
      </c>
      <c r="G649" s="170" t="s">
        <v>145</v>
      </c>
      <c r="H649" s="171">
        <v>23.998</v>
      </c>
      <c r="I649" s="172"/>
      <c r="J649" s="173">
        <f>ROUND(I649*H649,0)</f>
        <v>0</v>
      </c>
      <c r="K649" s="169" t="s">
        <v>146</v>
      </c>
      <c r="L649" s="39"/>
      <c r="M649" s="174" t="s">
        <v>5</v>
      </c>
      <c r="N649" s="175" t="s">
        <v>47</v>
      </c>
      <c r="O649" s="40"/>
      <c r="P649" s="176">
        <f>O649*H649</f>
        <v>0</v>
      </c>
      <c r="Q649" s="176">
        <v>6E-05</v>
      </c>
      <c r="R649" s="176">
        <f>Q649*H649</f>
        <v>0.0014398800000000002</v>
      </c>
      <c r="S649" s="176">
        <v>0</v>
      </c>
      <c r="T649" s="177">
        <f>S649*H649</f>
        <v>0</v>
      </c>
      <c r="AR649" s="22" t="s">
        <v>217</v>
      </c>
      <c r="AT649" s="22" t="s">
        <v>142</v>
      </c>
      <c r="AU649" s="22" t="s">
        <v>148</v>
      </c>
      <c r="AY649" s="22" t="s">
        <v>140</v>
      </c>
      <c r="BE649" s="178">
        <f>IF(N649="základní",J649,0)</f>
        <v>0</v>
      </c>
      <c r="BF649" s="178">
        <f>IF(N649="snížená",J649,0)</f>
        <v>0</v>
      </c>
      <c r="BG649" s="178">
        <f>IF(N649="zákl. přenesená",J649,0)</f>
        <v>0</v>
      </c>
      <c r="BH649" s="178">
        <f>IF(N649="sníž. přenesená",J649,0)</f>
        <v>0</v>
      </c>
      <c r="BI649" s="178">
        <f>IF(N649="nulová",J649,0)</f>
        <v>0</v>
      </c>
      <c r="BJ649" s="22" t="s">
        <v>148</v>
      </c>
      <c r="BK649" s="178">
        <f>ROUND(I649*H649,0)</f>
        <v>0</v>
      </c>
      <c r="BL649" s="22" t="s">
        <v>217</v>
      </c>
      <c r="BM649" s="22" t="s">
        <v>1359</v>
      </c>
    </row>
    <row r="650" spans="2:51" s="11" customFormat="1" ht="13.5">
      <c r="B650" s="179"/>
      <c r="D650" s="180" t="s">
        <v>150</v>
      </c>
      <c r="E650" s="181" t="s">
        <v>5</v>
      </c>
      <c r="F650" s="182" t="s">
        <v>1360</v>
      </c>
      <c r="H650" s="183">
        <v>6.098</v>
      </c>
      <c r="I650" s="184"/>
      <c r="L650" s="179"/>
      <c r="M650" s="185"/>
      <c r="N650" s="186"/>
      <c r="O650" s="186"/>
      <c r="P650" s="186"/>
      <c r="Q650" s="186"/>
      <c r="R650" s="186"/>
      <c r="S650" s="186"/>
      <c r="T650" s="187"/>
      <c r="AT650" s="181" t="s">
        <v>150</v>
      </c>
      <c r="AU650" s="181" t="s">
        <v>148</v>
      </c>
      <c r="AV650" s="11" t="s">
        <v>148</v>
      </c>
      <c r="AW650" s="11" t="s">
        <v>39</v>
      </c>
      <c r="AX650" s="11" t="s">
        <v>75</v>
      </c>
      <c r="AY650" s="181" t="s">
        <v>140</v>
      </c>
    </row>
    <row r="651" spans="2:51" s="11" customFormat="1" ht="13.5">
      <c r="B651" s="179"/>
      <c r="D651" s="180" t="s">
        <v>150</v>
      </c>
      <c r="E651" s="181" t="s">
        <v>5</v>
      </c>
      <c r="F651" s="182" t="s">
        <v>1361</v>
      </c>
      <c r="H651" s="183">
        <v>10</v>
      </c>
      <c r="I651" s="184"/>
      <c r="L651" s="179"/>
      <c r="M651" s="185"/>
      <c r="N651" s="186"/>
      <c r="O651" s="186"/>
      <c r="P651" s="186"/>
      <c r="Q651" s="186"/>
      <c r="R651" s="186"/>
      <c r="S651" s="186"/>
      <c r="T651" s="187"/>
      <c r="AT651" s="181" t="s">
        <v>150</v>
      </c>
      <c r="AU651" s="181" t="s">
        <v>148</v>
      </c>
      <c r="AV651" s="11" t="s">
        <v>148</v>
      </c>
      <c r="AW651" s="11" t="s">
        <v>39</v>
      </c>
      <c r="AX651" s="11" t="s">
        <v>75</v>
      </c>
      <c r="AY651" s="181" t="s">
        <v>140</v>
      </c>
    </row>
    <row r="652" spans="2:51" s="11" customFormat="1" ht="13.5">
      <c r="B652" s="179"/>
      <c r="D652" s="180" t="s">
        <v>150</v>
      </c>
      <c r="E652" s="181" t="s">
        <v>5</v>
      </c>
      <c r="F652" s="182" t="s">
        <v>1362</v>
      </c>
      <c r="H652" s="183">
        <v>7.9</v>
      </c>
      <c r="I652" s="184"/>
      <c r="L652" s="179"/>
      <c r="M652" s="185"/>
      <c r="N652" s="186"/>
      <c r="O652" s="186"/>
      <c r="P652" s="186"/>
      <c r="Q652" s="186"/>
      <c r="R652" s="186"/>
      <c r="S652" s="186"/>
      <c r="T652" s="187"/>
      <c r="AT652" s="181" t="s">
        <v>150</v>
      </c>
      <c r="AU652" s="181" t="s">
        <v>148</v>
      </c>
      <c r="AV652" s="11" t="s">
        <v>148</v>
      </c>
      <c r="AW652" s="11" t="s">
        <v>39</v>
      </c>
      <c r="AX652" s="11" t="s">
        <v>75</v>
      </c>
      <c r="AY652" s="181" t="s">
        <v>140</v>
      </c>
    </row>
    <row r="653" spans="2:65" s="1" customFormat="1" ht="25.5" customHeight="1">
      <c r="B653" s="166"/>
      <c r="C653" s="167" t="s">
        <v>1363</v>
      </c>
      <c r="D653" s="167" t="s">
        <v>142</v>
      </c>
      <c r="E653" s="168" t="s">
        <v>1364</v>
      </c>
      <c r="F653" s="169" t="s">
        <v>1365</v>
      </c>
      <c r="G653" s="170" t="s">
        <v>145</v>
      </c>
      <c r="H653" s="171">
        <v>49.558</v>
      </c>
      <c r="I653" s="172"/>
      <c r="J653" s="173">
        <f>ROUND(I653*H653,0)</f>
        <v>0</v>
      </c>
      <c r="K653" s="169" t="s">
        <v>146</v>
      </c>
      <c r="L653" s="39"/>
      <c r="M653" s="174" t="s">
        <v>5</v>
      </c>
      <c r="N653" s="175" t="s">
        <v>47</v>
      </c>
      <c r="O653" s="40"/>
      <c r="P653" s="176">
        <f>O653*H653</f>
        <v>0</v>
      </c>
      <c r="Q653" s="176">
        <v>0.00017</v>
      </c>
      <c r="R653" s="176">
        <f>Q653*H653</f>
        <v>0.008424860000000001</v>
      </c>
      <c r="S653" s="176">
        <v>0</v>
      </c>
      <c r="T653" s="177">
        <f>S653*H653</f>
        <v>0</v>
      </c>
      <c r="AR653" s="22" t="s">
        <v>217</v>
      </c>
      <c r="AT653" s="22" t="s">
        <v>142</v>
      </c>
      <c r="AU653" s="22" t="s">
        <v>148</v>
      </c>
      <c r="AY653" s="22" t="s">
        <v>140</v>
      </c>
      <c r="BE653" s="178">
        <f>IF(N653="základní",J653,0)</f>
        <v>0</v>
      </c>
      <c r="BF653" s="178">
        <f>IF(N653="snížená",J653,0)</f>
        <v>0</v>
      </c>
      <c r="BG653" s="178">
        <f>IF(N653="zákl. přenesená",J653,0)</f>
        <v>0</v>
      </c>
      <c r="BH653" s="178">
        <f>IF(N653="sníž. přenesená",J653,0)</f>
        <v>0</v>
      </c>
      <c r="BI653" s="178">
        <f>IF(N653="nulová",J653,0)</f>
        <v>0</v>
      </c>
      <c r="BJ653" s="22" t="s">
        <v>148</v>
      </c>
      <c r="BK653" s="178">
        <f>ROUND(I653*H653,0)</f>
        <v>0</v>
      </c>
      <c r="BL653" s="22" t="s">
        <v>217</v>
      </c>
      <c r="BM653" s="22" t="s">
        <v>1366</v>
      </c>
    </row>
    <row r="654" spans="2:51" s="12" customFormat="1" ht="13.5">
      <c r="B654" s="198"/>
      <c r="D654" s="180" t="s">
        <v>150</v>
      </c>
      <c r="E654" s="199" t="s">
        <v>5</v>
      </c>
      <c r="F654" s="200" t="s">
        <v>1367</v>
      </c>
      <c r="H654" s="199" t="s">
        <v>5</v>
      </c>
      <c r="I654" s="201"/>
      <c r="L654" s="198"/>
      <c r="M654" s="202"/>
      <c r="N654" s="203"/>
      <c r="O654" s="203"/>
      <c r="P654" s="203"/>
      <c r="Q654" s="203"/>
      <c r="R654" s="203"/>
      <c r="S654" s="203"/>
      <c r="T654" s="204"/>
      <c r="AT654" s="199" t="s">
        <v>150</v>
      </c>
      <c r="AU654" s="199" t="s">
        <v>148</v>
      </c>
      <c r="AV654" s="12" t="s">
        <v>11</v>
      </c>
      <c r="AW654" s="12" t="s">
        <v>39</v>
      </c>
      <c r="AX654" s="12" t="s">
        <v>75</v>
      </c>
      <c r="AY654" s="199" t="s">
        <v>140</v>
      </c>
    </row>
    <row r="655" spans="2:51" s="11" customFormat="1" ht="13.5">
      <c r="B655" s="179"/>
      <c r="D655" s="180" t="s">
        <v>150</v>
      </c>
      <c r="E655" s="181" t="s">
        <v>5</v>
      </c>
      <c r="F655" s="182" t="s">
        <v>1368</v>
      </c>
      <c r="H655" s="183">
        <v>0.912</v>
      </c>
      <c r="I655" s="184"/>
      <c r="L655" s="179"/>
      <c r="M655" s="185"/>
      <c r="N655" s="186"/>
      <c r="O655" s="186"/>
      <c r="P655" s="186"/>
      <c r="Q655" s="186"/>
      <c r="R655" s="186"/>
      <c r="S655" s="186"/>
      <c r="T655" s="187"/>
      <c r="AT655" s="181" t="s">
        <v>150</v>
      </c>
      <c r="AU655" s="181" t="s">
        <v>148</v>
      </c>
      <c r="AV655" s="11" t="s">
        <v>148</v>
      </c>
      <c r="AW655" s="11" t="s">
        <v>39</v>
      </c>
      <c r="AX655" s="11" t="s">
        <v>75</v>
      </c>
      <c r="AY655" s="181" t="s">
        <v>140</v>
      </c>
    </row>
    <row r="656" spans="2:51" s="11" customFormat="1" ht="13.5">
      <c r="B656" s="179"/>
      <c r="D656" s="180" t="s">
        <v>150</v>
      </c>
      <c r="E656" s="181" t="s">
        <v>5</v>
      </c>
      <c r="F656" s="182" t="s">
        <v>1369</v>
      </c>
      <c r="H656" s="183">
        <v>4.329</v>
      </c>
      <c r="I656" s="184"/>
      <c r="L656" s="179"/>
      <c r="M656" s="185"/>
      <c r="N656" s="186"/>
      <c r="O656" s="186"/>
      <c r="P656" s="186"/>
      <c r="Q656" s="186"/>
      <c r="R656" s="186"/>
      <c r="S656" s="186"/>
      <c r="T656" s="187"/>
      <c r="AT656" s="181" t="s">
        <v>150</v>
      </c>
      <c r="AU656" s="181" t="s">
        <v>148</v>
      </c>
      <c r="AV656" s="11" t="s">
        <v>148</v>
      </c>
      <c r="AW656" s="11" t="s">
        <v>39</v>
      </c>
      <c r="AX656" s="11" t="s">
        <v>75</v>
      </c>
      <c r="AY656" s="181" t="s">
        <v>140</v>
      </c>
    </row>
    <row r="657" spans="2:51" s="11" customFormat="1" ht="13.5">
      <c r="B657" s="179"/>
      <c r="D657" s="180" t="s">
        <v>150</v>
      </c>
      <c r="E657" s="181" t="s">
        <v>5</v>
      </c>
      <c r="F657" s="182" t="s">
        <v>1370</v>
      </c>
      <c r="H657" s="183">
        <v>16.77</v>
      </c>
      <c r="I657" s="184"/>
      <c r="L657" s="179"/>
      <c r="M657" s="185"/>
      <c r="N657" s="186"/>
      <c r="O657" s="186"/>
      <c r="P657" s="186"/>
      <c r="Q657" s="186"/>
      <c r="R657" s="186"/>
      <c r="S657" s="186"/>
      <c r="T657" s="187"/>
      <c r="AT657" s="181" t="s">
        <v>150</v>
      </c>
      <c r="AU657" s="181" t="s">
        <v>148</v>
      </c>
      <c r="AV657" s="11" t="s">
        <v>148</v>
      </c>
      <c r="AW657" s="11" t="s">
        <v>39</v>
      </c>
      <c r="AX657" s="11" t="s">
        <v>75</v>
      </c>
      <c r="AY657" s="181" t="s">
        <v>140</v>
      </c>
    </row>
    <row r="658" spans="2:51" s="11" customFormat="1" ht="13.5">
      <c r="B658" s="179"/>
      <c r="D658" s="180" t="s">
        <v>150</v>
      </c>
      <c r="E658" s="181" t="s">
        <v>5</v>
      </c>
      <c r="F658" s="182" t="s">
        <v>1371</v>
      </c>
      <c r="H658" s="183">
        <v>11.747</v>
      </c>
      <c r="I658" s="184"/>
      <c r="L658" s="179"/>
      <c r="M658" s="185"/>
      <c r="N658" s="186"/>
      <c r="O658" s="186"/>
      <c r="P658" s="186"/>
      <c r="Q658" s="186"/>
      <c r="R658" s="186"/>
      <c r="S658" s="186"/>
      <c r="T658" s="187"/>
      <c r="AT658" s="181" t="s">
        <v>150</v>
      </c>
      <c r="AU658" s="181" t="s">
        <v>148</v>
      </c>
      <c r="AV658" s="11" t="s">
        <v>148</v>
      </c>
      <c r="AW658" s="11" t="s">
        <v>39</v>
      </c>
      <c r="AX658" s="11" t="s">
        <v>75</v>
      </c>
      <c r="AY658" s="181" t="s">
        <v>140</v>
      </c>
    </row>
    <row r="659" spans="2:51" s="11" customFormat="1" ht="13.5">
      <c r="B659" s="179"/>
      <c r="D659" s="180" t="s">
        <v>150</v>
      </c>
      <c r="E659" s="181" t="s">
        <v>5</v>
      </c>
      <c r="F659" s="182" t="s">
        <v>1372</v>
      </c>
      <c r="H659" s="183">
        <v>15.8</v>
      </c>
      <c r="I659" s="184"/>
      <c r="L659" s="179"/>
      <c r="M659" s="185"/>
      <c r="N659" s="186"/>
      <c r="O659" s="186"/>
      <c r="P659" s="186"/>
      <c r="Q659" s="186"/>
      <c r="R659" s="186"/>
      <c r="S659" s="186"/>
      <c r="T659" s="187"/>
      <c r="AT659" s="181" t="s">
        <v>150</v>
      </c>
      <c r="AU659" s="181" t="s">
        <v>148</v>
      </c>
      <c r="AV659" s="11" t="s">
        <v>148</v>
      </c>
      <c r="AW659" s="11" t="s">
        <v>39</v>
      </c>
      <c r="AX659" s="11" t="s">
        <v>75</v>
      </c>
      <c r="AY659" s="181" t="s">
        <v>140</v>
      </c>
    </row>
    <row r="660" spans="2:65" s="1" customFormat="1" ht="16.5" customHeight="1">
      <c r="B660" s="166"/>
      <c r="C660" s="167" t="s">
        <v>1373</v>
      </c>
      <c r="D660" s="167" t="s">
        <v>142</v>
      </c>
      <c r="E660" s="168" t="s">
        <v>1374</v>
      </c>
      <c r="F660" s="169" t="s">
        <v>1375</v>
      </c>
      <c r="G660" s="170" t="s">
        <v>145</v>
      </c>
      <c r="H660" s="171">
        <v>80.472</v>
      </c>
      <c r="I660" s="172"/>
      <c r="J660" s="173">
        <f>ROUND(I660*H660,0)</f>
        <v>0</v>
      </c>
      <c r="K660" s="169" t="s">
        <v>146</v>
      </c>
      <c r="L660" s="39"/>
      <c r="M660" s="174" t="s">
        <v>5</v>
      </c>
      <c r="N660" s="175" t="s">
        <v>47</v>
      </c>
      <c r="O660" s="40"/>
      <c r="P660" s="176">
        <f>O660*H660</f>
        <v>0</v>
      </c>
      <c r="Q660" s="176">
        <v>0.00012</v>
      </c>
      <c r="R660" s="176">
        <f>Q660*H660</f>
        <v>0.00965664</v>
      </c>
      <c r="S660" s="176">
        <v>0</v>
      </c>
      <c r="T660" s="177">
        <f>S660*H660</f>
        <v>0</v>
      </c>
      <c r="AR660" s="22" t="s">
        <v>217</v>
      </c>
      <c r="AT660" s="22" t="s">
        <v>142</v>
      </c>
      <c r="AU660" s="22" t="s">
        <v>148</v>
      </c>
      <c r="AY660" s="22" t="s">
        <v>140</v>
      </c>
      <c r="BE660" s="178">
        <f>IF(N660="základní",J660,0)</f>
        <v>0</v>
      </c>
      <c r="BF660" s="178">
        <f>IF(N660="snížená",J660,0)</f>
        <v>0</v>
      </c>
      <c r="BG660" s="178">
        <f>IF(N660="zákl. přenesená",J660,0)</f>
        <v>0</v>
      </c>
      <c r="BH660" s="178">
        <f>IF(N660="sníž. přenesená",J660,0)</f>
        <v>0</v>
      </c>
      <c r="BI660" s="178">
        <f>IF(N660="nulová",J660,0)</f>
        <v>0</v>
      </c>
      <c r="BJ660" s="22" t="s">
        <v>148</v>
      </c>
      <c r="BK660" s="178">
        <f>ROUND(I660*H660,0)</f>
        <v>0</v>
      </c>
      <c r="BL660" s="22" t="s">
        <v>217</v>
      </c>
      <c r="BM660" s="22" t="s">
        <v>1376</v>
      </c>
    </row>
    <row r="661" spans="2:51" s="12" customFormat="1" ht="13.5">
      <c r="B661" s="198"/>
      <c r="D661" s="180" t="s">
        <v>150</v>
      </c>
      <c r="E661" s="199" t="s">
        <v>5</v>
      </c>
      <c r="F661" s="200" t="s">
        <v>1367</v>
      </c>
      <c r="H661" s="199" t="s">
        <v>5</v>
      </c>
      <c r="I661" s="201"/>
      <c r="L661" s="198"/>
      <c r="M661" s="202"/>
      <c r="N661" s="203"/>
      <c r="O661" s="203"/>
      <c r="P661" s="203"/>
      <c r="Q661" s="203"/>
      <c r="R661" s="203"/>
      <c r="S661" s="203"/>
      <c r="T661" s="204"/>
      <c r="AT661" s="199" t="s">
        <v>150</v>
      </c>
      <c r="AU661" s="199" t="s">
        <v>148</v>
      </c>
      <c r="AV661" s="12" t="s">
        <v>11</v>
      </c>
      <c r="AW661" s="12" t="s">
        <v>39</v>
      </c>
      <c r="AX661" s="12" t="s">
        <v>75</v>
      </c>
      <c r="AY661" s="199" t="s">
        <v>140</v>
      </c>
    </row>
    <row r="662" spans="2:51" s="11" customFormat="1" ht="13.5">
      <c r="B662" s="179"/>
      <c r="D662" s="180" t="s">
        <v>150</v>
      </c>
      <c r="E662" s="181" t="s">
        <v>5</v>
      </c>
      <c r="F662" s="182" t="s">
        <v>1377</v>
      </c>
      <c r="H662" s="183">
        <v>24.394</v>
      </c>
      <c r="I662" s="184"/>
      <c r="L662" s="179"/>
      <c r="M662" s="185"/>
      <c r="N662" s="186"/>
      <c r="O662" s="186"/>
      <c r="P662" s="186"/>
      <c r="Q662" s="186"/>
      <c r="R662" s="186"/>
      <c r="S662" s="186"/>
      <c r="T662" s="187"/>
      <c r="AT662" s="181" t="s">
        <v>150</v>
      </c>
      <c r="AU662" s="181" t="s">
        <v>148</v>
      </c>
      <c r="AV662" s="11" t="s">
        <v>148</v>
      </c>
      <c r="AW662" s="11" t="s">
        <v>39</v>
      </c>
      <c r="AX662" s="11" t="s">
        <v>75</v>
      </c>
      <c r="AY662" s="181" t="s">
        <v>140</v>
      </c>
    </row>
    <row r="663" spans="2:51" s="11" customFormat="1" ht="13.5">
      <c r="B663" s="179"/>
      <c r="D663" s="180" t="s">
        <v>150</v>
      </c>
      <c r="E663" s="181" t="s">
        <v>5</v>
      </c>
      <c r="F663" s="182" t="s">
        <v>1378</v>
      </c>
      <c r="H663" s="183">
        <v>40.278</v>
      </c>
      <c r="I663" s="184"/>
      <c r="L663" s="179"/>
      <c r="M663" s="185"/>
      <c r="N663" s="186"/>
      <c r="O663" s="186"/>
      <c r="P663" s="186"/>
      <c r="Q663" s="186"/>
      <c r="R663" s="186"/>
      <c r="S663" s="186"/>
      <c r="T663" s="187"/>
      <c r="AT663" s="181" t="s">
        <v>150</v>
      </c>
      <c r="AU663" s="181" t="s">
        <v>148</v>
      </c>
      <c r="AV663" s="11" t="s">
        <v>148</v>
      </c>
      <c r="AW663" s="11" t="s">
        <v>39</v>
      </c>
      <c r="AX663" s="11" t="s">
        <v>75</v>
      </c>
      <c r="AY663" s="181" t="s">
        <v>140</v>
      </c>
    </row>
    <row r="664" spans="2:51" s="11" customFormat="1" ht="13.5">
      <c r="B664" s="179"/>
      <c r="D664" s="180" t="s">
        <v>150</v>
      </c>
      <c r="E664" s="181" t="s">
        <v>5</v>
      </c>
      <c r="F664" s="182" t="s">
        <v>1372</v>
      </c>
      <c r="H664" s="183">
        <v>15.8</v>
      </c>
      <c r="I664" s="184"/>
      <c r="L664" s="179"/>
      <c r="M664" s="185"/>
      <c r="N664" s="186"/>
      <c r="O664" s="186"/>
      <c r="P664" s="186"/>
      <c r="Q664" s="186"/>
      <c r="R664" s="186"/>
      <c r="S664" s="186"/>
      <c r="T664" s="187"/>
      <c r="AT664" s="181" t="s">
        <v>150</v>
      </c>
      <c r="AU664" s="181" t="s">
        <v>148</v>
      </c>
      <c r="AV664" s="11" t="s">
        <v>148</v>
      </c>
      <c r="AW664" s="11" t="s">
        <v>39</v>
      </c>
      <c r="AX664" s="11" t="s">
        <v>75</v>
      </c>
      <c r="AY664" s="181" t="s">
        <v>140</v>
      </c>
    </row>
    <row r="665" spans="2:65" s="1" customFormat="1" ht="16.5" customHeight="1">
      <c r="B665" s="166"/>
      <c r="C665" s="167" t="s">
        <v>1379</v>
      </c>
      <c r="D665" s="167" t="s">
        <v>142</v>
      </c>
      <c r="E665" s="168" t="s">
        <v>1380</v>
      </c>
      <c r="F665" s="169" t="s">
        <v>1381</v>
      </c>
      <c r="G665" s="170" t="s">
        <v>145</v>
      </c>
      <c r="H665" s="171">
        <v>0.62</v>
      </c>
      <c r="I665" s="172"/>
      <c r="J665" s="173">
        <f>ROUND(I665*H665,0)</f>
        <v>0</v>
      </c>
      <c r="K665" s="169" t="s">
        <v>146</v>
      </c>
      <c r="L665" s="39"/>
      <c r="M665" s="174" t="s">
        <v>5</v>
      </c>
      <c r="N665" s="175" t="s">
        <v>47</v>
      </c>
      <c r="O665" s="40"/>
      <c r="P665" s="176">
        <f>O665*H665</f>
        <v>0</v>
      </c>
      <c r="Q665" s="176">
        <v>0.00014</v>
      </c>
      <c r="R665" s="176">
        <f>Q665*H665</f>
        <v>8.68E-05</v>
      </c>
      <c r="S665" s="176">
        <v>0</v>
      </c>
      <c r="T665" s="177">
        <f>S665*H665</f>
        <v>0</v>
      </c>
      <c r="AR665" s="22" t="s">
        <v>217</v>
      </c>
      <c r="AT665" s="22" t="s">
        <v>142</v>
      </c>
      <c r="AU665" s="22" t="s">
        <v>148</v>
      </c>
      <c r="AY665" s="22" t="s">
        <v>140</v>
      </c>
      <c r="BE665" s="178">
        <f>IF(N665="základní",J665,0)</f>
        <v>0</v>
      </c>
      <c r="BF665" s="178">
        <f>IF(N665="snížená",J665,0)</f>
        <v>0</v>
      </c>
      <c r="BG665" s="178">
        <f>IF(N665="zákl. přenesená",J665,0)</f>
        <v>0</v>
      </c>
      <c r="BH665" s="178">
        <f>IF(N665="sníž. přenesená",J665,0)</f>
        <v>0</v>
      </c>
      <c r="BI665" s="178">
        <f>IF(N665="nulová",J665,0)</f>
        <v>0</v>
      </c>
      <c r="BJ665" s="22" t="s">
        <v>148</v>
      </c>
      <c r="BK665" s="178">
        <f>ROUND(I665*H665,0)</f>
        <v>0</v>
      </c>
      <c r="BL665" s="22" t="s">
        <v>217</v>
      </c>
      <c r="BM665" s="22" t="s">
        <v>1382</v>
      </c>
    </row>
    <row r="666" spans="2:51" s="11" customFormat="1" ht="13.5">
      <c r="B666" s="179"/>
      <c r="D666" s="180" t="s">
        <v>150</v>
      </c>
      <c r="E666" s="181" t="s">
        <v>5</v>
      </c>
      <c r="F666" s="182" t="s">
        <v>1383</v>
      </c>
      <c r="H666" s="183">
        <v>0.62</v>
      </c>
      <c r="I666" s="184"/>
      <c r="L666" s="179"/>
      <c r="M666" s="185"/>
      <c r="N666" s="186"/>
      <c r="O666" s="186"/>
      <c r="P666" s="186"/>
      <c r="Q666" s="186"/>
      <c r="R666" s="186"/>
      <c r="S666" s="186"/>
      <c r="T666" s="187"/>
      <c r="AT666" s="181" t="s">
        <v>150</v>
      </c>
      <c r="AU666" s="181" t="s">
        <v>148</v>
      </c>
      <c r="AV666" s="11" t="s">
        <v>148</v>
      </c>
      <c r="AW666" s="11" t="s">
        <v>39</v>
      </c>
      <c r="AX666" s="11" t="s">
        <v>75</v>
      </c>
      <c r="AY666" s="181" t="s">
        <v>140</v>
      </c>
    </row>
    <row r="667" spans="2:65" s="1" customFormat="1" ht="16.5" customHeight="1">
      <c r="B667" s="166"/>
      <c r="C667" s="167" t="s">
        <v>1384</v>
      </c>
      <c r="D667" s="167" t="s">
        <v>142</v>
      </c>
      <c r="E667" s="168" t="s">
        <v>1385</v>
      </c>
      <c r="F667" s="169" t="s">
        <v>1386</v>
      </c>
      <c r="G667" s="170" t="s">
        <v>145</v>
      </c>
      <c r="H667" s="171">
        <v>1.24</v>
      </c>
      <c r="I667" s="172"/>
      <c r="J667" s="173">
        <f>ROUND(I667*H667,0)</f>
        <v>0</v>
      </c>
      <c r="K667" s="169" t="s">
        <v>146</v>
      </c>
      <c r="L667" s="39"/>
      <c r="M667" s="174" t="s">
        <v>5</v>
      </c>
      <c r="N667" s="175" t="s">
        <v>47</v>
      </c>
      <c r="O667" s="40"/>
      <c r="P667" s="176">
        <f>O667*H667</f>
        <v>0</v>
      </c>
      <c r="Q667" s="176">
        <v>0.00013</v>
      </c>
      <c r="R667" s="176">
        <f>Q667*H667</f>
        <v>0.0001612</v>
      </c>
      <c r="S667" s="176">
        <v>0</v>
      </c>
      <c r="T667" s="177">
        <f>S667*H667</f>
        <v>0</v>
      </c>
      <c r="AR667" s="22" t="s">
        <v>217</v>
      </c>
      <c r="AT667" s="22" t="s">
        <v>142</v>
      </c>
      <c r="AU667" s="22" t="s">
        <v>148</v>
      </c>
      <c r="AY667" s="22" t="s">
        <v>140</v>
      </c>
      <c r="BE667" s="178">
        <f>IF(N667="základní",J667,0)</f>
        <v>0</v>
      </c>
      <c r="BF667" s="178">
        <f>IF(N667="snížená",J667,0)</f>
        <v>0</v>
      </c>
      <c r="BG667" s="178">
        <f>IF(N667="zákl. přenesená",J667,0)</f>
        <v>0</v>
      </c>
      <c r="BH667" s="178">
        <f>IF(N667="sníž. přenesená",J667,0)</f>
        <v>0</v>
      </c>
      <c r="BI667" s="178">
        <f>IF(N667="nulová",J667,0)</f>
        <v>0</v>
      </c>
      <c r="BJ667" s="22" t="s">
        <v>148</v>
      </c>
      <c r="BK667" s="178">
        <f>ROUND(I667*H667,0)</f>
        <v>0</v>
      </c>
      <c r="BL667" s="22" t="s">
        <v>217</v>
      </c>
      <c r="BM667" s="22" t="s">
        <v>1387</v>
      </c>
    </row>
    <row r="668" spans="2:51" s="11" customFormat="1" ht="13.5">
      <c r="B668" s="179"/>
      <c r="D668" s="180" t="s">
        <v>150</v>
      </c>
      <c r="E668" s="181" t="s">
        <v>5</v>
      </c>
      <c r="F668" s="182" t="s">
        <v>1388</v>
      </c>
      <c r="H668" s="183">
        <v>1.24</v>
      </c>
      <c r="I668" s="184"/>
      <c r="L668" s="179"/>
      <c r="M668" s="185"/>
      <c r="N668" s="186"/>
      <c r="O668" s="186"/>
      <c r="P668" s="186"/>
      <c r="Q668" s="186"/>
      <c r="R668" s="186"/>
      <c r="S668" s="186"/>
      <c r="T668" s="187"/>
      <c r="AT668" s="181" t="s">
        <v>150</v>
      </c>
      <c r="AU668" s="181" t="s">
        <v>148</v>
      </c>
      <c r="AV668" s="11" t="s">
        <v>148</v>
      </c>
      <c r="AW668" s="11" t="s">
        <v>39</v>
      </c>
      <c r="AX668" s="11" t="s">
        <v>75</v>
      </c>
      <c r="AY668" s="181" t="s">
        <v>140</v>
      </c>
    </row>
    <row r="669" spans="2:65" s="1" customFormat="1" ht="16.5" customHeight="1">
      <c r="B669" s="166"/>
      <c r="C669" s="167" t="s">
        <v>1389</v>
      </c>
      <c r="D669" s="167" t="s">
        <v>142</v>
      </c>
      <c r="E669" s="168" t="s">
        <v>1390</v>
      </c>
      <c r="F669" s="169" t="s">
        <v>1391</v>
      </c>
      <c r="G669" s="170" t="s">
        <v>145</v>
      </c>
      <c r="H669" s="171">
        <v>38</v>
      </c>
      <c r="I669" s="172"/>
      <c r="J669" s="173">
        <f>ROUND(I669*H669,0)</f>
        <v>0</v>
      </c>
      <c r="K669" s="169" t="s">
        <v>146</v>
      </c>
      <c r="L669" s="39"/>
      <c r="M669" s="174" t="s">
        <v>5</v>
      </c>
      <c r="N669" s="175" t="s">
        <v>47</v>
      </c>
      <c r="O669" s="40"/>
      <c r="P669" s="176">
        <f>O669*H669</f>
        <v>0</v>
      </c>
      <c r="Q669" s="176">
        <v>0</v>
      </c>
      <c r="R669" s="176">
        <f>Q669*H669</f>
        <v>0</v>
      </c>
      <c r="S669" s="176">
        <v>0</v>
      </c>
      <c r="T669" s="177">
        <f>S669*H669</f>
        <v>0</v>
      </c>
      <c r="AR669" s="22" t="s">
        <v>217</v>
      </c>
      <c r="AT669" s="22" t="s">
        <v>142</v>
      </c>
      <c r="AU669" s="22" t="s">
        <v>148</v>
      </c>
      <c r="AY669" s="22" t="s">
        <v>140</v>
      </c>
      <c r="BE669" s="178">
        <f>IF(N669="základní",J669,0)</f>
        <v>0</v>
      </c>
      <c r="BF669" s="178">
        <f>IF(N669="snížená",J669,0)</f>
        <v>0</v>
      </c>
      <c r="BG669" s="178">
        <f>IF(N669="zákl. přenesená",J669,0)</f>
        <v>0</v>
      </c>
      <c r="BH669" s="178">
        <f>IF(N669="sníž. přenesená",J669,0)</f>
        <v>0</v>
      </c>
      <c r="BI669" s="178">
        <f>IF(N669="nulová",J669,0)</f>
        <v>0</v>
      </c>
      <c r="BJ669" s="22" t="s">
        <v>148</v>
      </c>
      <c r="BK669" s="178">
        <f>ROUND(I669*H669,0)</f>
        <v>0</v>
      </c>
      <c r="BL669" s="22" t="s">
        <v>217</v>
      </c>
      <c r="BM669" s="22" t="s">
        <v>1392</v>
      </c>
    </row>
    <row r="670" spans="2:51" s="11" customFormat="1" ht="13.5">
      <c r="B670" s="179"/>
      <c r="D670" s="180" t="s">
        <v>150</v>
      </c>
      <c r="E670" s="181" t="s">
        <v>5</v>
      </c>
      <c r="F670" s="182" t="s">
        <v>1393</v>
      </c>
      <c r="H670" s="183">
        <v>38</v>
      </c>
      <c r="I670" s="184"/>
      <c r="L670" s="179"/>
      <c r="M670" s="185"/>
      <c r="N670" s="186"/>
      <c r="O670" s="186"/>
      <c r="P670" s="186"/>
      <c r="Q670" s="186"/>
      <c r="R670" s="186"/>
      <c r="S670" s="186"/>
      <c r="T670" s="187"/>
      <c r="AT670" s="181" t="s">
        <v>150</v>
      </c>
      <c r="AU670" s="181" t="s">
        <v>148</v>
      </c>
      <c r="AV670" s="11" t="s">
        <v>148</v>
      </c>
      <c r="AW670" s="11" t="s">
        <v>39</v>
      </c>
      <c r="AX670" s="11" t="s">
        <v>75</v>
      </c>
      <c r="AY670" s="181" t="s">
        <v>140</v>
      </c>
    </row>
    <row r="671" spans="2:65" s="1" customFormat="1" ht="25.5" customHeight="1">
      <c r="B671" s="166"/>
      <c r="C671" s="167" t="s">
        <v>1394</v>
      </c>
      <c r="D671" s="167" t="s">
        <v>142</v>
      </c>
      <c r="E671" s="168" t="s">
        <v>1395</v>
      </c>
      <c r="F671" s="169" t="s">
        <v>1396</v>
      </c>
      <c r="G671" s="170" t="s">
        <v>145</v>
      </c>
      <c r="H671" s="171">
        <v>12.953</v>
      </c>
      <c r="I671" s="172"/>
      <c r="J671" s="173">
        <f>ROUND(I671*H671,0)</f>
        <v>0</v>
      </c>
      <c r="K671" s="169" t="s">
        <v>146</v>
      </c>
      <c r="L671" s="39"/>
      <c r="M671" s="174" t="s">
        <v>5</v>
      </c>
      <c r="N671" s="175" t="s">
        <v>47</v>
      </c>
      <c r="O671" s="40"/>
      <c r="P671" s="176">
        <f>O671*H671</f>
        <v>0</v>
      </c>
      <c r="Q671" s="176">
        <v>0.00014</v>
      </c>
      <c r="R671" s="176">
        <f>Q671*H671</f>
        <v>0.0018134199999999998</v>
      </c>
      <c r="S671" s="176">
        <v>0</v>
      </c>
      <c r="T671" s="177">
        <f>S671*H671</f>
        <v>0</v>
      </c>
      <c r="AR671" s="22" t="s">
        <v>217</v>
      </c>
      <c r="AT671" s="22" t="s">
        <v>142</v>
      </c>
      <c r="AU671" s="22" t="s">
        <v>148</v>
      </c>
      <c r="AY671" s="22" t="s">
        <v>140</v>
      </c>
      <c r="BE671" s="178">
        <f>IF(N671="základní",J671,0)</f>
        <v>0</v>
      </c>
      <c r="BF671" s="178">
        <f>IF(N671="snížená",J671,0)</f>
        <v>0</v>
      </c>
      <c r="BG671" s="178">
        <f>IF(N671="zákl. přenesená",J671,0)</f>
        <v>0</v>
      </c>
      <c r="BH671" s="178">
        <f>IF(N671="sníž. přenesená",J671,0)</f>
        <v>0</v>
      </c>
      <c r="BI671" s="178">
        <f>IF(N671="nulová",J671,0)</f>
        <v>0</v>
      </c>
      <c r="BJ671" s="22" t="s">
        <v>148</v>
      </c>
      <c r="BK671" s="178">
        <f>ROUND(I671*H671,0)</f>
        <v>0</v>
      </c>
      <c r="BL671" s="22" t="s">
        <v>217</v>
      </c>
      <c r="BM671" s="22" t="s">
        <v>1397</v>
      </c>
    </row>
    <row r="672" spans="2:51" s="11" customFormat="1" ht="13.5">
      <c r="B672" s="179"/>
      <c r="D672" s="180" t="s">
        <v>150</v>
      </c>
      <c r="E672" s="181" t="s">
        <v>5</v>
      </c>
      <c r="F672" s="182" t="s">
        <v>510</v>
      </c>
      <c r="H672" s="183">
        <v>3.953</v>
      </c>
      <c r="I672" s="184"/>
      <c r="L672" s="179"/>
      <c r="M672" s="185"/>
      <c r="N672" s="186"/>
      <c r="O672" s="186"/>
      <c r="P672" s="186"/>
      <c r="Q672" s="186"/>
      <c r="R672" s="186"/>
      <c r="S672" s="186"/>
      <c r="T672" s="187"/>
      <c r="AT672" s="181" t="s">
        <v>150</v>
      </c>
      <c r="AU672" s="181" t="s">
        <v>148</v>
      </c>
      <c r="AV672" s="11" t="s">
        <v>148</v>
      </c>
      <c r="AW672" s="11" t="s">
        <v>39</v>
      </c>
      <c r="AX672" s="11" t="s">
        <v>75</v>
      </c>
      <c r="AY672" s="181" t="s">
        <v>140</v>
      </c>
    </row>
    <row r="673" spans="2:51" s="11" customFormat="1" ht="13.5">
      <c r="B673" s="179"/>
      <c r="D673" s="180" t="s">
        <v>150</v>
      </c>
      <c r="E673" s="181" t="s">
        <v>5</v>
      </c>
      <c r="F673" s="182" t="s">
        <v>1398</v>
      </c>
      <c r="H673" s="183">
        <v>9</v>
      </c>
      <c r="I673" s="184"/>
      <c r="L673" s="179"/>
      <c r="M673" s="185"/>
      <c r="N673" s="186"/>
      <c r="O673" s="186"/>
      <c r="P673" s="186"/>
      <c r="Q673" s="186"/>
      <c r="R673" s="186"/>
      <c r="S673" s="186"/>
      <c r="T673" s="187"/>
      <c r="AT673" s="181" t="s">
        <v>150</v>
      </c>
      <c r="AU673" s="181" t="s">
        <v>148</v>
      </c>
      <c r="AV673" s="11" t="s">
        <v>148</v>
      </c>
      <c r="AW673" s="11" t="s">
        <v>39</v>
      </c>
      <c r="AX673" s="11" t="s">
        <v>75</v>
      </c>
      <c r="AY673" s="181" t="s">
        <v>140</v>
      </c>
    </row>
    <row r="674" spans="2:65" s="1" customFormat="1" ht="16.5" customHeight="1">
      <c r="B674" s="166"/>
      <c r="C674" s="167" t="s">
        <v>1399</v>
      </c>
      <c r="D674" s="167" t="s">
        <v>142</v>
      </c>
      <c r="E674" s="168" t="s">
        <v>1400</v>
      </c>
      <c r="F674" s="169" t="s">
        <v>1401</v>
      </c>
      <c r="G674" s="170" t="s">
        <v>145</v>
      </c>
      <c r="H674" s="171">
        <v>12.953</v>
      </c>
      <c r="I674" s="172"/>
      <c r="J674" s="173">
        <f>ROUND(I674*H674,0)</f>
        <v>0</v>
      </c>
      <c r="K674" s="169" t="s">
        <v>146</v>
      </c>
      <c r="L674" s="39"/>
      <c r="M674" s="174" t="s">
        <v>5</v>
      </c>
      <c r="N674" s="175" t="s">
        <v>47</v>
      </c>
      <c r="O674" s="40"/>
      <c r="P674" s="176">
        <f>O674*H674</f>
        <v>0</v>
      </c>
      <c r="Q674" s="176">
        <v>0.00072</v>
      </c>
      <c r="R674" s="176">
        <f>Q674*H674</f>
        <v>0.00932616</v>
      </c>
      <c r="S674" s="176">
        <v>0</v>
      </c>
      <c r="T674" s="177">
        <f>S674*H674</f>
        <v>0</v>
      </c>
      <c r="AR674" s="22" t="s">
        <v>217</v>
      </c>
      <c r="AT674" s="22" t="s">
        <v>142</v>
      </c>
      <c r="AU674" s="22" t="s">
        <v>148</v>
      </c>
      <c r="AY674" s="22" t="s">
        <v>140</v>
      </c>
      <c r="BE674" s="178">
        <f>IF(N674="základní",J674,0)</f>
        <v>0</v>
      </c>
      <c r="BF674" s="178">
        <f>IF(N674="snížená",J674,0)</f>
        <v>0</v>
      </c>
      <c r="BG674" s="178">
        <f>IF(N674="zákl. přenesená",J674,0)</f>
        <v>0</v>
      </c>
      <c r="BH674" s="178">
        <f>IF(N674="sníž. přenesená",J674,0)</f>
        <v>0</v>
      </c>
      <c r="BI674" s="178">
        <f>IF(N674="nulová",J674,0)</f>
        <v>0</v>
      </c>
      <c r="BJ674" s="22" t="s">
        <v>148</v>
      </c>
      <c r="BK674" s="178">
        <f>ROUND(I674*H674,0)</f>
        <v>0</v>
      </c>
      <c r="BL674" s="22" t="s">
        <v>217</v>
      </c>
      <c r="BM674" s="22" t="s">
        <v>1402</v>
      </c>
    </row>
    <row r="675" spans="2:63" s="10" customFormat="1" ht="29.85" customHeight="1">
      <c r="B675" s="153"/>
      <c r="D675" s="154" t="s">
        <v>74</v>
      </c>
      <c r="E675" s="164" t="s">
        <v>1403</v>
      </c>
      <c r="F675" s="164" t="s">
        <v>1404</v>
      </c>
      <c r="I675" s="156"/>
      <c r="J675" s="165">
        <f>BK675</f>
        <v>0</v>
      </c>
      <c r="L675" s="153"/>
      <c r="M675" s="158"/>
      <c r="N675" s="159"/>
      <c r="O675" s="159"/>
      <c r="P675" s="160">
        <f>SUM(P676:P694)</f>
        <v>0</v>
      </c>
      <c r="Q675" s="159"/>
      <c r="R675" s="160">
        <f>SUM(R676:R694)</f>
        <v>1.12758452</v>
      </c>
      <c r="S675" s="159"/>
      <c r="T675" s="161">
        <f>SUM(T676:T694)</f>
        <v>0.25726274</v>
      </c>
      <c r="AR675" s="154" t="s">
        <v>148</v>
      </c>
      <c r="AT675" s="162" t="s">
        <v>74</v>
      </c>
      <c r="AU675" s="162" t="s">
        <v>11</v>
      </c>
      <c r="AY675" s="154" t="s">
        <v>140</v>
      </c>
      <c r="BK675" s="163">
        <f>SUM(BK676:BK694)</f>
        <v>0</v>
      </c>
    </row>
    <row r="676" spans="2:65" s="1" customFormat="1" ht="16.5" customHeight="1">
      <c r="B676" s="166"/>
      <c r="C676" s="167" t="s">
        <v>1405</v>
      </c>
      <c r="D676" s="167" t="s">
        <v>142</v>
      </c>
      <c r="E676" s="168" t="s">
        <v>1406</v>
      </c>
      <c r="F676" s="169" t="s">
        <v>1407</v>
      </c>
      <c r="G676" s="170" t="s">
        <v>145</v>
      </c>
      <c r="H676" s="171">
        <v>848.42</v>
      </c>
      <c r="I676" s="172"/>
      <c r="J676" s="173">
        <f>ROUND(I676*H676,0)</f>
        <v>0</v>
      </c>
      <c r="K676" s="169" t="s">
        <v>146</v>
      </c>
      <c r="L676" s="39"/>
      <c r="M676" s="174" t="s">
        <v>5</v>
      </c>
      <c r="N676" s="175" t="s">
        <v>47</v>
      </c>
      <c r="O676" s="40"/>
      <c r="P676" s="176">
        <f>O676*H676</f>
        <v>0</v>
      </c>
      <c r="Q676" s="176">
        <v>0</v>
      </c>
      <c r="R676" s="176">
        <f>Q676*H676</f>
        <v>0</v>
      </c>
      <c r="S676" s="176">
        <v>0.00015</v>
      </c>
      <c r="T676" s="177">
        <f>S676*H676</f>
        <v>0.127263</v>
      </c>
      <c r="AR676" s="22" t="s">
        <v>217</v>
      </c>
      <c r="AT676" s="22" t="s">
        <v>142</v>
      </c>
      <c r="AU676" s="22" t="s">
        <v>148</v>
      </c>
      <c r="AY676" s="22" t="s">
        <v>140</v>
      </c>
      <c r="BE676" s="178">
        <f>IF(N676="základní",J676,0)</f>
        <v>0</v>
      </c>
      <c r="BF676" s="178">
        <f>IF(N676="snížená",J676,0)</f>
        <v>0</v>
      </c>
      <c r="BG676" s="178">
        <f>IF(N676="zákl. přenesená",J676,0)</f>
        <v>0</v>
      </c>
      <c r="BH676" s="178">
        <f>IF(N676="sníž. přenesená",J676,0)</f>
        <v>0</v>
      </c>
      <c r="BI676" s="178">
        <f>IF(N676="nulová",J676,0)</f>
        <v>0</v>
      </c>
      <c r="BJ676" s="22" t="s">
        <v>148</v>
      </c>
      <c r="BK676" s="178">
        <f>ROUND(I676*H676,0)</f>
        <v>0</v>
      </c>
      <c r="BL676" s="22" t="s">
        <v>217</v>
      </c>
      <c r="BM676" s="22" t="s">
        <v>1408</v>
      </c>
    </row>
    <row r="677" spans="2:51" s="11" customFormat="1" ht="13.5">
      <c r="B677" s="179"/>
      <c r="D677" s="180" t="s">
        <v>150</v>
      </c>
      <c r="E677" s="181" t="s">
        <v>5</v>
      </c>
      <c r="F677" s="182" t="s">
        <v>1409</v>
      </c>
      <c r="H677" s="183">
        <v>848.42</v>
      </c>
      <c r="I677" s="184"/>
      <c r="L677" s="179"/>
      <c r="M677" s="185"/>
      <c r="N677" s="186"/>
      <c r="O677" s="186"/>
      <c r="P677" s="186"/>
      <c r="Q677" s="186"/>
      <c r="R677" s="186"/>
      <c r="S677" s="186"/>
      <c r="T677" s="187"/>
      <c r="AT677" s="181" t="s">
        <v>150</v>
      </c>
      <c r="AU677" s="181" t="s">
        <v>148</v>
      </c>
      <c r="AV677" s="11" t="s">
        <v>148</v>
      </c>
      <c r="AW677" s="11" t="s">
        <v>39</v>
      </c>
      <c r="AX677" s="11" t="s">
        <v>75</v>
      </c>
      <c r="AY677" s="181" t="s">
        <v>140</v>
      </c>
    </row>
    <row r="678" spans="2:65" s="1" customFormat="1" ht="16.5" customHeight="1">
      <c r="B678" s="166"/>
      <c r="C678" s="167" t="s">
        <v>1410</v>
      </c>
      <c r="D678" s="167" t="s">
        <v>142</v>
      </c>
      <c r="E678" s="168" t="s">
        <v>1411</v>
      </c>
      <c r="F678" s="169" t="s">
        <v>1412</v>
      </c>
      <c r="G678" s="170" t="s">
        <v>145</v>
      </c>
      <c r="H678" s="171">
        <v>419.354</v>
      </c>
      <c r="I678" s="172"/>
      <c r="J678" s="173">
        <f>ROUND(I678*H678,0)</f>
        <v>0</v>
      </c>
      <c r="K678" s="169" t="s">
        <v>146</v>
      </c>
      <c r="L678" s="39"/>
      <c r="M678" s="174" t="s">
        <v>5</v>
      </c>
      <c r="N678" s="175" t="s">
        <v>47</v>
      </c>
      <c r="O678" s="40"/>
      <c r="P678" s="176">
        <f>O678*H678</f>
        <v>0</v>
      </c>
      <c r="Q678" s="176">
        <v>0.001</v>
      </c>
      <c r="R678" s="176">
        <f>Q678*H678</f>
        <v>0.419354</v>
      </c>
      <c r="S678" s="176">
        <v>0.00031</v>
      </c>
      <c r="T678" s="177">
        <f>S678*H678</f>
        <v>0.12999974</v>
      </c>
      <c r="AR678" s="22" t="s">
        <v>217</v>
      </c>
      <c r="AT678" s="22" t="s">
        <v>142</v>
      </c>
      <c r="AU678" s="22" t="s">
        <v>148</v>
      </c>
      <c r="AY678" s="22" t="s">
        <v>140</v>
      </c>
      <c r="BE678" s="178">
        <f>IF(N678="základní",J678,0)</f>
        <v>0</v>
      </c>
      <c r="BF678" s="178">
        <f>IF(N678="snížená",J678,0)</f>
        <v>0</v>
      </c>
      <c r="BG678" s="178">
        <f>IF(N678="zákl. přenesená",J678,0)</f>
        <v>0</v>
      </c>
      <c r="BH678" s="178">
        <f>IF(N678="sníž. přenesená",J678,0)</f>
        <v>0</v>
      </c>
      <c r="BI678" s="178">
        <f>IF(N678="nulová",J678,0)</f>
        <v>0</v>
      </c>
      <c r="BJ678" s="22" t="s">
        <v>148</v>
      </c>
      <c r="BK678" s="178">
        <f>ROUND(I678*H678,0)</f>
        <v>0</v>
      </c>
      <c r="BL678" s="22" t="s">
        <v>217</v>
      </c>
      <c r="BM678" s="22" t="s">
        <v>1413</v>
      </c>
    </row>
    <row r="679" spans="2:51" s="11" customFormat="1" ht="13.5">
      <c r="B679" s="179"/>
      <c r="D679" s="180" t="s">
        <v>150</v>
      </c>
      <c r="E679" s="181" t="s">
        <v>5</v>
      </c>
      <c r="F679" s="182" t="s">
        <v>1414</v>
      </c>
      <c r="H679" s="183">
        <v>419.354</v>
      </c>
      <c r="I679" s="184"/>
      <c r="L679" s="179"/>
      <c r="M679" s="185"/>
      <c r="N679" s="186"/>
      <c r="O679" s="186"/>
      <c r="P679" s="186"/>
      <c r="Q679" s="186"/>
      <c r="R679" s="186"/>
      <c r="S679" s="186"/>
      <c r="T679" s="187"/>
      <c r="AT679" s="181" t="s">
        <v>150</v>
      </c>
      <c r="AU679" s="181" t="s">
        <v>148</v>
      </c>
      <c r="AV679" s="11" t="s">
        <v>148</v>
      </c>
      <c r="AW679" s="11" t="s">
        <v>39</v>
      </c>
      <c r="AX679" s="11" t="s">
        <v>75</v>
      </c>
      <c r="AY679" s="181" t="s">
        <v>140</v>
      </c>
    </row>
    <row r="680" spans="2:65" s="1" customFormat="1" ht="25.5" customHeight="1">
      <c r="B680" s="166"/>
      <c r="C680" s="167" t="s">
        <v>1415</v>
      </c>
      <c r="D680" s="167" t="s">
        <v>142</v>
      </c>
      <c r="E680" s="168" t="s">
        <v>1416</v>
      </c>
      <c r="F680" s="169" t="s">
        <v>1417</v>
      </c>
      <c r="G680" s="170" t="s">
        <v>145</v>
      </c>
      <c r="H680" s="171">
        <v>878.96</v>
      </c>
      <c r="I680" s="172"/>
      <c r="J680" s="173">
        <f>ROUND(I680*H680,0)</f>
        <v>0</v>
      </c>
      <c r="K680" s="169" t="s">
        <v>146</v>
      </c>
      <c r="L680" s="39"/>
      <c r="M680" s="174" t="s">
        <v>5</v>
      </c>
      <c r="N680" s="175" t="s">
        <v>47</v>
      </c>
      <c r="O680" s="40"/>
      <c r="P680" s="176">
        <f>O680*H680</f>
        <v>0</v>
      </c>
      <c r="Q680" s="176">
        <v>0.0002</v>
      </c>
      <c r="R680" s="176">
        <f>Q680*H680</f>
        <v>0.175792</v>
      </c>
      <c r="S680" s="176">
        <v>0</v>
      </c>
      <c r="T680" s="177">
        <f>S680*H680</f>
        <v>0</v>
      </c>
      <c r="AR680" s="22" t="s">
        <v>217</v>
      </c>
      <c r="AT680" s="22" t="s">
        <v>142</v>
      </c>
      <c r="AU680" s="22" t="s">
        <v>148</v>
      </c>
      <c r="AY680" s="22" t="s">
        <v>140</v>
      </c>
      <c r="BE680" s="178">
        <f>IF(N680="základní",J680,0)</f>
        <v>0</v>
      </c>
      <c r="BF680" s="178">
        <f>IF(N680="snížená",J680,0)</f>
        <v>0</v>
      </c>
      <c r="BG680" s="178">
        <f>IF(N680="zákl. přenesená",J680,0)</f>
        <v>0</v>
      </c>
      <c r="BH680" s="178">
        <f>IF(N680="sníž. přenesená",J680,0)</f>
        <v>0</v>
      </c>
      <c r="BI680" s="178">
        <f>IF(N680="nulová",J680,0)</f>
        <v>0</v>
      </c>
      <c r="BJ680" s="22" t="s">
        <v>148</v>
      </c>
      <c r="BK680" s="178">
        <f>ROUND(I680*H680,0)</f>
        <v>0</v>
      </c>
      <c r="BL680" s="22" t="s">
        <v>217</v>
      </c>
      <c r="BM680" s="22" t="s">
        <v>1418</v>
      </c>
    </row>
    <row r="681" spans="2:51" s="11" customFormat="1" ht="13.5">
      <c r="B681" s="179"/>
      <c r="D681" s="180" t="s">
        <v>150</v>
      </c>
      <c r="E681" s="181" t="s">
        <v>5</v>
      </c>
      <c r="F681" s="182" t="s">
        <v>1419</v>
      </c>
      <c r="H681" s="183">
        <v>848.42</v>
      </c>
      <c r="I681" s="184"/>
      <c r="L681" s="179"/>
      <c r="M681" s="185"/>
      <c r="N681" s="186"/>
      <c r="O681" s="186"/>
      <c r="P681" s="186"/>
      <c r="Q681" s="186"/>
      <c r="R681" s="186"/>
      <c r="S681" s="186"/>
      <c r="T681" s="187"/>
      <c r="AT681" s="181" t="s">
        <v>150</v>
      </c>
      <c r="AU681" s="181" t="s">
        <v>148</v>
      </c>
      <c r="AV681" s="11" t="s">
        <v>148</v>
      </c>
      <c r="AW681" s="11" t="s">
        <v>39</v>
      </c>
      <c r="AX681" s="11" t="s">
        <v>75</v>
      </c>
      <c r="AY681" s="181" t="s">
        <v>140</v>
      </c>
    </row>
    <row r="682" spans="2:51" s="11" customFormat="1" ht="13.5">
      <c r="B682" s="179"/>
      <c r="D682" s="180" t="s">
        <v>150</v>
      </c>
      <c r="E682" s="181" t="s">
        <v>5</v>
      </c>
      <c r="F682" s="182" t="s">
        <v>1420</v>
      </c>
      <c r="H682" s="183">
        <v>-6.57</v>
      </c>
      <c r="I682" s="184"/>
      <c r="L682" s="179"/>
      <c r="M682" s="185"/>
      <c r="N682" s="186"/>
      <c r="O682" s="186"/>
      <c r="P682" s="186"/>
      <c r="Q682" s="186"/>
      <c r="R682" s="186"/>
      <c r="S682" s="186"/>
      <c r="T682" s="187"/>
      <c r="AT682" s="181" t="s">
        <v>150</v>
      </c>
      <c r="AU682" s="181" t="s">
        <v>148</v>
      </c>
      <c r="AV682" s="11" t="s">
        <v>148</v>
      </c>
      <c r="AW682" s="11" t="s">
        <v>39</v>
      </c>
      <c r="AX682" s="11" t="s">
        <v>75</v>
      </c>
      <c r="AY682" s="181" t="s">
        <v>140</v>
      </c>
    </row>
    <row r="683" spans="2:51" s="11" customFormat="1" ht="13.5">
      <c r="B683" s="179"/>
      <c r="D683" s="180" t="s">
        <v>150</v>
      </c>
      <c r="E683" s="181" t="s">
        <v>5</v>
      </c>
      <c r="F683" s="182" t="s">
        <v>1421</v>
      </c>
      <c r="H683" s="183">
        <v>37.11</v>
      </c>
      <c r="I683" s="184"/>
      <c r="L683" s="179"/>
      <c r="M683" s="185"/>
      <c r="N683" s="186"/>
      <c r="O683" s="186"/>
      <c r="P683" s="186"/>
      <c r="Q683" s="186"/>
      <c r="R683" s="186"/>
      <c r="S683" s="186"/>
      <c r="T683" s="187"/>
      <c r="AT683" s="181" t="s">
        <v>150</v>
      </c>
      <c r="AU683" s="181" t="s">
        <v>148</v>
      </c>
      <c r="AV683" s="11" t="s">
        <v>148</v>
      </c>
      <c r="AW683" s="11" t="s">
        <v>39</v>
      </c>
      <c r="AX683" s="11" t="s">
        <v>75</v>
      </c>
      <c r="AY683" s="181" t="s">
        <v>140</v>
      </c>
    </row>
    <row r="684" spans="2:65" s="1" customFormat="1" ht="25.5" customHeight="1">
      <c r="B684" s="166"/>
      <c r="C684" s="167" t="s">
        <v>1422</v>
      </c>
      <c r="D684" s="167" t="s">
        <v>142</v>
      </c>
      <c r="E684" s="168" t="s">
        <v>1423</v>
      </c>
      <c r="F684" s="169" t="s">
        <v>1424</v>
      </c>
      <c r="G684" s="170" t="s">
        <v>145</v>
      </c>
      <c r="H684" s="171">
        <v>167.803</v>
      </c>
      <c r="I684" s="172"/>
      <c r="J684" s="173">
        <f>ROUND(I684*H684,0)</f>
        <v>0</v>
      </c>
      <c r="K684" s="169" t="s">
        <v>146</v>
      </c>
      <c r="L684" s="39"/>
      <c r="M684" s="174" t="s">
        <v>5</v>
      </c>
      <c r="N684" s="175" t="s">
        <v>47</v>
      </c>
      <c r="O684" s="40"/>
      <c r="P684" s="176">
        <f>O684*H684</f>
        <v>0</v>
      </c>
      <c r="Q684" s="176">
        <v>0.0002</v>
      </c>
      <c r="R684" s="176">
        <f>Q684*H684</f>
        <v>0.0335606</v>
      </c>
      <c r="S684" s="176">
        <v>0</v>
      </c>
      <c r="T684" s="177">
        <f>S684*H684</f>
        <v>0</v>
      </c>
      <c r="AR684" s="22" t="s">
        <v>217</v>
      </c>
      <c r="AT684" s="22" t="s">
        <v>142</v>
      </c>
      <c r="AU684" s="22" t="s">
        <v>148</v>
      </c>
      <c r="AY684" s="22" t="s">
        <v>140</v>
      </c>
      <c r="BE684" s="178">
        <f>IF(N684="základní",J684,0)</f>
        <v>0</v>
      </c>
      <c r="BF684" s="178">
        <f>IF(N684="snížená",J684,0)</f>
        <v>0</v>
      </c>
      <c r="BG684" s="178">
        <f>IF(N684="zákl. přenesená",J684,0)</f>
        <v>0</v>
      </c>
      <c r="BH684" s="178">
        <f>IF(N684="sníž. přenesená",J684,0)</f>
        <v>0</v>
      </c>
      <c r="BI684" s="178">
        <f>IF(N684="nulová",J684,0)</f>
        <v>0</v>
      </c>
      <c r="BJ684" s="22" t="s">
        <v>148</v>
      </c>
      <c r="BK684" s="178">
        <f>ROUND(I684*H684,0)</f>
        <v>0</v>
      </c>
      <c r="BL684" s="22" t="s">
        <v>217</v>
      </c>
      <c r="BM684" s="22" t="s">
        <v>1425</v>
      </c>
    </row>
    <row r="685" spans="2:51" s="11" customFormat="1" ht="13.5">
      <c r="B685" s="179"/>
      <c r="D685" s="180" t="s">
        <v>150</v>
      </c>
      <c r="E685" s="181" t="s">
        <v>5</v>
      </c>
      <c r="F685" s="182" t="s">
        <v>1426</v>
      </c>
      <c r="H685" s="183">
        <v>167.803</v>
      </c>
      <c r="I685" s="184"/>
      <c r="L685" s="179"/>
      <c r="M685" s="185"/>
      <c r="N685" s="186"/>
      <c r="O685" s="186"/>
      <c r="P685" s="186"/>
      <c r="Q685" s="186"/>
      <c r="R685" s="186"/>
      <c r="S685" s="186"/>
      <c r="T685" s="187"/>
      <c r="AT685" s="181" t="s">
        <v>150</v>
      </c>
      <c r="AU685" s="181" t="s">
        <v>148</v>
      </c>
      <c r="AV685" s="11" t="s">
        <v>148</v>
      </c>
      <c r="AW685" s="11" t="s">
        <v>39</v>
      </c>
      <c r="AX685" s="11" t="s">
        <v>75</v>
      </c>
      <c r="AY685" s="181" t="s">
        <v>140</v>
      </c>
    </row>
    <row r="686" spans="2:65" s="1" customFormat="1" ht="25.5" customHeight="1">
      <c r="B686" s="166"/>
      <c r="C686" s="167" t="s">
        <v>1427</v>
      </c>
      <c r="D686" s="167" t="s">
        <v>142</v>
      </c>
      <c r="E686" s="168" t="s">
        <v>1428</v>
      </c>
      <c r="F686" s="169" t="s">
        <v>1429</v>
      </c>
      <c r="G686" s="170" t="s">
        <v>145</v>
      </c>
      <c r="H686" s="171">
        <v>878.96</v>
      </c>
      <c r="I686" s="172"/>
      <c r="J686" s="173">
        <f>ROUND(I686*H686,0)</f>
        <v>0</v>
      </c>
      <c r="K686" s="169" t="s">
        <v>146</v>
      </c>
      <c r="L686" s="39"/>
      <c r="M686" s="174" t="s">
        <v>5</v>
      </c>
      <c r="N686" s="175" t="s">
        <v>47</v>
      </c>
      <c r="O686" s="40"/>
      <c r="P686" s="176">
        <f>O686*H686</f>
        <v>0</v>
      </c>
      <c r="Q686" s="176">
        <v>0.00029</v>
      </c>
      <c r="R686" s="176">
        <f>Q686*H686</f>
        <v>0.2548984</v>
      </c>
      <c r="S686" s="176">
        <v>0</v>
      </c>
      <c r="T686" s="177">
        <f>S686*H686</f>
        <v>0</v>
      </c>
      <c r="AR686" s="22" t="s">
        <v>217</v>
      </c>
      <c r="AT686" s="22" t="s">
        <v>142</v>
      </c>
      <c r="AU686" s="22" t="s">
        <v>148</v>
      </c>
      <c r="AY686" s="22" t="s">
        <v>140</v>
      </c>
      <c r="BE686" s="178">
        <f>IF(N686="základní",J686,0)</f>
        <v>0</v>
      </c>
      <c r="BF686" s="178">
        <f>IF(N686="snížená",J686,0)</f>
        <v>0</v>
      </c>
      <c r="BG686" s="178">
        <f>IF(N686="zákl. přenesená",J686,0)</f>
        <v>0</v>
      </c>
      <c r="BH686" s="178">
        <f>IF(N686="sníž. přenesená",J686,0)</f>
        <v>0</v>
      </c>
      <c r="BI686" s="178">
        <f>IF(N686="nulová",J686,0)</f>
        <v>0</v>
      </c>
      <c r="BJ686" s="22" t="s">
        <v>148</v>
      </c>
      <c r="BK686" s="178">
        <f>ROUND(I686*H686,0)</f>
        <v>0</v>
      </c>
      <c r="BL686" s="22" t="s">
        <v>217</v>
      </c>
      <c r="BM686" s="22" t="s">
        <v>1430</v>
      </c>
    </row>
    <row r="687" spans="2:65" s="1" customFormat="1" ht="25.5" customHeight="1">
      <c r="B687" s="166"/>
      <c r="C687" s="167" t="s">
        <v>1431</v>
      </c>
      <c r="D687" s="167" t="s">
        <v>142</v>
      </c>
      <c r="E687" s="168" t="s">
        <v>1432</v>
      </c>
      <c r="F687" s="169" t="s">
        <v>1433</v>
      </c>
      <c r="G687" s="170" t="s">
        <v>145</v>
      </c>
      <c r="H687" s="171">
        <v>167.803</v>
      </c>
      <c r="I687" s="172"/>
      <c r="J687" s="173">
        <f>ROUND(I687*H687,0)</f>
        <v>0</v>
      </c>
      <c r="K687" s="169" t="s">
        <v>146</v>
      </c>
      <c r="L687" s="39"/>
      <c r="M687" s="174" t="s">
        <v>5</v>
      </c>
      <c r="N687" s="175" t="s">
        <v>47</v>
      </c>
      <c r="O687" s="40"/>
      <c r="P687" s="176">
        <f>O687*H687</f>
        <v>0</v>
      </c>
      <c r="Q687" s="176">
        <v>0.00029</v>
      </c>
      <c r="R687" s="176">
        <f>Q687*H687</f>
        <v>0.04866287</v>
      </c>
      <c r="S687" s="176">
        <v>0</v>
      </c>
      <c r="T687" s="177">
        <f>S687*H687</f>
        <v>0</v>
      </c>
      <c r="AR687" s="22" t="s">
        <v>217</v>
      </c>
      <c r="AT687" s="22" t="s">
        <v>142</v>
      </c>
      <c r="AU687" s="22" t="s">
        <v>148</v>
      </c>
      <c r="AY687" s="22" t="s">
        <v>140</v>
      </c>
      <c r="BE687" s="178">
        <f>IF(N687="základní",J687,0)</f>
        <v>0</v>
      </c>
      <c r="BF687" s="178">
        <f>IF(N687="snížená",J687,0)</f>
        <v>0</v>
      </c>
      <c r="BG687" s="178">
        <f>IF(N687="zákl. přenesená",J687,0)</f>
        <v>0</v>
      </c>
      <c r="BH687" s="178">
        <f>IF(N687="sníž. přenesená",J687,0)</f>
        <v>0</v>
      </c>
      <c r="BI687" s="178">
        <f>IF(N687="nulová",J687,0)</f>
        <v>0</v>
      </c>
      <c r="BJ687" s="22" t="s">
        <v>148</v>
      </c>
      <c r="BK687" s="178">
        <f>ROUND(I687*H687,0)</f>
        <v>0</v>
      </c>
      <c r="BL687" s="22" t="s">
        <v>217</v>
      </c>
      <c r="BM687" s="22" t="s">
        <v>1434</v>
      </c>
    </row>
    <row r="688" spans="2:51" s="11" customFormat="1" ht="13.5">
      <c r="B688" s="179"/>
      <c r="D688" s="180" t="s">
        <v>150</v>
      </c>
      <c r="E688" s="181" t="s">
        <v>5</v>
      </c>
      <c r="F688" s="182" t="s">
        <v>1426</v>
      </c>
      <c r="H688" s="183">
        <v>167.803</v>
      </c>
      <c r="I688" s="184"/>
      <c r="L688" s="179"/>
      <c r="M688" s="185"/>
      <c r="N688" s="186"/>
      <c r="O688" s="186"/>
      <c r="P688" s="186"/>
      <c r="Q688" s="186"/>
      <c r="R688" s="186"/>
      <c r="S688" s="186"/>
      <c r="T688" s="187"/>
      <c r="AT688" s="181" t="s">
        <v>150</v>
      </c>
      <c r="AU688" s="181" t="s">
        <v>148</v>
      </c>
      <c r="AV688" s="11" t="s">
        <v>148</v>
      </c>
      <c r="AW688" s="11" t="s">
        <v>39</v>
      </c>
      <c r="AX688" s="11" t="s">
        <v>75</v>
      </c>
      <c r="AY688" s="181" t="s">
        <v>140</v>
      </c>
    </row>
    <row r="689" spans="2:65" s="1" customFormat="1" ht="16.5" customHeight="1">
      <c r="B689" s="166"/>
      <c r="C689" s="167" t="s">
        <v>1435</v>
      </c>
      <c r="D689" s="167" t="s">
        <v>142</v>
      </c>
      <c r="E689" s="168" t="s">
        <v>1436</v>
      </c>
      <c r="F689" s="169" t="s">
        <v>1437</v>
      </c>
      <c r="G689" s="170" t="s">
        <v>145</v>
      </c>
      <c r="H689" s="171">
        <v>19.305</v>
      </c>
      <c r="I689" s="172"/>
      <c r="J689" s="173">
        <f>ROUND(I689*H689,0)</f>
        <v>0</v>
      </c>
      <c r="K689" s="169" t="s">
        <v>146</v>
      </c>
      <c r="L689" s="39"/>
      <c r="M689" s="174" t="s">
        <v>5</v>
      </c>
      <c r="N689" s="175" t="s">
        <v>47</v>
      </c>
      <c r="O689" s="40"/>
      <c r="P689" s="176">
        <f>O689*H689</f>
        <v>0</v>
      </c>
      <c r="Q689" s="176">
        <v>0.00893</v>
      </c>
      <c r="R689" s="176">
        <f>Q689*H689</f>
        <v>0.17239365</v>
      </c>
      <c r="S689" s="176">
        <v>0</v>
      </c>
      <c r="T689" s="177">
        <f>S689*H689</f>
        <v>0</v>
      </c>
      <c r="AR689" s="22" t="s">
        <v>217</v>
      </c>
      <c r="AT689" s="22" t="s">
        <v>142</v>
      </c>
      <c r="AU689" s="22" t="s">
        <v>148</v>
      </c>
      <c r="AY689" s="22" t="s">
        <v>140</v>
      </c>
      <c r="BE689" s="178">
        <f>IF(N689="základní",J689,0)</f>
        <v>0</v>
      </c>
      <c r="BF689" s="178">
        <f>IF(N689="snížená",J689,0)</f>
        <v>0</v>
      </c>
      <c r="BG689" s="178">
        <f>IF(N689="zákl. přenesená",J689,0)</f>
        <v>0</v>
      </c>
      <c r="BH689" s="178">
        <f>IF(N689="sníž. přenesená",J689,0)</f>
        <v>0</v>
      </c>
      <c r="BI689" s="178">
        <f>IF(N689="nulová",J689,0)</f>
        <v>0</v>
      </c>
      <c r="BJ689" s="22" t="s">
        <v>148</v>
      </c>
      <c r="BK689" s="178">
        <f>ROUND(I689*H689,0)</f>
        <v>0</v>
      </c>
      <c r="BL689" s="22" t="s">
        <v>217</v>
      </c>
      <c r="BM689" s="22" t="s">
        <v>1438</v>
      </c>
    </row>
    <row r="690" spans="2:51" s="11" customFormat="1" ht="13.5">
      <c r="B690" s="179"/>
      <c r="D690" s="180" t="s">
        <v>150</v>
      </c>
      <c r="E690" s="181" t="s">
        <v>5</v>
      </c>
      <c r="F690" s="182" t="s">
        <v>1439</v>
      </c>
      <c r="H690" s="183">
        <v>6.57</v>
      </c>
      <c r="I690" s="184"/>
      <c r="L690" s="179"/>
      <c r="M690" s="185"/>
      <c r="N690" s="186"/>
      <c r="O690" s="186"/>
      <c r="P690" s="186"/>
      <c r="Q690" s="186"/>
      <c r="R690" s="186"/>
      <c r="S690" s="186"/>
      <c r="T690" s="187"/>
      <c r="AT690" s="181" t="s">
        <v>150</v>
      </c>
      <c r="AU690" s="181" t="s">
        <v>148</v>
      </c>
      <c r="AV690" s="11" t="s">
        <v>148</v>
      </c>
      <c r="AW690" s="11" t="s">
        <v>39</v>
      </c>
      <c r="AX690" s="11" t="s">
        <v>75</v>
      </c>
      <c r="AY690" s="181" t="s">
        <v>140</v>
      </c>
    </row>
    <row r="691" spans="2:51" s="11" customFormat="1" ht="27">
      <c r="B691" s="179"/>
      <c r="D691" s="180" t="s">
        <v>150</v>
      </c>
      <c r="E691" s="181" t="s">
        <v>5</v>
      </c>
      <c r="F691" s="182" t="s">
        <v>1440</v>
      </c>
      <c r="H691" s="183">
        <v>12.735</v>
      </c>
      <c r="I691" s="184"/>
      <c r="L691" s="179"/>
      <c r="M691" s="185"/>
      <c r="N691" s="186"/>
      <c r="O691" s="186"/>
      <c r="P691" s="186"/>
      <c r="Q691" s="186"/>
      <c r="R691" s="186"/>
      <c r="S691" s="186"/>
      <c r="T691" s="187"/>
      <c r="AT691" s="181" t="s">
        <v>150</v>
      </c>
      <c r="AU691" s="181" t="s">
        <v>148</v>
      </c>
      <c r="AV691" s="11" t="s">
        <v>148</v>
      </c>
      <c r="AW691" s="11" t="s">
        <v>39</v>
      </c>
      <c r="AX691" s="11" t="s">
        <v>75</v>
      </c>
      <c r="AY691" s="181" t="s">
        <v>140</v>
      </c>
    </row>
    <row r="692" spans="2:65" s="1" customFormat="1" ht="25.5" customHeight="1">
      <c r="B692" s="166"/>
      <c r="C692" s="167" t="s">
        <v>1441</v>
      </c>
      <c r="D692" s="167" t="s">
        <v>142</v>
      </c>
      <c r="E692" s="168" t="s">
        <v>1442</v>
      </c>
      <c r="F692" s="169" t="s">
        <v>1443</v>
      </c>
      <c r="G692" s="170" t="s">
        <v>233</v>
      </c>
      <c r="H692" s="171">
        <v>12.735</v>
      </c>
      <c r="I692" s="172"/>
      <c r="J692" s="173">
        <f>ROUND(I692*H692,0)</f>
        <v>0</v>
      </c>
      <c r="K692" s="169" t="s">
        <v>146</v>
      </c>
      <c r="L692" s="39"/>
      <c r="M692" s="174" t="s">
        <v>5</v>
      </c>
      <c r="N692" s="175" t="s">
        <v>47</v>
      </c>
      <c r="O692" s="40"/>
      <c r="P692" s="176">
        <f>O692*H692</f>
        <v>0</v>
      </c>
      <c r="Q692" s="176">
        <v>0</v>
      </c>
      <c r="R692" s="176">
        <f>Q692*H692</f>
        <v>0</v>
      </c>
      <c r="S692" s="176">
        <v>0</v>
      </c>
      <c r="T692" s="177">
        <f>S692*H692</f>
        <v>0</v>
      </c>
      <c r="AR692" s="22" t="s">
        <v>217</v>
      </c>
      <c r="AT692" s="22" t="s">
        <v>142</v>
      </c>
      <c r="AU692" s="22" t="s">
        <v>148</v>
      </c>
      <c r="AY692" s="22" t="s">
        <v>140</v>
      </c>
      <c r="BE692" s="178">
        <f>IF(N692="základní",J692,0)</f>
        <v>0</v>
      </c>
      <c r="BF692" s="178">
        <f>IF(N692="snížená",J692,0)</f>
        <v>0</v>
      </c>
      <c r="BG692" s="178">
        <f>IF(N692="zákl. přenesená",J692,0)</f>
        <v>0</v>
      </c>
      <c r="BH692" s="178">
        <f>IF(N692="sníž. přenesená",J692,0)</f>
        <v>0</v>
      </c>
      <c r="BI692" s="178">
        <f>IF(N692="nulová",J692,0)</f>
        <v>0</v>
      </c>
      <c r="BJ692" s="22" t="s">
        <v>148</v>
      </c>
      <c r="BK692" s="178">
        <f>ROUND(I692*H692,0)</f>
        <v>0</v>
      </c>
      <c r="BL692" s="22" t="s">
        <v>217</v>
      </c>
      <c r="BM692" s="22" t="s">
        <v>1444</v>
      </c>
    </row>
    <row r="693" spans="2:65" s="1" customFormat="1" ht="25.5" customHeight="1">
      <c r="B693" s="166"/>
      <c r="C693" s="167" t="s">
        <v>1445</v>
      </c>
      <c r="D693" s="167" t="s">
        <v>142</v>
      </c>
      <c r="E693" s="168" t="s">
        <v>1446</v>
      </c>
      <c r="F693" s="169" t="s">
        <v>1447</v>
      </c>
      <c r="G693" s="170" t="s">
        <v>145</v>
      </c>
      <c r="H693" s="171">
        <v>84.9</v>
      </c>
      <c r="I693" s="172"/>
      <c r="J693" s="173">
        <f>ROUND(I693*H693,0)</f>
        <v>0</v>
      </c>
      <c r="K693" s="169" t="s">
        <v>146</v>
      </c>
      <c r="L693" s="39"/>
      <c r="M693" s="174" t="s">
        <v>5</v>
      </c>
      <c r="N693" s="175" t="s">
        <v>47</v>
      </c>
      <c r="O693" s="40"/>
      <c r="P693" s="176">
        <f>O693*H693</f>
        <v>0</v>
      </c>
      <c r="Q693" s="176">
        <v>0.00027</v>
      </c>
      <c r="R693" s="176">
        <f>Q693*H693</f>
        <v>0.022923000000000002</v>
      </c>
      <c r="S693" s="176">
        <v>0</v>
      </c>
      <c r="T693" s="177">
        <f>S693*H693</f>
        <v>0</v>
      </c>
      <c r="AR693" s="22" t="s">
        <v>217</v>
      </c>
      <c r="AT693" s="22" t="s">
        <v>142</v>
      </c>
      <c r="AU693" s="22" t="s">
        <v>148</v>
      </c>
      <c r="AY693" s="22" t="s">
        <v>140</v>
      </c>
      <c r="BE693" s="178">
        <f>IF(N693="základní",J693,0)</f>
        <v>0</v>
      </c>
      <c r="BF693" s="178">
        <f>IF(N693="snížená",J693,0)</f>
        <v>0</v>
      </c>
      <c r="BG693" s="178">
        <f>IF(N693="zákl. přenesená",J693,0)</f>
        <v>0</v>
      </c>
      <c r="BH693" s="178">
        <f>IF(N693="sníž. přenesená",J693,0)</f>
        <v>0</v>
      </c>
      <c r="BI693" s="178">
        <f>IF(N693="nulová",J693,0)</f>
        <v>0</v>
      </c>
      <c r="BJ693" s="22" t="s">
        <v>148</v>
      </c>
      <c r="BK693" s="178">
        <f>ROUND(I693*H693,0)</f>
        <v>0</v>
      </c>
      <c r="BL693" s="22" t="s">
        <v>217</v>
      </c>
      <c r="BM693" s="22" t="s">
        <v>1448</v>
      </c>
    </row>
    <row r="694" spans="2:51" s="11" customFormat="1" ht="13.5">
      <c r="B694" s="179"/>
      <c r="D694" s="180" t="s">
        <v>150</v>
      </c>
      <c r="E694" s="181" t="s">
        <v>5</v>
      </c>
      <c r="F694" s="182" t="s">
        <v>1449</v>
      </c>
      <c r="H694" s="183">
        <v>84.9</v>
      </c>
      <c r="I694" s="184"/>
      <c r="L694" s="179"/>
      <c r="M694" s="185"/>
      <c r="N694" s="186"/>
      <c r="O694" s="186"/>
      <c r="P694" s="186"/>
      <c r="Q694" s="186"/>
      <c r="R694" s="186"/>
      <c r="S694" s="186"/>
      <c r="T694" s="187"/>
      <c r="AT694" s="181" t="s">
        <v>150</v>
      </c>
      <c r="AU694" s="181" t="s">
        <v>148</v>
      </c>
      <c r="AV694" s="11" t="s">
        <v>148</v>
      </c>
      <c r="AW694" s="11" t="s">
        <v>39</v>
      </c>
      <c r="AX694" s="11" t="s">
        <v>75</v>
      </c>
      <c r="AY694" s="181" t="s">
        <v>140</v>
      </c>
    </row>
    <row r="695" spans="2:63" s="10" customFormat="1" ht="37.35" customHeight="1">
      <c r="B695" s="153"/>
      <c r="D695" s="154" t="s">
        <v>74</v>
      </c>
      <c r="E695" s="155" t="s">
        <v>1450</v>
      </c>
      <c r="F695" s="155" t="s">
        <v>1451</v>
      </c>
      <c r="I695" s="156"/>
      <c r="J695" s="157">
        <f>BK695</f>
        <v>0</v>
      </c>
      <c r="L695" s="153"/>
      <c r="M695" s="158"/>
      <c r="N695" s="159"/>
      <c r="O695" s="159"/>
      <c r="P695" s="160">
        <f>P696+P698+P700</f>
        <v>0</v>
      </c>
      <c r="Q695" s="159"/>
      <c r="R695" s="160">
        <f>R696+R698+R700</f>
        <v>0</v>
      </c>
      <c r="S695" s="159"/>
      <c r="T695" s="161">
        <f>T696+T698+T700</f>
        <v>0</v>
      </c>
      <c r="AR695" s="154" t="s">
        <v>166</v>
      </c>
      <c r="AT695" s="162" t="s">
        <v>74</v>
      </c>
      <c r="AU695" s="162" t="s">
        <v>75</v>
      </c>
      <c r="AY695" s="154" t="s">
        <v>140</v>
      </c>
      <c r="BK695" s="163">
        <f>BK696+BK698+BK700</f>
        <v>0</v>
      </c>
    </row>
    <row r="696" spans="2:63" s="10" customFormat="1" ht="19.9" customHeight="1">
      <c r="B696" s="153"/>
      <c r="D696" s="154" t="s">
        <v>74</v>
      </c>
      <c r="E696" s="164" t="s">
        <v>1452</v>
      </c>
      <c r="F696" s="164" t="s">
        <v>1453</v>
      </c>
      <c r="I696" s="156"/>
      <c r="J696" s="165">
        <f>BK696</f>
        <v>0</v>
      </c>
      <c r="L696" s="153"/>
      <c r="M696" s="158"/>
      <c r="N696" s="159"/>
      <c r="O696" s="159"/>
      <c r="P696" s="160">
        <f>P697</f>
        <v>0</v>
      </c>
      <c r="Q696" s="159"/>
      <c r="R696" s="160">
        <f>R697</f>
        <v>0</v>
      </c>
      <c r="S696" s="159"/>
      <c r="T696" s="161">
        <f>T697</f>
        <v>0</v>
      </c>
      <c r="AR696" s="154" t="s">
        <v>166</v>
      </c>
      <c r="AT696" s="162" t="s">
        <v>74</v>
      </c>
      <c r="AU696" s="162" t="s">
        <v>11</v>
      </c>
      <c r="AY696" s="154" t="s">
        <v>140</v>
      </c>
      <c r="BK696" s="163">
        <f>BK697</f>
        <v>0</v>
      </c>
    </row>
    <row r="697" spans="2:65" s="1" customFormat="1" ht="16.5" customHeight="1">
      <c r="B697" s="166"/>
      <c r="C697" s="167" t="s">
        <v>1454</v>
      </c>
      <c r="D697" s="167" t="s">
        <v>142</v>
      </c>
      <c r="E697" s="168" t="s">
        <v>1455</v>
      </c>
      <c r="F697" s="169" t="s">
        <v>1453</v>
      </c>
      <c r="G697" s="170" t="s">
        <v>1138</v>
      </c>
      <c r="H697" s="205"/>
      <c r="I697" s="172"/>
      <c r="J697" s="173">
        <f>ROUND(I697*H697,0)</f>
        <v>0</v>
      </c>
      <c r="K697" s="169" t="s">
        <v>146</v>
      </c>
      <c r="L697" s="39"/>
      <c r="M697" s="174" t="s">
        <v>5</v>
      </c>
      <c r="N697" s="175" t="s">
        <v>47</v>
      </c>
      <c r="O697" s="40"/>
      <c r="P697" s="176">
        <f>O697*H697</f>
        <v>0</v>
      </c>
      <c r="Q697" s="176">
        <v>0</v>
      </c>
      <c r="R697" s="176">
        <f>Q697*H697</f>
        <v>0</v>
      </c>
      <c r="S697" s="176">
        <v>0</v>
      </c>
      <c r="T697" s="177">
        <f>S697*H697</f>
        <v>0</v>
      </c>
      <c r="AR697" s="22" t="s">
        <v>1456</v>
      </c>
      <c r="AT697" s="22" t="s">
        <v>142</v>
      </c>
      <c r="AU697" s="22" t="s">
        <v>148</v>
      </c>
      <c r="AY697" s="22" t="s">
        <v>140</v>
      </c>
      <c r="BE697" s="178">
        <f>IF(N697="základní",J697,0)</f>
        <v>0</v>
      </c>
      <c r="BF697" s="178">
        <f>IF(N697="snížená",J697,0)</f>
        <v>0</v>
      </c>
      <c r="BG697" s="178">
        <f>IF(N697="zákl. přenesená",J697,0)</f>
        <v>0</v>
      </c>
      <c r="BH697" s="178">
        <f>IF(N697="sníž. přenesená",J697,0)</f>
        <v>0</v>
      </c>
      <c r="BI697" s="178">
        <f>IF(N697="nulová",J697,0)</f>
        <v>0</v>
      </c>
      <c r="BJ697" s="22" t="s">
        <v>148</v>
      </c>
      <c r="BK697" s="178">
        <f>ROUND(I697*H697,0)</f>
        <v>0</v>
      </c>
      <c r="BL697" s="22" t="s">
        <v>1456</v>
      </c>
      <c r="BM697" s="22" t="s">
        <v>1457</v>
      </c>
    </row>
    <row r="698" spans="2:63" s="10" customFormat="1" ht="29.85" customHeight="1">
      <c r="B698" s="153"/>
      <c r="D698" s="154" t="s">
        <v>74</v>
      </c>
      <c r="E698" s="164" t="s">
        <v>1458</v>
      </c>
      <c r="F698" s="164" t="s">
        <v>1459</v>
      </c>
      <c r="I698" s="156"/>
      <c r="J698" s="165">
        <f>BK698</f>
        <v>0</v>
      </c>
      <c r="L698" s="153"/>
      <c r="M698" s="158"/>
      <c r="N698" s="159"/>
      <c r="O698" s="159"/>
      <c r="P698" s="160">
        <f>P699</f>
        <v>0</v>
      </c>
      <c r="Q698" s="159"/>
      <c r="R698" s="160">
        <f>R699</f>
        <v>0</v>
      </c>
      <c r="S698" s="159"/>
      <c r="T698" s="161">
        <f>T699</f>
        <v>0</v>
      </c>
      <c r="AR698" s="154" t="s">
        <v>166</v>
      </c>
      <c r="AT698" s="162" t="s">
        <v>74</v>
      </c>
      <c r="AU698" s="162" t="s">
        <v>11</v>
      </c>
      <c r="AY698" s="154" t="s">
        <v>140</v>
      </c>
      <c r="BK698" s="163">
        <f>BK699</f>
        <v>0</v>
      </c>
    </row>
    <row r="699" spans="2:65" s="1" customFormat="1" ht="16.5" customHeight="1">
      <c r="B699" s="166"/>
      <c r="C699" s="167" t="s">
        <v>1460</v>
      </c>
      <c r="D699" s="167" t="s">
        <v>142</v>
      </c>
      <c r="E699" s="168" t="s">
        <v>1461</v>
      </c>
      <c r="F699" s="169" t="s">
        <v>1459</v>
      </c>
      <c r="G699" s="170" t="s">
        <v>1138</v>
      </c>
      <c r="H699" s="205"/>
      <c r="I699" s="172"/>
      <c r="J699" s="173">
        <f>ROUND(I699*H699,0)</f>
        <v>0</v>
      </c>
      <c r="K699" s="169" t="s">
        <v>146</v>
      </c>
      <c r="L699" s="39"/>
      <c r="M699" s="174" t="s">
        <v>5</v>
      </c>
      <c r="N699" s="175" t="s">
        <v>47</v>
      </c>
      <c r="O699" s="40"/>
      <c r="P699" s="176">
        <f>O699*H699</f>
        <v>0</v>
      </c>
      <c r="Q699" s="176">
        <v>0</v>
      </c>
      <c r="R699" s="176">
        <f>Q699*H699</f>
        <v>0</v>
      </c>
      <c r="S699" s="176">
        <v>0</v>
      </c>
      <c r="T699" s="177">
        <f>S699*H699</f>
        <v>0</v>
      </c>
      <c r="AR699" s="22" t="s">
        <v>1456</v>
      </c>
      <c r="AT699" s="22" t="s">
        <v>142</v>
      </c>
      <c r="AU699" s="22" t="s">
        <v>148</v>
      </c>
      <c r="AY699" s="22" t="s">
        <v>140</v>
      </c>
      <c r="BE699" s="178">
        <f>IF(N699="základní",J699,0)</f>
        <v>0</v>
      </c>
      <c r="BF699" s="178">
        <f>IF(N699="snížená",J699,0)</f>
        <v>0</v>
      </c>
      <c r="BG699" s="178">
        <f>IF(N699="zákl. přenesená",J699,0)</f>
        <v>0</v>
      </c>
      <c r="BH699" s="178">
        <f>IF(N699="sníž. přenesená",J699,0)</f>
        <v>0</v>
      </c>
      <c r="BI699" s="178">
        <f>IF(N699="nulová",J699,0)</f>
        <v>0</v>
      </c>
      <c r="BJ699" s="22" t="s">
        <v>148</v>
      </c>
      <c r="BK699" s="178">
        <f>ROUND(I699*H699,0)</f>
        <v>0</v>
      </c>
      <c r="BL699" s="22" t="s">
        <v>1456</v>
      </c>
      <c r="BM699" s="22" t="s">
        <v>1462</v>
      </c>
    </row>
    <row r="700" spans="2:63" s="10" customFormat="1" ht="29.85" customHeight="1">
      <c r="B700" s="153"/>
      <c r="D700" s="154" t="s">
        <v>74</v>
      </c>
      <c r="E700" s="164" t="s">
        <v>1463</v>
      </c>
      <c r="F700" s="164" t="s">
        <v>1464</v>
      </c>
      <c r="I700" s="156"/>
      <c r="J700" s="165">
        <f>BK700</f>
        <v>0</v>
      </c>
      <c r="L700" s="153"/>
      <c r="M700" s="158"/>
      <c r="N700" s="159"/>
      <c r="O700" s="159"/>
      <c r="P700" s="160">
        <f>P701</f>
        <v>0</v>
      </c>
      <c r="Q700" s="159"/>
      <c r="R700" s="160">
        <f>R701</f>
        <v>0</v>
      </c>
      <c r="S700" s="159"/>
      <c r="T700" s="161">
        <f>T701</f>
        <v>0</v>
      </c>
      <c r="AR700" s="154" t="s">
        <v>166</v>
      </c>
      <c r="AT700" s="162" t="s">
        <v>74</v>
      </c>
      <c r="AU700" s="162" t="s">
        <v>11</v>
      </c>
      <c r="AY700" s="154" t="s">
        <v>140</v>
      </c>
      <c r="BK700" s="163">
        <f>BK701</f>
        <v>0</v>
      </c>
    </row>
    <row r="701" spans="2:65" s="1" customFormat="1" ht="16.5" customHeight="1">
      <c r="B701" s="166"/>
      <c r="C701" s="167" t="s">
        <v>1465</v>
      </c>
      <c r="D701" s="167" t="s">
        <v>142</v>
      </c>
      <c r="E701" s="168" t="s">
        <v>1466</v>
      </c>
      <c r="F701" s="169" t="s">
        <v>1467</v>
      </c>
      <c r="G701" s="170" t="s">
        <v>1138</v>
      </c>
      <c r="H701" s="205"/>
      <c r="I701" s="172"/>
      <c r="J701" s="173">
        <f>ROUND(I701*H701,0)</f>
        <v>0</v>
      </c>
      <c r="K701" s="169" t="s">
        <v>146</v>
      </c>
      <c r="L701" s="39"/>
      <c r="M701" s="174" t="s">
        <v>5</v>
      </c>
      <c r="N701" s="206" t="s">
        <v>47</v>
      </c>
      <c r="O701" s="207"/>
      <c r="P701" s="208">
        <f>O701*H701</f>
        <v>0</v>
      </c>
      <c r="Q701" s="208">
        <v>0</v>
      </c>
      <c r="R701" s="208">
        <f>Q701*H701</f>
        <v>0</v>
      </c>
      <c r="S701" s="208">
        <v>0</v>
      </c>
      <c r="T701" s="209">
        <f>S701*H701</f>
        <v>0</v>
      </c>
      <c r="AR701" s="22" t="s">
        <v>1456</v>
      </c>
      <c r="AT701" s="22" t="s">
        <v>142</v>
      </c>
      <c r="AU701" s="22" t="s">
        <v>148</v>
      </c>
      <c r="AY701" s="22" t="s">
        <v>140</v>
      </c>
      <c r="BE701" s="178">
        <f>IF(N701="základní",J701,0)</f>
        <v>0</v>
      </c>
      <c r="BF701" s="178">
        <f>IF(N701="snížená",J701,0)</f>
        <v>0</v>
      </c>
      <c r="BG701" s="178">
        <f>IF(N701="zákl. přenesená",J701,0)</f>
        <v>0</v>
      </c>
      <c r="BH701" s="178">
        <f>IF(N701="sníž. přenesená",J701,0)</f>
        <v>0</v>
      </c>
      <c r="BI701" s="178">
        <f>IF(N701="nulová",J701,0)</f>
        <v>0</v>
      </c>
      <c r="BJ701" s="22" t="s">
        <v>148</v>
      </c>
      <c r="BK701" s="178">
        <f>ROUND(I701*H701,0)</f>
        <v>0</v>
      </c>
      <c r="BL701" s="22" t="s">
        <v>1456</v>
      </c>
      <c r="BM701" s="22" t="s">
        <v>1468</v>
      </c>
    </row>
    <row r="702" spans="2:12" s="1" customFormat="1" ht="6.95" customHeight="1">
      <c r="B702" s="54"/>
      <c r="C702" s="55"/>
      <c r="D702" s="55"/>
      <c r="E702" s="55"/>
      <c r="F702" s="55"/>
      <c r="G702" s="55"/>
      <c r="H702" s="55"/>
      <c r="I702" s="120"/>
      <c r="J702" s="55"/>
      <c r="K702" s="55"/>
      <c r="L702" s="39"/>
    </row>
  </sheetData>
  <autoFilter ref="C101:K701"/>
  <mergeCells count="7">
    <mergeCell ref="G1:H1"/>
    <mergeCell ref="L2:V2"/>
    <mergeCell ref="E7:H7"/>
    <mergeCell ref="E22:H22"/>
    <mergeCell ref="E43:H43"/>
    <mergeCell ref="J47:J48"/>
    <mergeCell ref="E94:H94"/>
  </mergeCells>
  <hyperlinks>
    <hyperlink ref="F1:G1" location="C2" display="1) Krycí list soupisu"/>
    <hyperlink ref="G1:H1" location="C50" display="2) Rekapitulace"/>
    <hyperlink ref="J1" location="C101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05"/>
  <sheetViews>
    <sheetView workbookViewId="0" topLeftCell="A1">
      <selection activeCell="B24" sqref="B24"/>
    </sheetView>
  </sheetViews>
  <sheetFormatPr defaultColWidth="9.33203125" defaultRowHeight="13.5"/>
  <cols>
    <col min="1" max="1" width="6.33203125" style="0" customWidth="1"/>
    <col min="2" max="2" width="147.33203125" style="0" customWidth="1"/>
    <col min="3" max="3" width="1.3359375" style="0" hidden="1" customWidth="1"/>
    <col min="4" max="4" width="38.16015625" style="0" customWidth="1"/>
    <col min="5" max="5" width="10.33203125" style="0" customWidth="1"/>
    <col min="6" max="6" width="11.5" style="0" customWidth="1"/>
    <col min="7" max="8" width="12.83203125" style="0" customWidth="1"/>
    <col min="257" max="257" width="6.33203125" style="0" customWidth="1"/>
    <col min="258" max="258" width="147.33203125" style="0" customWidth="1"/>
    <col min="259" max="259" width="9.33203125" style="0" hidden="1" customWidth="1"/>
    <col min="260" max="260" width="38.16015625" style="0" customWidth="1"/>
    <col min="261" max="261" width="10.33203125" style="0" customWidth="1"/>
    <col min="262" max="262" width="11.5" style="0" customWidth="1"/>
    <col min="263" max="264" width="12.83203125" style="0" customWidth="1"/>
    <col min="513" max="513" width="6.33203125" style="0" customWidth="1"/>
    <col min="514" max="514" width="147.33203125" style="0" customWidth="1"/>
    <col min="515" max="515" width="9.33203125" style="0" hidden="1" customWidth="1"/>
    <col min="516" max="516" width="38.16015625" style="0" customWidth="1"/>
    <col min="517" max="517" width="10.33203125" style="0" customWidth="1"/>
    <col min="518" max="518" width="11.5" style="0" customWidth="1"/>
    <col min="519" max="520" width="12.83203125" style="0" customWidth="1"/>
    <col min="769" max="769" width="6.33203125" style="0" customWidth="1"/>
    <col min="770" max="770" width="147.33203125" style="0" customWidth="1"/>
    <col min="771" max="771" width="9.33203125" style="0" hidden="1" customWidth="1"/>
    <col min="772" max="772" width="38.16015625" style="0" customWidth="1"/>
    <col min="773" max="773" width="10.33203125" style="0" customWidth="1"/>
    <col min="774" max="774" width="11.5" style="0" customWidth="1"/>
    <col min="775" max="776" width="12.83203125" style="0" customWidth="1"/>
    <col min="1025" max="1025" width="6.33203125" style="0" customWidth="1"/>
    <col min="1026" max="1026" width="147.33203125" style="0" customWidth="1"/>
    <col min="1027" max="1027" width="9.33203125" style="0" hidden="1" customWidth="1"/>
    <col min="1028" max="1028" width="38.16015625" style="0" customWidth="1"/>
    <col min="1029" max="1029" width="10.33203125" style="0" customWidth="1"/>
    <col min="1030" max="1030" width="11.5" style="0" customWidth="1"/>
    <col min="1031" max="1032" width="12.83203125" style="0" customWidth="1"/>
    <col min="1281" max="1281" width="6.33203125" style="0" customWidth="1"/>
    <col min="1282" max="1282" width="147.33203125" style="0" customWidth="1"/>
    <col min="1283" max="1283" width="9.33203125" style="0" hidden="1" customWidth="1"/>
    <col min="1284" max="1284" width="38.16015625" style="0" customWidth="1"/>
    <col min="1285" max="1285" width="10.33203125" style="0" customWidth="1"/>
    <col min="1286" max="1286" width="11.5" style="0" customWidth="1"/>
    <col min="1287" max="1288" width="12.83203125" style="0" customWidth="1"/>
    <col min="1537" max="1537" width="6.33203125" style="0" customWidth="1"/>
    <col min="1538" max="1538" width="147.33203125" style="0" customWidth="1"/>
    <col min="1539" max="1539" width="9.33203125" style="0" hidden="1" customWidth="1"/>
    <col min="1540" max="1540" width="38.16015625" style="0" customWidth="1"/>
    <col min="1541" max="1541" width="10.33203125" style="0" customWidth="1"/>
    <col min="1542" max="1542" width="11.5" style="0" customWidth="1"/>
    <col min="1543" max="1544" width="12.83203125" style="0" customWidth="1"/>
    <col min="1793" max="1793" width="6.33203125" style="0" customWidth="1"/>
    <col min="1794" max="1794" width="147.33203125" style="0" customWidth="1"/>
    <col min="1795" max="1795" width="9.33203125" style="0" hidden="1" customWidth="1"/>
    <col min="1796" max="1796" width="38.16015625" style="0" customWidth="1"/>
    <col min="1797" max="1797" width="10.33203125" style="0" customWidth="1"/>
    <col min="1798" max="1798" width="11.5" style="0" customWidth="1"/>
    <col min="1799" max="1800" width="12.83203125" style="0" customWidth="1"/>
    <col min="2049" max="2049" width="6.33203125" style="0" customWidth="1"/>
    <col min="2050" max="2050" width="147.33203125" style="0" customWidth="1"/>
    <col min="2051" max="2051" width="9.33203125" style="0" hidden="1" customWidth="1"/>
    <col min="2052" max="2052" width="38.16015625" style="0" customWidth="1"/>
    <col min="2053" max="2053" width="10.33203125" style="0" customWidth="1"/>
    <col min="2054" max="2054" width="11.5" style="0" customWidth="1"/>
    <col min="2055" max="2056" width="12.83203125" style="0" customWidth="1"/>
    <col min="2305" max="2305" width="6.33203125" style="0" customWidth="1"/>
    <col min="2306" max="2306" width="147.33203125" style="0" customWidth="1"/>
    <col min="2307" max="2307" width="9.33203125" style="0" hidden="1" customWidth="1"/>
    <col min="2308" max="2308" width="38.16015625" style="0" customWidth="1"/>
    <col min="2309" max="2309" width="10.33203125" style="0" customWidth="1"/>
    <col min="2310" max="2310" width="11.5" style="0" customWidth="1"/>
    <col min="2311" max="2312" width="12.83203125" style="0" customWidth="1"/>
    <col min="2561" max="2561" width="6.33203125" style="0" customWidth="1"/>
    <col min="2562" max="2562" width="147.33203125" style="0" customWidth="1"/>
    <col min="2563" max="2563" width="9.33203125" style="0" hidden="1" customWidth="1"/>
    <col min="2564" max="2564" width="38.16015625" style="0" customWidth="1"/>
    <col min="2565" max="2565" width="10.33203125" style="0" customWidth="1"/>
    <col min="2566" max="2566" width="11.5" style="0" customWidth="1"/>
    <col min="2567" max="2568" width="12.83203125" style="0" customWidth="1"/>
    <col min="2817" max="2817" width="6.33203125" style="0" customWidth="1"/>
    <col min="2818" max="2818" width="147.33203125" style="0" customWidth="1"/>
    <col min="2819" max="2819" width="9.33203125" style="0" hidden="1" customWidth="1"/>
    <col min="2820" max="2820" width="38.16015625" style="0" customWidth="1"/>
    <col min="2821" max="2821" width="10.33203125" style="0" customWidth="1"/>
    <col min="2822" max="2822" width="11.5" style="0" customWidth="1"/>
    <col min="2823" max="2824" width="12.83203125" style="0" customWidth="1"/>
    <col min="3073" max="3073" width="6.33203125" style="0" customWidth="1"/>
    <col min="3074" max="3074" width="147.33203125" style="0" customWidth="1"/>
    <col min="3075" max="3075" width="9.33203125" style="0" hidden="1" customWidth="1"/>
    <col min="3076" max="3076" width="38.16015625" style="0" customWidth="1"/>
    <col min="3077" max="3077" width="10.33203125" style="0" customWidth="1"/>
    <col min="3078" max="3078" width="11.5" style="0" customWidth="1"/>
    <col min="3079" max="3080" width="12.83203125" style="0" customWidth="1"/>
    <col min="3329" max="3329" width="6.33203125" style="0" customWidth="1"/>
    <col min="3330" max="3330" width="147.33203125" style="0" customWidth="1"/>
    <col min="3331" max="3331" width="9.33203125" style="0" hidden="1" customWidth="1"/>
    <col min="3332" max="3332" width="38.16015625" style="0" customWidth="1"/>
    <col min="3333" max="3333" width="10.33203125" style="0" customWidth="1"/>
    <col min="3334" max="3334" width="11.5" style="0" customWidth="1"/>
    <col min="3335" max="3336" width="12.83203125" style="0" customWidth="1"/>
    <col min="3585" max="3585" width="6.33203125" style="0" customWidth="1"/>
    <col min="3586" max="3586" width="147.33203125" style="0" customWidth="1"/>
    <col min="3587" max="3587" width="9.33203125" style="0" hidden="1" customWidth="1"/>
    <col min="3588" max="3588" width="38.16015625" style="0" customWidth="1"/>
    <col min="3589" max="3589" width="10.33203125" style="0" customWidth="1"/>
    <col min="3590" max="3590" width="11.5" style="0" customWidth="1"/>
    <col min="3591" max="3592" width="12.83203125" style="0" customWidth="1"/>
    <col min="3841" max="3841" width="6.33203125" style="0" customWidth="1"/>
    <col min="3842" max="3842" width="147.33203125" style="0" customWidth="1"/>
    <col min="3843" max="3843" width="9.33203125" style="0" hidden="1" customWidth="1"/>
    <col min="3844" max="3844" width="38.16015625" style="0" customWidth="1"/>
    <col min="3845" max="3845" width="10.33203125" style="0" customWidth="1"/>
    <col min="3846" max="3846" width="11.5" style="0" customWidth="1"/>
    <col min="3847" max="3848" width="12.83203125" style="0" customWidth="1"/>
    <col min="4097" max="4097" width="6.33203125" style="0" customWidth="1"/>
    <col min="4098" max="4098" width="147.33203125" style="0" customWidth="1"/>
    <col min="4099" max="4099" width="9.33203125" style="0" hidden="1" customWidth="1"/>
    <col min="4100" max="4100" width="38.16015625" style="0" customWidth="1"/>
    <col min="4101" max="4101" width="10.33203125" style="0" customWidth="1"/>
    <col min="4102" max="4102" width="11.5" style="0" customWidth="1"/>
    <col min="4103" max="4104" width="12.83203125" style="0" customWidth="1"/>
    <col min="4353" max="4353" width="6.33203125" style="0" customWidth="1"/>
    <col min="4354" max="4354" width="147.33203125" style="0" customWidth="1"/>
    <col min="4355" max="4355" width="9.33203125" style="0" hidden="1" customWidth="1"/>
    <col min="4356" max="4356" width="38.16015625" style="0" customWidth="1"/>
    <col min="4357" max="4357" width="10.33203125" style="0" customWidth="1"/>
    <col min="4358" max="4358" width="11.5" style="0" customWidth="1"/>
    <col min="4359" max="4360" width="12.83203125" style="0" customWidth="1"/>
    <col min="4609" max="4609" width="6.33203125" style="0" customWidth="1"/>
    <col min="4610" max="4610" width="147.33203125" style="0" customWidth="1"/>
    <col min="4611" max="4611" width="9.33203125" style="0" hidden="1" customWidth="1"/>
    <col min="4612" max="4612" width="38.16015625" style="0" customWidth="1"/>
    <col min="4613" max="4613" width="10.33203125" style="0" customWidth="1"/>
    <col min="4614" max="4614" width="11.5" style="0" customWidth="1"/>
    <col min="4615" max="4616" width="12.83203125" style="0" customWidth="1"/>
    <col min="4865" max="4865" width="6.33203125" style="0" customWidth="1"/>
    <col min="4866" max="4866" width="147.33203125" style="0" customWidth="1"/>
    <col min="4867" max="4867" width="9.33203125" style="0" hidden="1" customWidth="1"/>
    <col min="4868" max="4868" width="38.16015625" style="0" customWidth="1"/>
    <col min="4869" max="4869" width="10.33203125" style="0" customWidth="1"/>
    <col min="4870" max="4870" width="11.5" style="0" customWidth="1"/>
    <col min="4871" max="4872" width="12.83203125" style="0" customWidth="1"/>
    <col min="5121" max="5121" width="6.33203125" style="0" customWidth="1"/>
    <col min="5122" max="5122" width="147.33203125" style="0" customWidth="1"/>
    <col min="5123" max="5123" width="9.33203125" style="0" hidden="1" customWidth="1"/>
    <col min="5124" max="5124" width="38.16015625" style="0" customWidth="1"/>
    <col min="5125" max="5125" width="10.33203125" style="0" customWidth="1"/>
    <col min="5126" max="5126" width="11.5" style="0" customWidth="1"/>
    <col min="5127" max="5128" width="12.83203125" style="0" customWidth="1"/>
    <col min="5377" max="5377" width="6.33203125" style="0" customWidth="1"/>
    <col min="5378" max="5378" width="147.33203125" style="0" customWidth="1"/>
    <col min="5379" max="5379" width="9.33203125" style="0" hidden="1" customWidth="1"/>
    <col min="5380" max="5380" width="38.16015625" style="0" customWidth="1"/>
    <col min="5381" max="5381" width="10.33203125" style="0" customWidth="1"/>
    <col min="5382" max="5382" width="11.5" style="0" customWidth="1"/>
    <col min="5383" max="5384" width="12.83203125" style="0" customWidth="1"/>
    <col min="5633" max="5633" width="6.33203125" style="0" customWidth="1"/>
    <col min="5634" max="5634" width="147.33203125" style="0" customWidth="1"/>
    <col min="5635" max="5635" width="9.33203125" style="0" hidden="1" customWidth="1"/>
    <col min="5636" max="5636" width="38.16015625" style="0" customWidth="1"/>
    <col min="5637" max="5637" width="10.33203125" style="0" customWidth="1"/>
    <col min="5638" max="5638" width="11.5" style="0" customWidth="1"/>
    <col min="5639" max="5640" width="12.83203125" style="0" customWidth="1"/>
    <col min="5889" max="5889" width="6.33203125" style="0" customWidth="1"/>
    <col min="5890" max="5890" width="147.33203125" style="0" customWidth="1"/>
    <col min="5891" max="5891" width="9.33203125" style="0" hidden="1" customWidth="1"/>
    <col min="5892" max="5892" width="38.16015625" style="0" customWidth="1"/>
    <col min="5893" max="5893" width="10.33203125" style="0" customWidth="1"/>
    <col min="5894" max="5894" width="11.5" style="0" customWidth="1"/>
    <col min="5895" max="5896" width="12.83203125" style="0" customWidth="1"/>
    <col min="6145" max="6145" width="6.33203125" style="0" customWidth="1"/>
    <col min="6146" max="6146" width="147.33203125" style="0" customWidth="1"/>
    <col min="6147" max="6147" width="9.33203125" style="0" hidden="1" customWidth="1"/>
    <col min="6148" max="6148" width="38.16015625" style="0" customWidth="1"/>
    <col min="6149" max="6149" width="10.33203125" style="0" customWidth="1"/>
    <col min="6150" max="6150" width="11.5" style="0" customWidth="1"/>
    <col min="6151" max="6152" width="12.83203125" style="0" customWidth="1"/>
    <col min="6401" max="6401" width="6.33203125" style="0" customWidth="1"/>
    <col min="6402" max="6402" width="147.33203125" style="0" customWidth="1"/>
    <col min="6403" max="6403" width="9.33203125" style="0" hidden="1" customWidth="1"/>
    <col min="6404" max="6404" width="38.16015625" style="0" customWidth="1"/>
    <col min="6405" max="6405" width="10.33203125" style="0" customWidth="1"/>
    <col min="6406" max="6406" width="11.5" style="0" customWidth="1"/>
    <col min="6407" max="6408" width="12.83203125" style="0" customWidth="1"/>
    <col min="6657" max="6657" width="6.33203125" style="0" customWidth="1"/>
    <col min="6658" max="6658" width="147.33203125" style="0" customWidth="1"/>
    <col min="6659" max="6659" width="9.33203125" style="0" hidden="1" customWidth="1"/>
    <col min="6660" max="6660" width="38.16015625" style="0" customWidth="1"/>
    <col min="6661" max="6661" width="10.33203125" style="0" customWidth="1"/>
    <col min="6662" max="6662" width="11.5" style="0" customWidth="1"/>
    <col min="6663" max="6664" width="12.83203125" style="0" customWidth="1"/>
    <col min="6913" max="6913" width="6.33203125" style="0" customWidth="1"/>
    <col min="6914" max="6914" width="147.33203125" style="0" customWidth="1"/>
    <col min="6915" max="6915" width="9.33203125" style="0" hidden="1" customWidth="1"/>
    <col min="6916" max="6916" width="38.16015625" style="0" customWidth="1"/>
    <col min="6917" max="6917" width="10.33203125" style="0" customWidth="1"/>
    <col min="6918" max="6918" width="11.5" style="0" customWidth="1"/>
    <col min="6919" max="6920" width="12.83203125" style="0" customWidth="1"/>
    <col min="7169" max="7169" width="6.33203125" style="0" customWidth="1"/>
    <col min="7170" max="7170" width="147.33203125" style="0" customWidth="1"/>
    <col min="7171" max="7171" width="9.33203125" style="0" hidden="1" customWidth="1"/>
    <col min="7172" max="7172" width="38.16015625" style="0" customWidth="1"/>
    <col min="7173" max="7173" width="10.33203125" style="0" customWidth="1"/>
    <col min="7174" max="7174" width="11.5" style="0" customWidth="1"/>
    <col min="7175" max="7176" width="12.83203125" style="0" customWidth="1"/>
    <col min="7425" max="7425" width="6.33203125" style="0" customWidth="1"/>
    <col min="7426" max="7426" width="147.33203125" style="0" customWidth="1"/>
    <col min="7427" max="7427" width="9.33203125" style="0" hidden="1" customWidth="1"/>
    <col min="7428" max="7428" width="38.16015625" style="0" customWidth="1"/>
    <col min="7429" max="7429" width="10.33203125" style="0" customWidth="1"/>
    <col min="7430" max="7430" width="11.5" style="0" customWidth="1"/>
    <col min="7431" max="7432" width="12.83203125" style="0" customWidth="1"/>
    <col min="7681" max="7681" width="6.33203125" style="0" customWidth="1"/>
    <col min="7682" max="7682" width="147.33203125" style="0" customWidth="1"/>
    <col min="7683" max="7683" width="9.33203125" style="0" hidden="1" customWidth="1"/>
    <col min="7684" max="7684" width="38.16015625" style="0" customWidth="1"/>
    <col min="7685" max="7685" width="10.33203125" style="0" customWidth="1"/>
    <col min="7686" max="7686" width="11.5" style="0" customWidth="1"/>
    <col min="7687" max="7688" width="12.83203125" style="0" customWidth="1"/>
    <col min="7937" max="7937" width="6.33203125" style="0" customWidth="1"/>
    <col min="7938" max="7938" width="147.33203125" style="0" customWidth="1"/>
    <col min="7939" max="7939" width="9.33203125" style="0" hidden="1" customWidth="1"/>
    <col min="7940" max="7940" width="38.16015625" style="0" customWidth="1"/>
    <col min="7941" max="7941" width="10.33203125" style="0" customWidth="1"/>
    <col min="7942" max="7942" width="11.5" style="0" customWidth="1"/>
    <col min="7943" max="7944" width="12.83203125" style="0" customWidth="1"/>
    <col min="8193" max="8193" width="6.33203125" style="0" customWidth="1"/>
    <col min="8194" max="8194" width="147.33203125" style="0" customWidth="1"/>
    <col min="8195" max="8195" width="9.33203125" style="0" hidden="1" customWidth="1"/>
    <col min="8196" max="8196" width="38.16015625" style="0" customWidth="1"/>
    <col min="8197" max="8197" width="10.33203125" style="0" customWidth="1"/>
    <col min="8198" max="8198" width="11.5" style="0" customWidth="1"/>
    <col min="8199" max="8200" width="12.83203125" style="0" customWidth="1"/>
    <col min="8449" max="8449" width="6.33203125" style="0" customWidth="1"/>
    <col min="8450" max="8450" width="147.33203125" style="0" customWidth="1"/>
    <col min="8451" max="8451" width="9.33203125" style="0" hidden="1" customWidth="1"/>
    <col min="8452" max="8452" width="38.16015625" style="0" customWidth="1"/>
    <col min="8453" max="8453" width="10.33203125" style="0" customWidth="1"/>
    <col min="8454" max="8454" width="11.5" style="0" customWidth="1"/>
    <col min="8455" max="8456" width="12.83203125" style="0" customWidth="1"/>
    <col min="8705" max="8705" width="6.33203125" style="0" customWidth="1"/>
    <col min="8706" max="8706" width="147.33203125" style="0" customWidth="1"/>
    <col min="8707" max="8707" width="9.33203125" style="0" hidden="1" customWidth="1"/>
    <col min="8708" max="8708" width="38.16015625" style="0" customWidth="1"/>
    <col min="8709" max="8709" width="10.33203125" style="0" customWidth="1"/>
    <col min="8710" max="8710" width="11.5" style="0" customWidth="1"/>
    <col min="8711" max="8712" width="12.83203125" style="0" customWidth="1"/>
    <col min="8961" max="8961" width="6.33203125" style="0" customWidth="1"/>
    <col min="8962" max="8962" width="147.33203125" style="0" customWidth="1"/>
    <col min="8963" max="8963" width="9.33203125" style="0" hidden="1" customWidth="1"/>
    <col min="8964" max="8964" width="38.16015625" style="0" customWidth="1"/>
    <col min="8965" max="8965" width="10.33203125" style="0" customWidth="1"/>
    <col min="8966" max="8966" width="11.5" style="0" customWidth="1"/>
    <col min="8967" max="8968" width="12.83203125" style="0" customWidth="1"/>
    <col min="9217" max="9217" width="6.33203125" style="0" customWidth="1"/>
    <col min="9218" max="9218" width="147.33203125" style="0" customWidth="1"/>
    <col min="9219" max="9219" width="9.33203125" style="0" hidden="1" customWidth="1"/>
    <col min="9220" max="9220" width="38.16015625" style="0" customWidth="1"/>
    <col min="9221" max="9221" width="10.33203125" style="0" customWidth="1"/>
    <col min="9222" max="9222" width="11.5" style="0" customWidth="1"/>
    <col min="9223" max="9224" width="12.83203125" style="0" customWidth="1"/>
    <col min="9473" max="9473" width="6.33203125" style="0" customWidth="1"/>
    <col min="9474" max="9474" width="147.33203125" style="0" customWidth="1"/>
    <col min="9475" max="9475" width="9.33203125" style="0" hidden="1" customWidth="1"/>
    <col min="9476" max="9476" width="38.16015625" style="0" customWidth="1"/>
    <col min="9477" max="9477" width="10.33203125" style="0" customWidth="1"/>
    <col min="9478" max="9478" width="11.5" style="0" customWidth="1"/>
    <col min="9479" max="9480" width="12.83203125" style="0" customWidth="1"/>
    <col min="9729" max="9729" width="6.33203125" style="0" customWidth="1"/>
    <col min="9730" max="9730" width="147.33203125" style="0" customWidth="1"/>
    <col min="9731" max="9731" width="9.33203125" style="0" hidden="1" customWidth="1"/>
    <col min="9732" max="9732" width="38.16015625" style="0" customWidth="1"/>
    <col min="9733" max="9733" width="10.33203125" style="0" customWidth="1"/>
    <col min="9734" max="9734" width="11.5" style="0" customWidth="1"/>
    <col min="9735" max="9736" width="12.83203125" style="0" customWidth="1"/>
    <col min="9985" max="9985" width="6.33203125" style="0" customWidth="1"/>
    <col min="9986" max="9986" width="147.33203125" style="0" customWidth="1"/>
    <col min="9987" max="9987" width="9.33203125" style="0" hidden="1" customWidth="1"/>
    <col min="9988" max="9988" width="38.16015625" style="0" customWidth="1"/>
    <col min="9989" max="9989" width="10.33203125" style="0" customWidth="1"/>
    <col min="9990" max="9990" width="11.5" style="0" customWidth="1"/>
    <col min="9991" max="9992" width="12.83203125" style="0" customWidth="1"/>
    <col min="10241" max="10241" width="6.33203125" style="0" customWidth="1"/>
    <col min="10242" max="10242" width="147.33203125" style="0" customWidth="1"/>
    <col min="10243" max="10243" width="9.33203125" style="0" hidden="1" customWidth="1"/>
    <col min="10244" max="10244" width="38.16015625" style="0" customWidth="1"/>
    <col min="10245" max="10245" width="10.33203125" style="0" customWidth="1"/>
    <col min="10246" max="10246" width="11.5" style="0" customWidth="1"/>
    <col min="10247" max="10248" width="12.83203125" style="0" customWidth="1"/>
    <col min="10497" max="10497" width="6.33203125" style="0" customWidth="1"/>
    <col min="10498" max="10498" width="147.33203125" style="0" customWidth="1"/>
    <col min="10499" max="10499" width="9.33203125" style="0" hidden="1" customWidth="1"/>
    <col min="10500" max="10500" width="38.16015625" style="0" customWidth="1"/>
    <col min="10501" max="10501" width="10.33203125" style="0" customWidth="1"/>
    <col min="10502" max="10502" width="11.5" style="0" customWidth="1"/>
    <col min="10503" max="10504" width="12.83203125" style="0" customWidth="1"/>
    <col min="10753" max="10753" width="6.33203125" style="0" customWidth="1"/>
    <col min="10754" max="10754" width="147.33203125" style="0" customWidth="1"/>
    <col min="10755" max="10755" width="9.33203125" style="0" hidden="1" customWidth="1"/>
    <col min="10756" max="10756" width="38.16015625" style="0" customWidth="1"/>
    <col min="10757" max="10757" width="10.33203125" style="0" customWidth="1"/>
    <col min="10758" max="10758" width="11.5" style="0" customWidth="1"/>
    <col min="10759" max="10760" width="12.83203125" style="0" customWidth="1"/>
    <col min="11009" max="11009" width="6.33203125" style="0" customWidth="1"/>
    <col min="11010" max="11010" width="147.33203125" style="0" customWidth="1"/>
    <col min="11011" max="11011" width="9.33203125" style="0" hidden="1" customWidth="1"/>
    <col min="11012" max="11012" width="38.16015625" style="0" customWidth="1"/>
    <col min="11013" max="11013" width="10.33203125" style="0" customWidth="1"/>
    <col min="11014" max="11014" width="11.5" style="0" customWidth="1"/>
    <col min="11015" max="11016" width="12.83203125" style="0" customWidth="1"/>
    <col min="11265" max="11265" width="6.33203125" style="0" customWidth="1"/>
    <col min="11266" max="11266" width="147.33203125" style="0" customWidth="1"/>
    <col min="11267" max="11267" width="9.33203125" style="0" hidden="1" customWidth="1"/>
    <col min="11268" max="11268" width="38.16015625" style="0" customWidth="1"/>
    <col min="11269" max="11269" width="10.33203125" style="0" customWidth="1"/>
    <col min="11270" max="11270" width="11.5" style="0" customWidth="1"/>
    <col min="11271" max="11272" width="12.83203125" style="0" customWidth="1"/>
    <col min="11521" max="11521" width="6.33203125" style="0" customWidth="1"/>
    <col min="11522" max="11522" width="147.33203125" style="0" customWidth="1"/>
    <col min="11523" max="11523" width="9.33203125" style="0" hidden="1" customWidth="1"/>
    <col min="11524" max="11524" width="38.16015625" style="0" customWidth="1"/>
    <col min="11525" max="11525" width="10.33203125" style="0" customWidth="1"/>
    <col min="11526" max="11526" width="11.5" style="0" customWidth="1"/>
    <col min="11527" max="11528" width="12.83203125" style="0" customWidth="1"/>
    <col min="11777" max="11777" width="6.33203125" style="0" customWidth="1"/>
    <col min="11778" max="11778" width="147.33203125" style="0" customWidth="1"/>
    <col min="11779" max="11779" width="9.33203125" style="0" hidden="1" customWidth="1"/>
    <col min="11780" max="11780" width="38.16015625" style="0" customWidth="1"/>
    <col min="11781" max="11781" width="10.33203125" style="0" customWidth="1"/>
    <col min="11782" max="11782" width="11.5" style="0" customWidth="1"/>
    <col min="11783" max="11784" width="12.83203125" style="0" customWidth="1"/>
    <col min="12033" max="12033" width="6.33203125" style="0" customWidth="1"/>
    <col min="12034" max="12034" width="147.33203125" style="0" customWidth="1"/>
    <col min="12035" max="12035" width="9.33203125" style="0" hidden="1" customWidth="1"/>
    <col min="12036" max="12036" width="38.16015625" style="0" customWidth="1"/>
    <col min="12037" max="12037" width="10.33203125" style="0" customWidth="1"/>
    <col min="12038" max="12038" width="11.5" style="0" customWidth="1"/>
    <col min="12039" max="12040" width="12.83203125" style="0" customWidth="1"/>
    <col min="12289" max="12289" width="6.33203125" style="0" customWidth="1"/>
    <col min="12290" max="12290" width="147.33203125" style="0" customWidth="1"/>
    <col min="12291" max="12291" width="9.33203125" style="0" hidden="1" customWidth="1"/>
    <col min="12292" max="12292" width="38.16015625" style="0" customWidth="1"/>
    <col min="12293" max="12293" width="10.33203125" style="0" customWidth="1"/>
    <col min="12294" max="12294" width="11.5" style="0" customWidth="1"/>
    <col min="12295" max="12296" width="12.83203125" style="0" customWidth="1"/>
    <col min="12545" max="12545" width="6.33203125" style="0" customWidth="1"/>
    <col min="12546" max="12546" width="147.33203125" style="0" customWidth="1"/>
    <col min="12547" max="12547" width="9.33203125" style="0" hidden="1" customWidth="1"/>
    <col min="12548" max="12548" width="38.16015625" style="0" customWidth="1"/>
    <col min="12549" max="12549" width="10.33203125" style="0" customWidth="1"/>
    <col min="12550" max="12550" width="11.5" style="0" customWidth="1"/>
    <col min="12551" max="12552" width="12.83203125" style="0" customWidth="1"/>
    <col min="12801" max="12801" width="6.33203125" style="0" customWidth="1"/>
    <col min="12802" max="12802" width="147.33203125" style="0" customWidth="1"/>
    <col min="12803" max="12803" width="9.33203125" style="0" hidden="1" customWidth="1"/>
    <col min="12804" max="12804" width="38.16015625" style="0" customWidth="1"/>
    <col min="12805" max="12805" width="10.33203125" style="0" customWidth="1"/>
    <col min="12806" max="12806" width="11.5" style="0" customWidth="1"/>
    <col min="12807" max="12808" width="12.83203125" style="0" customWidth="1"/>
    <col min="13057" max="13057" width="6.33203125" style="0" customWidth="1"/>
    <col min="13058" max="13058" width="147.33203125" style="0" customWidth="1"/>
    <col min="13059" max="13059" width="9.33203125" style="0" hidden="1" customWidth="1"/>
    <col min="13060" max="13060" width="38.16015625" style="0" customWidth="1"/>
    <col min="13061" max="13061" width="10.33203125" style="0" customWidth="1"/>
    <col min="13062" max="13062" width="11.5" style="0" customWidth="1"/>
    <col min="13063" max="13064" width="12.83203125" style="0" customWidth="1"/>
    <col min="13313" max="13313" width="6.33203125" style="0" customWidth="1"/>
    <col min="13314" max="13314" width="147.33203125" style="0" customWidth="1"/>
    <col min="13315" max="13315" width="9.33203125" style="0" hidden="1" customWidth="1"/>
    <col min="13316" max="13316" width="38.16015625" style="0" customWidth="1"/>
    <col min="13317" max="13317" width="10.33203125" style="0" customWidth="1"/>
    <col min="13318" max="13318" width="11.5" style="0" customWidth="1"/>
    <col min="13319" max="13320" width="12.83203125" style="0" customWidth="1"/>
    <col min="13569" max="13569" width="6.33203125" style="0" customWidth="1"/>
    <col min="13570" max="13570" width="147.33203125" style="0" customWidth="1"/>
    <col min="13571" max="13571" width="9.33203125" style="0" hidden="1" customWidth="1"/>
    <col min="13572" max="13572" width="38.16015625" style="0" customWidth="1"/>
    <col min="13573" max="13573" width="10.33203125" style="0" customWidth="1"/>
    <col min="13574" max="13574" width="11.5" style="0" customWidth="1"/>
    <col min="13575" max="13576" width="12.83203125" style="0" customWidth="1"/>
    <col min="13825" max="13825" width="6.33203125" style="0" customWidth="1"/>
    <col min="13826" max="13826" width="147.33203125" style="0" customWidth="1"/>
    <col min="13827" max="13827" width="9.33203125" style="0" hidden="1" customWidth="1"/>
    <col min="13828" max="13828" width="38.16015625" style="0" customWidth="1"/>
    <col min="13829" max="13829" width="10.33203125" style="0" customWidth="1"/>
    <col min="13830" max="13830" width="11.5" style="0" customWidth="1"/>
    <col min="13831" max="13832" width="12.83203125" style="0" customWidth="1"/>
    <col min="14081" max="14081" width="6.33203125" style="0" customWidth="1"/>
    <col min="14082" max="14082" width="147.33203125" style="0" customWidth="1"/>
    <col min="14083" max="14083" width="9.33203125" style="0" hidden="1" customWidth="1"/>
    <col min="14084" max="14084" width="38.16015625" style="0" customWidth="1"/>
    <col min="14085" max="14085" width="10.33203125" style="0" customWidth="1"/>
    <col min="14086" max="14086" width="11.5" style="0" customWidth="1"/>
    <col min="14087" max="14088" width="12.83203125" style="0" customWidth="1"/>
    <col min="14337" max="14337" width="6.33203125" style="0" customWidth="1"/>
    <col min="14338" max="14338" width="147.33203125" style="0" customWidth="1"/>
    <col min="14339" max="14339" width="9.33203125" style="0" hidden="1" customWidth="1"/>
    <col min="14340" max="14340" width="38.16015625" style="0" customWidth="1"/>
    <col min="14341" max="14341" width="10.33203125" style="0" customWidth="1"/>
    <col min="14342" max="14342" width="11.5" style="0" customWidth="1"/>
    <col min="14343" max="14344" width="12.83203125" style="0" customWidth="1"/>
    <col min="14593" max="14593" width="6.33203125" style="0" customWidth="1"/>
    <col min="14594" max="14594" width="147.33203125" style="0" customWidth="1"/>
    <col min="14595" max="14595" width="9.33203125" style="0" hidden="1" customWidth="1"/>
    <col min="14596" max="14596" width="38.16015625" style="0" customWidth="1"/>
    <col min="14597" max="14597" width="10.33203125" style="0" customWidth="1"/>
    <col min="14598" max="14598" width="11.5" style="0" customWidth="1"/>
    <col min="14599" max="14600" width="12.83203125" style="0" customWidth="1"/>
    <col min="14849" max="14849" width="6.33203125" style="0" customWidth="1"/>
    <col min="14850" max="14850" width="147.33203125" style="0" customWidth="1"/>
    <col min="14851" max="14851" width="9.33203125" style="0" hidden="1" customWidth="1"/>
    <col min="14852" max="14852" width="38.16015625" style="0" customWidth="1"/>
    <col min="14853" max="14853" width="10.33203125" style="0" customWidth="1"/>
    <col min="14854" max="14854" width="11.5" style="0" customWidth="1"/>
    <col min="14855" max="14856" width="12.83203125" style="0" customWidth="1"/>
    <col min="15105" max="15105" width="6.33203125" style="0" customWidth="1"/>
    <col min="15106" max="15106" width="147.33203125" style="0" customWidth="1"/>
    <col min="15107" max="15107" width="9.33203125" style="0" hidden="1" customWidth="1"/>
    <col min="15108" max="15108" width="38.16015625" style="0" customWidth="1"/>
    <col min="15109" max="15109" width="10.33203125" style="0" customWidth="1"/>
    <col min="15110" max="15110" width="11.5" style="0" customWidth="1"/>
    <col min="15111" max="15112" width="12.83203125" style="0" customWidth="1"/>
    <col min="15361" max="15361" width="6.33203125" style="0" customWidth="1"/>
    <col min="15362" max="15362" width="147.33203125" style="0" customWidth="1"/>
    <col min="15363" max="15363" width="9.33203125" style="0" hidden="1" customWidth="1"/>
    <col min="15364" max="15364" width="38.16015625" style="0" customWidth="1"/>
    <col min="15365" max="15365" width="10.33203125" style="0" customWidth="1"/>
    <col min="15366" max="15366" width="11.5" style="0" customWidth="1"/>
    <col min="15367" max="15368" width="12.83203125" style="0" customWidth="1"/>
    <col min="15617" max="15617" width="6.33203125" style="0" customWidth="1"/>
    <col min="15618" max="15618" width="147.33203125" style="0" customWidth="1"/>
    <col min="15619" max="15619" width="9.33203125" style="0" hidden="1" customWidth="1"/>
    <col min="15620" max="15620" width="38.16015625" style="0" customWidth="1"/>
    <col min="15621" max="15621" width="10.33203125" style="0" customWidth="1"/>
    <col min="15622" max="15622" width="11.5" style="0" customWidth="1"/>
    <col min="15623" max="15624" width="12.83203125" style="0" customWidth="1"/>
    <col min="15873" max="15873" width="6.33203125" style="0" customWidth="1"/>
    <col min="15874" max="15874" width="147.33203125" style="0" customWidth="1"/>
    <col min="15875" max="15875" width="9.33203125" style="0" hidden="1" customWidth="1"/>
    <col min="15876" max="15876" width="38.16015625" style="0" customWidth="1"/>
    <col min="15877" max="15877" width="10.33203125" style="0" customWidth="1"/>
    <col min="15878" max="15878" width="11.5" style="0" customWidth="1"/>
    <col min="15879" max="15880" width="12.83203125" style="0" customWidth="1"/>
    <col min="16129" max="16129" width="6.33203125" style="0" customWidth="1"/>
    <col min="16130" max="16130" width="147.33203125" style="0" customWidth="1"/>
    <col min="16131" max="16131" width="9.33203125" style="0" hidden="1" customWidth="1"/>
    <col min="16132" max="16132" width="38.16015625" style="0" customWidth="1"/>
    <col min="16133" max="16133" width="10.33203125" style="0" customWidth="1"/>
    <col min="16134" max="16134" width="11.5" style="0" customWidth="1"/>
    <col min="16135" max="16136" width="12.83203125" style="0" customWidth="1"/>
  </cols>
  <sheetData>
    <row r="1" spans="1:8" ht="24" thickBot="1">
      <c r="A1" s="338" t="s">
        <v>1651</v>
      </c>
      <c r="B1" s="338"/>
      <c r="C1" s="338"/>
      <c r="D1" s="339"/>
      <c r="E1" s="338"/>
      <c r="F1" s="338"/>
      <c r="G1" s="340"/>
      <c r="H1" s="340"/>
    </row>
    <row r="2" spans="1:8" ht="29.25" customHeight="1" thickBot="1">
      <c r="A2" s="341" t="s">
        <v>1652</v>
      </c>
      <c r="B2" s="342" t="s">
        <v>1653</v>
      </c>
      <c r="C2" s="342"/>
      <c r="D2" s="342" t="s">
        <v>1654</v>
      </c>
      <c r="E2" s="342" t="s">
        <v>1655</v>
      </c>
      <c r="F2" s="342" t="s">
        <v>1656</v>
      </c>
      <c r="G2" s="343" t="s">
        <v>1657</v>
      </c>
      <c r="H2" s="344" t="s">
        <v>1658</v>
      </c>
    </row>
    <row r="3" spans="1:8" ht="20.1" customHeight="1">
      <c r="A3" s="345"/>
      <c r="B3" s="346" t="s">
        <v>1659</v>
      </c>
      <c r="C3" s="347"/>
      <c r="D3" s="347"/>
      <c r="E3" s="345"/>
      <c r="F3" s="345"/>
      <c r="G3" s="345"/>
      <c r="H3" s="345"/>
    </row>
    <row r="4" spans="1:10" ht="16.5">
      <c r="A4" s="348"/>
      <c r="B4" s="349" t="s">
        <v>1660</v>
      </c>
      <c r="C4" s="350"/>
      <c r="D4" s="350"/>
      <c r="E4" s="348"/>
      <c r="F4" s="348"/>
      <c r="G4" s="348"/>
      <c r="H4" s="348"/>
      <c r="I4" s="351"/>
      <c r="J4" s="351"/>
    </row>
    <row r="5" spans="1:10" ht="15">
      <c r="A5" s="352">
        <v>1</v>
      </c>
      <c r="B5" s="353" t="s">
        <v>1661</v>
      </c>
      <c r="C5" s="353"/>
      <c r="D5" s="353"/>
      <c r="E5" s="354" t="s">
        <v>158</v>
      </c>
      <c r="F5" s="352">
        <v>8</v>
      </c>
      <c r="G5" s="348"/>
      <c r="H5" s="348"/>
      <c r="I5" s="351"/>
      <c r="J5" s="351"/>
    </row>
    <row r="6" spans="1:10" ht="15">
      <c r="A6" s="352">
        <v>2</v>
      </c>
      <c r="B6" s="353" t="s">
        <v>1662</v>
      </c>
      <c r="C6" s="353"/>
      <c r="D6" s="353"/>
      <c r="E6" s="354" t="s">
        <v>158</v>
      </c>
      <c r="F6" s="352">
        <v>9</v>
      </c>
      <c r="G6" s="348"/>
      <c r="H6" s="348"/>
      <c r="I6" s="351"/>
      <c r="J6" s="351"/>
    </row>
    <row r="7" spans="1:10" ht="15">
      <c r="A7" s="355">
        <v>3</v>
      </c>
      <c r="B7" s="350" t="s">
        <v>1663</v>
      </c>
      <c r="C7" s="350"/>
      <c r="D7" s="353"/>
      <c r="E7" s="348" t="s">
        <v>158</v>
      </c>
      <c r="F7" s="355">
        <v>3</v>
      </c>
      <c r="G7" s="348"/>
      <c r="H7" s="348"/>
      <c r="I7" s="351"/>
      <c r="J7" s="351"/>
    </row>
    <row r="8" spans="1:10" ht="15">
      <c r="A8" s="355">
        <v>4</v>
      </c>
      <c r="B8" s="350" t="s">
        <v>1664</v>
      </c>
      <c r="C8" s="350"/>
      <c r="D8" s="353"/>
      <c r="E8" s="348" t="s">
        <v>158</v>
      </c>
      <c r="F8" s="355">
        <v>32</v>
      </c>
      <c r="G8" s="348"/>
      <c r="H8" s="348"/>
      <c r="I8" s="351"/>
      <c r="J8" s="351"/>
    </row>
    <row r="9" spans="1:10" ht="15">
      <c r="A9" s="355">
        <v>5</v>
      </c>
      <c r="B9" s="350" t="s">
        <v>1665</v>
      </c>
      <c r="C9" s="350"/>
      <c r="D9" s="353"/>
      <c r="E9" s="348" t="s">
        <v>158</v>
      </c>
      <c r="F9" s="355">
        <v>24</v>
      </c>
      <c r="G9" s="348"/>
      <c r="H9" s="348"/>
      <c r="I9" s="351"/>
      <c r="J9" s="351"/>
    </row>
    <row r="10" spans="1:10" ht="15">
      <c r="A10" s="355">
        <v>6</v>
      </c>
      <c r="B10" s="350" t="s">
        <v>1666</v>
      </c>
      <c r="C10" s="350"/>
      <c r="D10" s="353"/>
      <c r="E10" s="348" t="s">
        <v>158</v>
      </c>
      <c r="F10" s="355">
        <v>26</v>
      </c>
      <c r="G10" s="348"/>
      <c r="H10" s="348"/>
      <c r="I10" s="351"/>
      <c r="J10" s="351"/>
    </row>
    <row r="11" spans="1:10" ht="15">
      <c r="A11" s="355">
        <v>7</v>
      </c>
      <c r="B11" s="350" t="s">
        <v>1667</v>
      </c>
      <c r="C11" s="350"/>
      <c r="D11" s="353"/>
      <c r="E11" s="348" t="s">
        <v>158</v>
      </c>
      <c r="F11" s="355">
        <v>12</v>
      </c>
      <c r="G11" s="348"/>
      <c r="H11" s="348"/>
      <c r="I11" s="351"/>
      <c r="J11" s="351"/>
    </row>
    <row r="12" spans="1:10" ht="15">
      <c r="A12" s="355">
        <v>8</v>
      </c>
      <c r="B12" s="350" t="s">
        <v>1668</v>
      </c>
      <c r="C12" s="350"/>
      <c r="D12" s="353"/>
      <c r="E12" s="348" t="s">
        <v>158</v>
      </c>
      <c r="F12" s="355">
        <v>23</v>
      </c>
      <c r="G12" s="348"/>
      <c r="H12" s="348"/>
      <c r="I12" s="351"/>
      <c r="J12" s="351"/>
    </row>
    <row r="13" spans="1:10" ht="31.5">
      <c r="A13" s="355">
        <v>9</v>
      </c>
      <c r="B13" s="356" t="s">
        <v>1669</v>
      </c>
      <c r="C13" s="350"/>
      <c r="D13" s="353"/>
      <c r="E13" s="348" t="s">
        <v>1670</v>
      </c>
      <c r="F13" s="355">
        <v>30</v>
      </c>
      <c r="G13" s="348"/>
      <c r="H13" s="348"/>
      <c r="I13" s="351"/>
      <c r="J13" s="351"/>
    </row>
    <row r="14" spans="1:10" ht="16.5">
      <c r="A14" s="348"/>
      <c r="B14" s="349" t="s">
        <v>1671</v>
      </c>
      <c r="C14" s="350"/>
      <c r="D14" s="353"/>
      <c r="E14" s="348"/>
      <c r="F14" s="348"/>
      <c r="G14" s="348"/>
      <c r="H14" s="348"/>
      <c r="I14" s="351"/>
      <c r="J14" s="351"/>
    </row>
    <row r="15" spans="1:10" ht="30">
      <c r="A15" s="355">
        <v>1</v>
      </c>
      <c r="B15" s="357" t="s">
        <v>1672</v>
      </c>
      <c r="C15" s="350"/>
      <c r="D15" s="350" t="s">
        <v>1673</v>
      </c>
      <c r="E15" s="348" t="s">
        <v>580</v>
      </c>
      <c r="F15" s="355">
        <v>3</v>
      </c>
      <c r="G15" s="348"/>
      <c r="H15" s="348"/>
      <c r="I15" s="351"/>
      <c r="J15" s="351"/>
    </row>
    <row r="16" spans="1:10" ht="15">
      <c r="A16" s="355">
        <v>2</v>
      </c>
      <c r="B16" s="357" t="s">
        <v>1674</v>
      </c>
      <c r="C16" s="350"/>
      <c r="D16" s="350" t="s">
        <v>1675</v>
      </c>
      <c r="E16" s="348" t="s">
        <v>580</v>
      </c>
      <c r="F16" s="355">
        <v>3</v>
      </c>
      <c r="G16" s="348"/>
      <c r="H16" s="348"/>
      <c r="I16" s="351"/>
      <c r="J16" s="351"/>
    </row>
    <row r="17" spans="1:10" ht="15">
      <c r="A17" s="355">
        <v>3</v>
      </c>
      <c r="B17" s="357" t="s">
        <v>1676</v>
      </c>
      <c r="C17" s="350"/>
      <c r="D17" s="350" t="s">
        <v>1677</v>
      </c>
      <c r="E17" s="348" t="s">
        <v>580</v>
      </c>
      <c r="F17" s="355">
        <v>2</v>
      </c>
      <c r="G17" s="348"/>
      <c r="H17" s="348"/>
      <c r="I17" s="351"/>
      <c r="J17" s="351"/>
    </row>
    <row r="18" spans="1:10" ht="15">
      <c r="A18" s="355">
        <v>4</v>
      </c>
      <c r="B18" s="357" t="s">
        <v>1678</v>
      </c>
      <c r="C18" s="350"/>
      <c r="D18" s="350" t="s">
        <v>1679</v>
      </c>
      <c r="E18" s="348" t="s">
        <v>580</v>
      </c>
      <c r="F18" s="355">
        <v>1</v>
      </c>
      <c r="G18" s="348"/>
      <c r="H18" s="348"/>
      <c r="I18" s="351"/>
      <c r="J18" s="351"/>
    </row>
    <row r="19" spans="1:10" ht="15">
      <c r="A19" s="355">
        <v>5</v>
      </c>
      <c r="B19" s="350" t="s">
        <v>1680</v>
      </c>
      <c r="C19" s="350"/>
      <c r="D19" s="350"/>
      <c r="E19" s="348" t="s">
        <v>580</v>
      </c>
      <c r="F19" s="355">
        <v>3</v>
      </c>
      <c r="G19" s="348"/>
      <c r="H19" s="348"/>
      <c r="I19" s="351"/>
      <c r="J19" s="351"/>
    </row>
    <row r="20" spans="1:10" ht="15">
      <c r="A20" s="355">
        <v>6</v>
      </c>
      <c r="B20" s="350" t="s">
        <v>1681</v>
      </c>
      <c r="C20" s="350"/>
      <c r="D20" s="350"/>
      <c r="E20" s="348" t="s">
        <v>580</v>
      </c>
      <c r="F20" s="355">
        <v>6</v>
      </c>
      <c r="G20" s="348"/>
      <c r="H20" s="348"/>
      <c r="I20" s="351"/>
      <c r="J20" s="351"/>
    </row>
    <row r="21" spans="1:10" ht="15">
      <c r="A21" s="355">
        <v>7</v>
      </c>
      <c r="B21" s="357" t="s">
        <v>1682</v>
      </c>
      <c r="C21" s="357"/>
      <c r="D21" s="357"/>
      <c r="E21" s="348" t="s">
        <v>580</v>
      </c>
      <c r="F21" s="355">
        <v>1</v>
      </c>
      <c r="G21" s="348"/>
      <c r="H21" s="348"/>
      <c r="I21" s="351"/>
      <c r="J21" s="351"/>
    </row>
    <row r="22" spans="1:10" ht="15">
      <c r="A22" s="355">
        <v>8</v>
      </c>
      <c r="B22" s="357" t="s">
        <v>1683</v>
      </c>
      <c r="C22" s="357"/>
      <c r="D22" s="357"/>
      <c r="E22" s="348" t="s">
        <v>619</v>
      </c>
      <c r="F22" s="355">
        <v>1</v>
      </c>
      <c r="G22" s="348"/>
      <c r="H22" s="348"/>
      <c r="I22" s="351"/>
      <c r="J22" s="351"/>
    </row>
    <row r="23" spans="1:10" ht="15">
      <c r="A23" s="355">
        <v>9</v>
      </c>
      <c r="B23" s="357" t="s">
        <v>1684</v>
      </c>
      <c r="C23" s="357"/>
      <c r="D23" s="357"/>
      <c r="E23" s="348" t="s">
        <v>619</v>
      </c>
      <c r="F23" s="355">
        <v>1</v>
      </c>
      <c r="G23" s="348"/>
      <c r="H23" s="348"/>
      <c r="I23" s="351"/>
      <c r="J23" s="351"/>
    </row>
    <row r="24" spans="1:10" ht="45">
      <c r="A24" s="355">
        <v>10</v>
      </c>
      <c r="B24" s="357" t="s">
        <v>1685</v>
      </c>
      <c r="C24" s="357"/>
      <c r="D24" s="357"/>
      <c r="E24" s="348" t="s">
        <v>619</v>
      </c>
      <c r="F24" s="355">
        <v>1</v>
      </c>
      <c r="G24" s="348"/>
      <c r="H24" s="348"/>
      <c r="I24" s="351"/>
      <c r="J24" s="351"/>
    </row>
    <row r="25" spans="1:10" ht="15">
      <c r="A25" s="355">
        <v>11</v>
      </c>
      <c r="B25" s="357" t="s">
        <v>1686</v>
      </c>
      <c r="C25" s="357"/>
      <c r="D25" s="357"/>
      <c r="E25" s="348" t="s">
        <v>619</v>
      </c>
      <c r="F25" s="355">
        <v>1</v>
      </c>
      <c r="G25" s="348"/>
      <c r="H25" s="348"/>
      <c r="I25" s="351"/>
      <c r="J25" s="351"/>
    </row>
    <row r="26" spans="1:10" ht="30">
      <c r="A26" s="355">
        <v>12</v>
      </c>
      <c r="B26" s="357" t="s">
        <v>1687</v>
      </c>
      <c r="C26" s="357"/>
      <c r="D26" s="357"/>
      <c r="E26" s="348" t="s">
        <v>619</v>
      </c>
      <c r="F26" s="355">
        <v>1</v>
      </c>
      <c r="G26" s="348"/>
      <c r="H26" s="348"/>
      <c r="I26" s="351"/>
      <c r="J26" s="351"/>
    </row>
    <row r="27" spans="1:10" ht="30">
      <c r="A27" s="355">
        <v>13</v>
      </c>
      <c r="B27" s="357" t="s">
        <v>1688</v>
      </c>
      <c r="C27" s="357"/>
      <c r="D27" s="357"/>
      <c r="E27" s="348" t="s">
        <v>619</v>
      </c>
      <c r="F27" s="355">
        <v>1</v>
      </c>
      <c r="G27" s="348"/>
      <c r="H27" s="348"/>
      <c r="I27" s="351"/>
      <c r="J27" s="351"/>
    </row>
    <row r="28" spans="1:10" ht="18.75">
      <c r="A28" s="348"/>
      <c r="B28" s="346" t="s">
        <v>1689</v>
      </c>
      <c r="C28" s="350"/>
      <c r="D28" s="350"/>
      <c r="E28" s="348"/>
      <c r="F28" s="348"/>
      <c r="G28" s="348"/>
      <c r="H28" s="348"/>
      <c r="I28" s="351"/>
      <c r="J28" s="351"/>
    </row>
    <row r="29" spans="1:10" ht="30">
      <c r="A29" s="355">
        <v>1</v>
      </c>
      <c r="B29" s="357" t="s">
        <v>1690</v>
      </c>
      <c r="C29" s="350"/>
      <c r="D29" s="348"/>
      <c r="E29" s="348" t="s">
        <v>580</v>
      </c>
      <c r="F29" s="355">
        <v>1</v>
      </c>
      <c r="G29" s="348"/>
      <c r="H29" s="348"/>
      <c r="I29" s="351"/>
      <c r="J29" s="351"/>
    </row>
    <row r="30" spans="1:10" ht="15">
      <c r="A30" s="355">
        <v>2</v>
      </c>
      <c r="B30" s="357" t="s">
        <v>1691</v>
      </c>
      <c r="C30" s="350"/>
      <c r="D30" s="350" t="s">
        <v>1692</v>
      </c>
      <c r="E30" s="348" t="s">
        <v>580</v>
      </c>
      <c r="F30" s="355">
        <v>3</v>
      </c>
      <c r="G30" s="348"/>
      <c r="H30" s="348"/>
      <c r="I30" s="351"/>
      <c r="J30" s="351"/>
    </row>
    <row r="31" spans="1:10" ht="15">
      <c r="A31" s="355">
        <v>3</v>
      </c>
      <c r="B31" s="357" t="s">
        <v>1693</v>
      </c>
      <c r="C31" s="350"/>
      <c r="D31" s="350"/>
      <c r="E31" s="348" t="s">
        <v>580</v>
      </c>
      <c r="F31" s="355">
        <v>2</v>
      </c>
      <c r="G31" s="348"/>
      <c r="H31" s="348"/>
      <c r="I31" s="351"/>
      <c r="J31" s="351"/>
    </row>
    <row r="32" spans="1:10" ht="15">
      <c r="A32" s="355">
        <v>4</v>
      </c>
      <c r="B32" s="357" t="s">
        <v>1694</v>
      </c>
      <c r="C32" s="350"/>
      <c r="D32" s="350"/>
      <c r="E32" s="348" t="s">
        <v>580</v>
      </c>
      <c r="F32" s="355">
        <v>2</v>
      </c>
      <c r="G32" s="348"/>
      <c r="H32" s="348"/>
      <c r="I32" s="351"/>
      <c r="J32" s="351"/>
    </row>
    <row r="33" spans="1:10" ht="30">
      <c r="A33" s="355">
        <v>5</v>
      </c>
      <c r="B33" s="357" t="s">
        <v>1695</v>
      </c>
      <c r="C33" s="350"/>
      <c r="D33" s="357"/>
      <c r="E33" s="348" t="s">
        <v>580</v>
      </c>
      <c r="F33" s="355">
        <v>1</v>
      </c>
      <c r="G33" s="348"/>
      <c r="H33" s="348"/>
      <c r="I33" s="351"/>
      <c r="J33" s="351"/>
    </row>
    <row r="34" spans="1:10" ht="15">
      <c r="A34" s="355">
        <v>6</v>
      </c>
      <c r="B34" s="350" t="s">
        <v>1696</v>
      </c>
      <c r="C34" s="350"/>
      <c r="D34" s="357"/>
      <c r="E34" s="348" t="s">
        <v>580</v>
      </c>
      <c r="F34" s="355">
        <v>3</v>
      </c>
      <c r="G34" s="348"/>
      <c r="H34" s="348"/>
      <c r="I34" s="351"/>
      <c r="J34" s="351"/>
    </row>
    <row r="35" spans="1:10" ht="15">
      <c r="A35" s="355">
        <v>7</v>
      </c>
      <c r="B35" s="350" t="s">
        <v>1697</v>
      </c>
      <c r="C35" s="350"/>
      <c r="D35" s="357"/>
      <c r="E35" s="348" t="s">
        <v>580</v>
      </c>
      <c r="F35" s="355">
        <v>1</v>
      </c>
      <c r="G35" s="348"/>
      <c r="H35" s="348"/>
      <c r="I35" s="351"/>
      <c r="J35" s="351"/>
    </row>
    <row r="36" spans="1:10" ht="15">
      <c r="A36" s="355">
        <v>8</v>
      </c>
      <c r="B36" s="357" t="s">
        <v>1698</v>
      </c>
      <c r="C36" s="350"/>
      <c r="D36" s="350"/>
      <c r="E36" s="348" t="s">
        <v>580</v>
      </c>
      <c r="F36" s="355">
        <v>3</v>
      </c>
      <c r="G36" s="348"/>
      <c r="H36" s="348"/>
      <c r="I36" s="351"/>
      <c r="J36" s="351"/>
    </row>
    <row r="37" spans="1:10" ht="15">
      <c r="A37" s="355">
        <v>9</v>
      </c>
      <c r="B37" s="357" t="s">
        <v>1699</v>
      </c>
      <c r="C37" s="350"/>
      <c r="D37" s="350"/>
      <c r="E37" s="348" t="s">
        <v>580</v>
      </c>
      <c r="F37" s="355">
        <v>3</v>
      </c>
      <c r="G37" s="348"/>
      <c r="H37" s="348"/>
      <c r="I37" s="351"/>
      <c r="J37" s="351"/>
    </row>
    <row r="38" spans="1:10" ht="30">
      <c r="A38" s="355">
        <v>10</v>
      </c>
      <c r="B38" s="357" t="s">
        <v>1700</v>
      </c>
      <c r="C38" s="350"/>
      <c r="D38" s="350"/>
      <c r="E38" s="348" t="s">
        <v>580</v>
      </c>
      <c r="F38" s="355">
        <v>6</v>
      </c>
      <c r="G38" s="348"/>
      <c r="H38" s="348"/>
      <c r="I38" s="351"/>
      <c r="J38" s="351"/>
    </row>
    <row r="39" spans="1:10" ht="15">
      <c r="A39" s="355">
        <v>11</v>
      </c>
      <c r="B39" s="350" t="s">
        <v>1701</v>
      </c>
      <c r="C39" s="350"/>
      <c r="D39" s="350"/>
      <c r="E39" s="348" t="s">
        <v>580</v>
      </c>
      <c r="F39" s="355">
        <v>16</v>
      </c>
      <c r="G39" s="348"/>
      <c r="H39" s="348"/>
      <c r="I39" s="351"/>
      <c r="J39" s="351"/>
    </row>
    <row r="40" spans="1:10" ht="15">
      <c r="A40" s="352">
        <v>12</v>
      </c>
      <c r="B40" s="353" t="s">
        <v>1702</v>
      </c>
      <c r="C40" s="353"/>
      <c r="D40" s="353"/>
      <c r="E40" s="354" t="s">
        <v>580</v>
      </c>
      <c r="F40" s="352">
        <v>1</v>
      </c>
      <c r="G40" s="348"/>
      <c r="H40" s="348"/>
      <c r="I40" s="351"/>
      <c r="J40" s="351"/>
    </row>
    <row r="41" spans="1:10" ht="15">
      <c r="A41" s="352">
        <v>13</v>
      </c>
      <c r="B41" s="353" t="s">
        <v>1703</v>
      </c>
      <c r="C41" s="353"/>
      <c r="D41" s="353"/>
      <c r="E41" s="354" t="s">
        <v>580</v>
      </c>
      <c r="F41" s="352">
        <v>1</v>
      </c>
      <c r="G41" s="348"/>
      <c r="H41" s="348"/>
      <c r="I41" s="351"/>
      <c r="J41" s="351"/>
    </row>
    <row r="42" spans="1:10" ht="15">
      <c r="A42" s="352">
        <v>14</v>
      </c>
      <c r="B42" s="353" t="s">
        <v>1704</v>
      </c>
      <c r="C42" s="353"/>
      <c r="D42" s="353"/>
      <c r="E42" s="354" t="s">
        <v>580</v>
      </c>
      <c r="F42" s="352">
        <v>1</v>
      </c>
      <c r="G42" s="348"/>
      <c r="H42" s="348"/>
      <c r="I42" s="351"/>
      <c r="J42" s="351"/>
    </row>
    <row r="43" spans="1:10" ht="15">
      <c r="A43" s="352">
        <v>15</v>
      </c>
      <c r="B43" s="353" t="s">
        <v>1705</v>
      </c>
      <c r="C43" s="353"/>
      <c r="D43" s="353"/>
      <c r="E43" s="354" t="s">
        <v>580</v>
      </c>
      <c r="F43" s="352">
        <v>2</v>
      </c>
      <c r="G43" s="348"/>
      <c r="H43" s="348"/>
      <c r="I43" s="351"/>
      <c r="J43" s="351"/>
    </row>
    <row r="44" spans="1:10" ht="15">
      <c r="A44" s="352">
        <v>16</v>
      </c>
      <c r="B44" s="353" t="s">
        <v>1706</v>
      </c>
      <c r="C44" s="353"/>
      <c r="D44" s="353"/>
      <c r="E44" s="354" t="s">
        <v>580</v>
      </c>
      <c r="F44" s="352">
        <v>1</v>
      </c>
      <c r="G44" s="348"/>
      <c r="H44" s="348"/>
      <c r="I44" s="351"/>
      <c r="J44" s="351"/>
    </row>
    <row r="45" spans="1:10" ht="15">
      <c r="A45" s="352">
        <v>17</v>
      </c>
      <c r="B45" s="353" t="s">
        <v>1707</v>
      </c>
      <c r="C45" s="353"/>
      <c r="D45" s="353"/>
      <c r="E45" s="354" t="s">
        <v>580</v>
      </c>
      <c r="F45" s="352">
        <v>9</v>
      </c>
      <c r="G45" s="348"/>
      <c r="H45" s="348"/>
      <c r="I45" s="351"/>
      <c r="J45" s="351"/>
    </row>
    <row r="46" spans="1:10" ht="15">
      <c r="A46" s="352">
        <v>18</v>
      </c>
      <c r="B46" s="353" t="s">
        <v>1708</v>
      </c>
      <c r="C46" s="353"/>
      <c r="D46" s="353"/>
      <c r="E46" s="354" t="s">
        <v>580</v>
      </c>
      <c r="F46" s="352">
        <v>3</v>
      </c>
      <c r="G46" s="348"/>
      <c r="H46" s="348"/>
      <c r="I46" s="351"/>
      <c r="J46" s="351"/>
    </row>
    <row r="47" spans="1:10" ht="15">
      <c r="A47" s="352">
        <v>19</v>
      </c>
      <c r="B47" s="350" t="s">
        <v>1709</v>
      </c>
      <c r="C47" s="350"/>
      <c r="D47" s="353"/>
      <c r="E47" s="348" t="s">
        <v>580</v>
      </c>
      <c r="F47" s="355">
        <v>12</v>
      </c>
      <c r="G47" s="348"/>
      <c r="H47" s="348"/>
      <c r="I47" s="351"/>
      <c r="J47" s="351"/>
    </row>
    <row r="48" spans="1:10" ht="30">
      <c r="A48" s="352">
        <v>20</v>
      </c>
      <c r="B48" s="357" t="s">
        <v>1710</v>
      </c>
      <c r="C48" s="350"/>
      <c r="D48" s="353"/>
      <c r="E48" s="348" t="s">
        <v>580</v>
      </c>
      <c r="F48" s="355">
        <v>1</v>
      </c>
      <c r="G48" s="348"/>
      <c r="H48" s="348"/>
      <c r="I48" s="351"/>
      <c r="J48" s="351"/>
    </row>
    <row r="49" spans="1:10" ht="15">
      <c r="A49" s="352">
        <v>21</v>
      </c>
      <c r="B49" s="357" t="s">
        <v>1711</v>
      </c>
      <c r="C49" s="350"/>
      <c r="D49" s="353"/>
      <c r="E49" s="348" t="s">
        <v>580</v>
      </c>
      <c r="F49" s="355">
        <v>1</v>
      </c>
      <c r="G49" s="348"/>
      <c r="H49" s="348"/>
      <c r="I49" s="351"/>
      <c r="J49" s="351"/>
    </row>
    <row r="50" spans="1:10" ht="15">
      <c r="A50" s="352">
        <v>22</v>
      </c>
      <c r="B50" s="357" t="s">
        <v>1712</v>
      </c>
      <c r="C50" s="350"/>
      <c r="D50" s="353"/>
      <c r="E50" s="348" t="s">
        <v>580</v>
      </c>
      <c r="F50" s="355">
        <v>1</v>
      </c>
      <c r="G50" s="348"/>
      <c r="H50" s="348"/>
      <c r="I50" s="351"/>
      <c r="J50" s="351"/>
    </row>
    <row r="51" spans="1:10" ht="15">
      <c r="A51" s="352">
        <v>23</v>
      </c>
      <c r="B51" s="353" t="s">
        <v>1713</v>
      </c>
      <c r="C51" s="353"/>
      <c r="D51" s="353"/>
      <c r="E51" s="354" t="s">
        <v>580</v>
      </c>
      <c r="F51" s="352">
        <v>3</v>
      </c>
      <c r="G51" s="348"/>
      <c r="H51" s="348"/>
      <c r="I51" s="351"/>
      <c r="J51" s="351"/>
    </row>
    <row r="52" spans="1:10" ht="45">
      <c r="A52" s="355">
        <v>24</v>
      </c>
      <c r="B52" s="357" t="s">
        <v>1714</v>
      </c>
      <c r="C52" s="350"/>
      <c r="D52" s="350" t="s">
        <v>1715</v>
      </c>
      <c r="E52" s="348" t="s">
        <v>580</v>
      </c>
      <c r="F52" s="355">
        <v>3</v>
      </c>
      <c r="G52" s="348"/>
      <c r="H52" s="348"/>
      <c r="I52" s="351"/>
      <c r="J52" s="351"/>
    </row>
    <row r="53" spans="1:10" ht="15">
      <c r="A53" s="352">
        <v>25</v>
      </c>
      <c r="B53" s="350" t="s">
        <v>1716</v>
      </c>
      <c r="C53" s="350"/>
      <c r="D53" s="353"/>
      <c r="E53" s="348" t="s">
        <v>580</v>
      </c>
      <c r="F53" s="355">
        <v>3</v>
      </c>
      <c r="G53" s="348"/>
      <c r="H53" s="348"/>
      <c r="I53" s="351"/>
      <c r="J53" s="351"/>
    </row>
    <row r="54" spans="1:10" ht="15">
      <c r="A54" s="352">
        <v>26</v>
      </c>
      <c r="B54" s="350" t="s">
        <v>1717</v>
      </c>
      <c r="C54" s="350"/>
      <c r="D54" s="350"/>
      <c r="E54" s="348" t="s">
        <v>580</v>
      </c>
      <c r="F54" s="355">
        <v>16</v>
      </c>
      <c r="G54" s="348"/>
      <c r="H54" s="348"/>
      <c r="I54" s="351"/>
      <c r="J54" s="351"/>
    </row>
    <row r="55" spans="1:10" ht="15">
      <c r="A55" s="352">
        <v>27</v>
      </c>
      <c r="B55" s="350" t="s">
        <v>1718</v>
      </c>
      <c r="C55" s="350"/>
      <c r="D55" s="353"/>
      <c r="E55" s="348" t="s">
        <v>580</v>
      </c>
      <c r="F55" s="355">
        <v>3</v>
      </c>
      <c r="G55" s="348"/>
      <c r="H55" s="348"/>
      <c r="I55" s="358"/>
      <c r="J55" s="351"/>
    </row>
    <row r="56" spans="1:10" ht="30">
      <c r="A56" s="352">
        <v>28</v>
      </c>
      <c r="B56" s="357" t="s">
        <v>1719</v>
      </c>
      <c r="C56" s="350"/>
      <c r="D56" s="353" t="s">
        <v>1720</v>
      </c>
      <c r="E56" s="348" t="s">
        <v>580</v>
      </c>
      <c r="F56" s="355">
        <v>1</v>
      </c>
      <c r="G56" s="348"/>
      <c r="H56" s="348"/>
      <c r="I56" s="351"/>
      <c r="J56" s="351"/>
    </row>
    <row r="57" spans="1:10" ht="15">
      <c r="A57" s="355">
        <v>29</v>
      </c>
      <c r="B57" s="350" t="s">
        <v>1721</v>
      </c>
      <c r="C57" s="350"/>
      <c r="D57" s="350" t="s">
        <v>1722</v>
      </c>
      <c r="E57" s="348" t="s">
        <v>580</v>
      </c>
      <c r="F57" s="355">
        <v>1</v>
      </c>
      <c r="G57" s="348"/>
      <c r="H57" s="348"/>
      <c r="I57" s="351"/>
      <c r="J57" s="351"/>
    </row>
    <row r="58" spans="1:10" ht="30">
      <c r="A58" s="355">
        <v>30</v>
      </c>
      <c r="B58" s="350" t="s">
        <v>1723</v>
      </c>
      <c r="C58" s="350"/>
      <c r="D58" s="357" t="s">
        <v>1724</v>
      </c>
      <c r="E58" s="348" t="s">
        <v>580</v>
      </c>
      <c r="F58" s="355">
        <v>1</v>
      </c>
      <c r="G58" s="348"/>
      <c r="H58" s="348"/>
      <c r="I58" s="351"/>
      <c r="J58" s="351"/>
    </row>
    <row r="59" spans="1:10" ht="15">
      <c r="A59" s="355">
        <v>31</v>
      </c>
      <c r="B59" s="350" t="s">
        <v>1725</v>
      </c>
      <c r="C59" s="350"/>
      <c r="D59" s="350" t="s">
        <v>1726</v>
      </c>
      <c r="E59" s="348" t="s">
        <v>580</v>
      </c>
      <c r="F59" s="355">
        <v>1</v>
      </c>
      <c r="G59" s="348"/>
      <c r="H59" s="348"/>
      <c r="I59" s="351"/>
      <c r="J59" s="351"/>
    </row>
    <row r="60" spans="1:10" ht="15">
      <c r="A60" s="355">
        <v>32</v>
      </c>
      <c r="B60" s="350" t="s">
        <v>1727</v>
      </c>
      <c r="C60" s="350"/>
      <c r="D60" s="350" t="s">
        <v>1728</v>
      </c>
      <c r="E60" s="348" t="s">
        <v>580</v>
      </c>
      <c r="F60" s="355">
        <v>1</v>
      </c>
      <c r="G60" s="348"/>
      <c r="H60" s="348"/>
      <c r="I60" s="351"/>
      <c r="J60" s="351"/>
    </row>
    <row r="61" spans="1:10" ht="15">
      <c r="A61" s="355">
        <v>33</v>
      </c>
      <c r="B61" s="350" t="s">
        <v>1729</v>
      </c>
      <c r="C61" s="350"/>
      <c r="D61" s="350"/>
      <c r="E61" s="348" t="s">
        <v>580</v>
      </c>
      <c r="F61" s="355">
        <v>1</v>
      </c>
      <c r="G61" s="348"/>
      <c r="H61" s="348"/>
      <c r="I61" s="351"/>
      <c r="J61" s="351"/>
    </row>
    <row r="62" spans="1:10" ht="15">
      <c r="A62" s="355">
        <v>34</v>
      </c>
      <c r="B62" s="350" t="s">
        <v>1730</v>
      </c>
      <c r="C62" s="350"/>
      <c r="D62" s="350"/>
      <c r="E62" s="348" t="s">
        <v>580</v>
      </c>
      <c r="F62" s="355">
        <v>1</v>
      </c>
      <c r="G62" s="348"/>
      <c r="H62" s="348"/>
      <c r="I62" s="351"/>
      <c r="J62" s="351"/>
    </row>
    <row r="63" spans="1:10" ht="15">
      <c r="A63" s="355">
        <v>35</v>
      </c>
      <c r="B63" s="350" t="s">
        <v>1731</v>
      </c>
      <c r="C63" s="350"/>
      <c r="D63" s="350"/>
      <c r="E63" s="348" t="s">
        <v>158</v>
      </c>
      <c r="F63" s="355">
        <v>10</v>
      </c>
      <c r="G63" s="348"/>
      <c r="H63" s="348"/>
      <c r="I63" s="351"/>
      <c r="J63" s="351"/>
    </row>
    <row r="64" spans="1:10" ht="15">
      <c r="A64" s="355">
        <v>36</v>
      </c>
      <c r="B64" s="350" t="s">
        <v>1732</v>
      </c>
      <c r="C64" s="350"/>
      <c r="D64" s="350"/>
      <c r="E64" s="348" t="s">
        <v>158</v>
      </c>
      <c r="F64" s="355">
        <v>7</v>
      </c>
      <c r="G64" s="348"/>
      <c r="H64" s="348"/>
      <c r="I64" s="351"/>
      <c r="J64" s="351"/>
    </row>
    <row r="65" spans="1:10" ht="15">
      <c r="A65" s="355">
        <v>37</v>
      </c>
      <c r="B65" s="350" t="s">
        <v>1733</v>
      </c>
      <c r="C65" s="350"/>
      <c r="D65" s="350"/>
      <c r="E65" s="348" t="s">
        <v>158</v>
      </c>
      <c r="F65" s="355">
        <v>2</v>
      </c>
      <c r="G65" s="348"/>
      <c r="H65" s="348"/>
      <c r="I65" s="351"/>
      <c r="J65" s="351"/>
    </row>
    <row r="66" spans="1:10" ht="15">
      <c r="A66" s="355">
        <v>38</v>
      </c>
      <c r="B66" s="350" t="s">
        <v>1734</v>
      </c>
      <c r="C66" s="350"/>
      <c r="D66" s="350"/>
      <c r="E66" s="348" t="s">
        <v>580</v>
      </c>
      <c r="F66" s="355">
        <v>1</v>
      </c>
      <c r="G66" s="348"/>
      <c r="H66" s="348"/>
      <c r="I66" s="351"/>
      <c r="J66" s="351"/>
    </row>
    <row r="67" spans="1:10" ht="30">
      <c r="A67" s="352">
        <v>39</v>
      </c>
      <c r="B67" s="357" t="s">
        <v>1735</v>
      </c>
      <c r="C67" s="350"/>
      <c r="D67" s="350"/>
      <c r="E67" s="348" t="s">
        <v>580</v>
      </c>
      <c r="F67" s="355">
        <v>1</v>
      </c>
      <c r="G67" s="348"/>
      <c r="H67" s="348"/>
      <c r="I67" s="351"/>
      <c r="J67" s="351"/>
    </row>
    <row r="68" spans="1:10" ht="15">
      <c r="A68" s="355">
        <v>40</v>
      </c>
      <c r="B68" s="350" t="s">
        <v>1736</v>
      </c>
      <c r="C68" s="350"/>
      <c r="D68" s="350"/>
      <c r="E68" s="348" t="s">
        <v>619</v>
      </c>
      <c r="F68" s="355">
        <v>1</v>
      </c>
      <c r="G68" s="348"/>
      <c r="H68" s="348"/>
      <c r="I68" s="351"/>
      <c r="J68" s="351"/>
    </row>
    <row r="69" spans="1:10" ht="30">
      <c r="A69" s="355">
        <v>41</v>
      </c>
      <c r="B69" s="357" t="s">
        <v>1737</v>
      </c>
      <c r="C69" s="350"/>
      <c r="D69" s="350"/>
      <c r="E69" s="348" t="s">
        <v>619</v>
      </c>
      <c r="F69" s="355">
        <v>1</v>
      </c>
      <c r="G69" s="348"/>
      <c r="H69" s="348"/>
      <c r="I69" s="351"/>
      <c r="J69" s="351"/>
    </row>
    <row r="70" spans="1:10" ht="15">
      <c r="A70" s="355">
        <v>42</v>
      </c>
      <c r="B70" s="357" t="s">
        <v>1738</v>
      </c>
      <c r="C70" s="350"/>
      <c r="D70" s="350"/>
      <c r="E70" s="348" t="s">
        <v>619</v>
      </c>
      <c r="F70" s="355">
        <v>1</v>
      </c>
      <c r="G70" s="348"/>
      <c r="H70" s="348"/>
      <c r="I70" s="351"/>
      <c r="J70" s="351"/>
    </row>
    <row r="71" spans="1:10" ht="15">
      <c r="A71" s="355">
        <v>43</v>
      </c>
      <c r="B71" s="357" t="s">
        <v>1739</v>
      </c>
      <c r="C71" s="350"/>
      <c r="D71" s="350"/>
      <c r="E71" s="348" t="s">
        <v>619</v>
      </c>
      <c r="F71" s="355">
        <v>1</v>
      </c>
      <c r="G71" s="348"/>
      <c r="H71" s="348"/>
      <c r="I71" s="351"/>
      <c r="J71" s="351"/>
    </row>
    <row r="72" spans="1:10" ht="15">
      <c r="A72" s="355">
        <v>44</v>
      </c>
      <c r="B72" s="357" t="s">
        <v>1740</v>
      </c>
      <c r="C72" s="350"/>
      <c r="D72" s="350"/>
      <c r="E72" s="348" t="s">
        <v>619</v>
      </c>
      <c r="F72" s="355">
        <v>1</v>
      </c>
      <c r="G72" s="348"/>
      <c r="H72" s="348"/>
      <c r="I72" s="351"/>
      <c r="J72" s="351"/>
    </row>
    <row r="73" spans="1:10" ht="15">
      <c r="A73" s="355">
        <v>45</v>
      </c>
      <c r="B73" s="350" t="s">
        <v>1741</v>
      </c>
      <c r="C73" s="350"/>
      <c r="D73" s="350"/>
      <c r="E73" s="348" t="s">
        <v>619</v>
      </c>
      <c r="F73" s="355">
        <v>1</v>
      </c>
      <c r="G73" s="348"/>
      <c r="H73" s="348"/>
      <c r="I73" s="351"/>
      <c r="J73" s="351"/>
    </row>
    <row r="74" spans="1:10" ht="16.5">
      <c r="A74" s="348"/>
      <c r="B74" s="359" t="s">
        <v>1742</v>
      </c>
      <c r="C74" s="350"/>
      <c r="D74" s="350"/>
      <c r="E74" s="348"/>
      <c r="F74" s="348"/>
      <c r="G74" s="348"/>
      <c r="H74" s="348"/>
      <c r="I74" s="351"/>
      <c r="J74" s="351"/>
    </row>
    <row r="75" spans="1:10" ht="15">
      <c r="A75" s="355">
        <v>1</v>
      </c>
      <c r="B75" s="350" t="s">
        <v>1743</v>
      </c>
      <c r="C75" s="350"/>
      <c r="D75" s="353"/>
      <c r="E75" s="348" t="s">
        <v>158</v>
      </c>
      <c r="F75" s="355">
        <v>7</v>
      </c>
      <c r="G75" s="348"/>
      <c r="H75" s="348"/>
      <c r="I75" s="351"/>
      <c r="J75" s="351"/>
    </row>
    <row r="76" spans="1:10" ht="15">
      <c r="A76" s="355">
        <v>2</v>
      </c>
      <c r="B76" s="350" t="s">
        <v>1744</v>
      </c>
      <c r="C76" s="350"/>
      <c r="D76" s="348"/>
      <c r="E76" s="348" t="s">
        <v>158</v>
      </c>
      <c r="F76" s="355">
        <v>2</v>
      </c>
      <c r="G76" s="348"/>
      <c r="H76" s="348"/>
      <c r="I76" s="351"/>
      <c r="J76" s="351"/>
    </row>
    <row r="77" spans="1:10" ht="15">
      <c r="A77" s="355">
        <v>3</v>
      </c>
      <c r="B77" s="350" t="s">
        <v>1745</v>
      </c>
      <c r="C77" s="350"/>
      <c r="D77" s="348"/>
      <c r="E77" s="348" t="s">
        <v>158</v>
      </c>
      <c r="F77" s="355">
        <v>11</v>
      </c>
      <c r="G77" s="348"/>
      <c r="H77" s="348"/>
      <c r="I77" s="351"/>
      <c r="J77" s="351"/>
    </row>
    <row r="78" spans="1:10" ht="15">
      <c r="A78" s="355">
        <v>4</v>
      </c>
      <c r="B78" s="350" t="s">
        <v>1746</v>
      </c>
      <c r="C78" s="350"/>
      <c r="D78" s="348"/>
      <c r="E78" s="348" t="s">
        <v>158</v>
      </c>
      <c r="F78" s="355">
        <v>2</v>
      </c>
      <c r="G78" s="348"/>
      <c r="H78" s="348"/>
      <c r="I78" s="351"/>
      <c r="J78" s="351"/>
    </row>
    <row r="79" spans="1:10" ht="15">
      <c r="A79" s="355">
        <v>5</v>
      </c>
      <c r="B79" s="350" t="s">
        <v>1747</v>
      </c>
      <c r="C79" s="350"/>
      <c r="D79" s="350"/>
      <c r="E79" s="348" t="s">
        <v>158</v>
      </c>
      <c r="F79" s="355">
        <v>10</v>
      </c>
      <c r="G79" s="348"/>
      <c r="H79" s="348"/>
      <c r="I79" s="351"/>
      <c r="J79" s="351"/>
    </row>
    <row r="80" spans="1:10" ht="15">
      <c r="A80" s="355">
        <v>6</v>
      </c>
      <c r="B80" s="350" t="s">
        <v>1748</v>
      </c>
      <c r="C80" s="350"/>
      <c r="D80" s="350"/>
      <c r="E80" s="348" t="s">
        <v>158</v>
      </c>
      <c r="F80" s="355">
        <v>20</v>
      </c>
      <c r="G80" s="348"/>
      <c r="H80" s="348"/>
      <c r="I80" s="351"/>
      <c r="J80" s="351"/>
    </row>
    <row r="81" spans="1:10" ht="15">
      <c r="A81" s="355">
        <v>7</v>
      </c>
      <c r="B81" s="350" t="s">
        <v>1749</v>
      </c>
      <c r="C81" s="350"/>
      <c r="D81" s="350"/>
      <c r="E81" s="348" t="s">
        <v>158</v>
      </c>
      <c r="F81" s="355">
        <v>63</v>
      </c>
      <c r="G81" s="348"/>
      <c r="H81" s="348"/>
      <c r="I81" s="351"/>
      <c r="J81" s="351"/>
    </row>
    <row r="82" spans="1:10" ht="15">
      <c r="A82" s="355">
        <v>8</v>
      </c>
      <c r="B82" s="350" t="s">
        <v>1750</v>
      </c>
      <c r="C82" s="350"/>
      <c r="D82" s="350"/>
      <c r="E82" s="348" t="s">
        <v>158</v>
      </c>
      <c r="F82" s="355">
        <v>25</v>
      </c>
      <c r="G82" s="348"/>
      <c r="H82" s="348"/>
      <c r="I82" s="351"/>
      <c r="J82" s="351"/>
    </row>
    <row r="83" spans="1:10" ht="15">
      <c r="A83" s="355">
        <v>9</v>
      </c>
      <c r="B83" s="350" t="s">
        <v>1751</v>
      </c>
      <c r="C83" s="350"/>
      <c r="D83" s="350"/>
      <c r="E83" s="348" t="s">
        <v>158</v>
      </c>
      <c r="F83" s="355">
        <v>20</v>
      </c>
      <c r="G83" s="348"/>
      <c r="H83" s="348"/>
      <c r="I83" s="351"/>
      <c r="J83" s="351"/>
    </row>
    <row r="84" spans="1:10" ht="15">
      <c r="A84" s="355">
        <v>10</v>
      </c>
      <c r="B84" s="350" t="s">
        <v>1752</v>
      </c>
      <c r="C84" s="350"/>
      <c r="D84" s="350"/>
      <c r="E84" s="348" t="s">
        <v>158</v>
      </c>
      <c r="F84" s="355">
        <v>21</v>
      </c>
      <c r="G84" s="348"/>
      <c r="H84" s="348"/>
      <c r="I84" s="351"/>
      <c r="J84" s="351"/>
    </row>
    <row r="85" spans="1:10" ht="15">
      <c r="A85" s="355">
        <v>11</v>
      </c>
      <c r="B85" s="350" t="s">
        <v>1753</v>
      </c>
      <c r="C85" s="350"/>
      <c r="D85" s="350"/>
      <c r="E85" s="348" t="s">
        <v>158</v>
      </c>
      <c r="F85" s="355">
        <v>2</v>
      </c>
      <c r="G85" s="348"/>
      <c r="H85" s="348"/>
      <c r="I85" s="351"/>
      <c r="J85" s="351"/>
    </row>
    <row r="86" spans="1:10" ht="15">
      <c r="A86" s="355">
        <v>12</v>
      </c>
      <c r="B86" s="350" t="s">
        <v>1754</v>
      </c>
      <c r="C86" s="350"/>
      <c r="D86" s="350"/>
      <c r="E86" s="348" t="s">
        <v>158</v>
      </c>
      <c r="F86" s="355">
        <v>11</v>
      </c>
      <c r="G86" s="348"/>
      <c r="H86" s="348"/>
      <c r="I86" s="351"/>
      <c r="J86" s="351"/>
    </row>
    <row r="87" spans="1:10" ht="15">
      <c r="A87" s="355">
        <v>13</v>
      </c>
      <c r="B87" s="350" t="s">
        <v>1755</v>
      </c>
      <c r="C87" s="350"/>
      <c r="D87" s="350"/>
      <c r="E87" s="348" t="s">
        <v>158</v>
      </c>
      <c r="F87" s="355">
        <v>2</v>
      </c>
      <c r="G87" s="348"/>
      <c r="H87" s="348"/>
      <c r="I87" s="351"/>
      <c r="J87" s="351"/>
    </row>
    <row r="88" spans="1:10" ht="15">
      <c r="A88" s="355">
        <v>14</v>
      </c>
      <c r="B88" s="350" t="s">
        <v>1756</v>
      </c>
      <c r="C88" s="350"/>
      <c r="D88" s="350"/>
      <c r="E88" s="348" t="s">
        <v>158</v>
      </c>
      <c r="F88" s="355">
        <v>10</v>
      </c>
      <c r="G88" s="348"/>
      <c r="H88" s="348"/>
      <c r="I88" s="351"/>
      <c r="J88" s="351"/>
    </row>
    <row r="89" spans="1:10" ht="15">
      <c r="A89" s="355">
        <v>15</v>
      </c>
      <c r="B89" s="350" t="s">
        <v>1757</v>
      </c>
      <c r="C89" s="350"/>
      <c r="D89" s="350"/>
      <c r="E89" s="348" t="s">
        <v>158</v>
      </c>
      <c r="F89" s="355">
        <v>6</v>
      </c>
      <c r="G89" s="348"/>
      <c r="H89" s="348"/>
      <c r="I89" s="351"/>
      <c r="J89" s="351"/>
    </row>
    <row r="90" spans="1:10" ht="15">
      <c r="A90" s="355">
        <v>16</v>
      </c>
      <c r="B90" s="350" t="s">
        <v>1758</v>
      </c>
      <c r="C90" s="350"/>
      <c r="D90" s="350"/>
      <c r="E90" s="348" t="s">
        <v>158</v>
      </c>
      <c r="F90" s="355">
        <v>14</v>
      </c>
      <c r="G90" s="348"/>
      <c r="H90" s="348"/>
      <c r="I90" s="351"/>
      <c r="J90" s="351"/>
    </row>
    <row r="91" spans="1:10" ht="15">
      <c r="A91" s="355">
        <v>17</v>
      </c>
      <c r="B91" s="350" t="s">
        <v>1759</v>
      </c>
      <c r="C91" s="350"/>
      <c r="D91" s="350"/>
      <c r="E91" s="348" t="s">
        <v>158</v>
      </c>
      <c r="F91" s="355">
        <v>63</v>
      </c>
      <c r="G91" s="348"/>
      <c r="H91" s="348"/>
      <c r="I91" s="351"/>
      <c r="J91" s="351"/>
    </row>
    <row r="92" spans="1:10" ht="15">
      <c r="A92" s="355">
        <v>18</v>
      </c>
      <c r="B92" s="350" t="s">
        <v>1760</v>
      </c>
      <c r="C92" s="350"/>
      <c r="D92" s="350"/>
      <c r="E92" s="348" t="s">
        <v>158</v>
      </c>
      <c r="F92" s="355">
        <v>25</v>
      </c>
      <c r="G92" s="348"/>
      <c r="H92" s="348"/>
      <c r="I92" s="351"/>
      <c r="J92" s="351"/>
    </row>
    <row r="93" spans="1:10" ht="15">
      <c r="A93" s="355">
        <v>19</v>
      </c>
      <c r="B93" s="350" t="s">
        <v>1761</v>
      </c>
      <c r="C93" s="350"/>
      <c r="D93" s="350"/>
      <c r="E93" s="348" t="s">
        <v>158</v>
      </c>
      <c r="F93" s="355">
        <v>20</v>
      </c>
      <c r="G93" s="348"/>
      <c r="H93" s="348"/>
      <c r="I93" s="351"/>
      <c r="J93" s="351"/>
    </row>
    <row r="94" spans="1:10" ht="15">
      <c r="A94" s="355">
        <v>20</v>
      </c>
      <c r="B94" s="350" t="s">
        <v>1762</v>
      </c>
      <c r="C94" s="350"/>
      <c r="D94" s="350"/>
      <c r="E94" s="348" t="s">
        <v>158</v>
      </c>
      <c r="F94" s="355">
        <v>21</v>
      </c>
      <c r="G94" s="348"/>
      <c r="H94" s="348"/>
      <c r="I94" s="351"/>
      <c r="J94" s="351"/>
    </row>
    <row r="95" spans="1:10" ht="15">
      <c r="A95" s="355">
        <v>21</v>
      </c>
      <c r="B95" s="350" t="s">
        <v>1763</v>
      </c>
      <c r="C95" s="350"/>
      <c r="D95" s="350"/>
      <c r="E95" s="348" t="s">
        <v>158</v>
      </c>
      <c r="F95" s="355">
        <v>13</v>
      </c>
      <c r="G95" s="348"/>
      <c r="H95" s="348"/>
      <c r="I95" s="351"/>
      <c r="J95" s="351"/>
    </row>
    <row r="96" spans="1:10" ht="18.75">
      <c r="A96" s="348"/>
      <c r="B96" s="346" t="s">
        <v>1764</v>
      </c>
      <c r="C96" s="350"/>
      <c r="D96" s="350"/>
      <c r="E96" s="348"/>
      <c r="F96" s="348"/>
      <c r="G96" s="348"/>
      <c r="H96" s="348"/>
      <c r="I96" s="351"/>
      <c r="J96" s="351"/>
    </row>
    <row r="97" spans="1:10" ht="15">
      <c r="A97" s="355">
        <v>1</v>
      </c>
      <c r="B97" s="350" t="s">
        <v>1765</v>
      </c>
      <c r="C97" s="350"/>
      <c r="D97" s="348"/>
      <c r="E97" s="348" t="s">
        <v>580</v>
      </c>
      <c r="F97" s="355">
        <v>2</v>
      </c>
      <c r="G97" s="348"/>
      <c r="H97" s="348"/>
      <c r="I97" s="351"/>
      <c r="J97" s="351"/>
    </row>
    <row r="98" spans="1:10" ht="30">
      <c r="A98" s="355">
        <v>2</v>
      </c>
      <c r="B98" s="357" t="s">
        <v>1766</v>
      </c>
      <c r="C98" s="350"/>
      <c r="D98" s="348"/>
      <c r="E98" s="348" t="s">
        <v>580</v>
      </c>
      <c r="F98" s="355">
        <v>1</v>
      </c>
      <c r="G98" s="348"/>
      <c r="H98" s="348"/>
      <c r="I98" s="351"/>
      <c r="J98" s="351"/>
    </row>
    <row r="99" spans="1:10" ht="15">
      <c r="A99" s="355">
        <v>3</v>
      </c>
      <c r="B99" s="350" t="s">
        <v>1767</v>
      </c>
      <c r="C99" s="350"/>
      <c r="D99" s="348"/>
      <c r="E99" s="348" t="s">
        <v>580</v>
      </c>
      <c r="F99" s="355">
        <v>1</v>
      </c>
      <c r="G99" s="348"/>
      <c r="H99" s="348"/>
      <c r="I99" s="351"/>
      <c r="J99" s="351"/>
    </row>
    <row r="100" spans="1:10" ht="15">
      <c r="A100" s="355">
        <v>4</v>
      </c>
      <c r="B100" s="350" t="s">
        <v>1768</v>
      </c>
      <c r="C100" s="350"/>
      <c r="D100" s="348"/>
      <c r="E100" s="348" t="s">
        <v>580</v>
      </c>
      <c r="F100" s="355">
        <v>1</v>
      </c>
      <c r="G100" s="348"/>
      <c r="H100" s="348"/>
      <c r="I100" s="351"/>
      <c r="J100" s="351"/>
    </row>
    <row r="101" spans="1:10" ht="15">
      <c r="A101" s="355">
        <v>5</v>
      </c>
      <c r="B101" s="350" t="s">
        <v>1769</v>
      </c>
      <c r="C101" s="350"/>
      <c r="D101" s="348"/>
      <c r="E101" s="348" t="s">
        <v>580</v>
      </c>
      <c r="F101" s="355">
        <v>2</v>
      </c>
      <c r="G101" s="348"/>
      <c r="H101" s="348"/>
      <c r="I101" s="351"/>
      <c r="J101" s="351"/>
    </row>
    <row r="102" spans="1:10" ht="15">
      <c r="A102" s="355">
        <v>6</v>
      </c>
      <c r="B102" s="350" t="s">
        <v>1770</v>
      </c>
      <c r="C102" s="350"/>
      <c r="D102" s="348"/>
      <c r="E102" s="348" t="s">
        <v>580</v>
      </c>
      <c r="F102" s="355">
        <v>2</v>
      </c>
      <c r="G102" s="348"/>
      <c r="H102" s="348"/>
      <c r="I102" s="351"/>
      <c r="J102" s="351"/>
    </row>
    <row r="103" spans="1:10" ht="15">
      <c r="A103" s="355">
        <v>7</v>
      </c>
      <c r="B103" s="350" t="s">
        <v>1771</v>
      </c>
      <c r="C103" s="350"/>
      <c r="D103" s="348"/>
      <c r="E103" s="348" t="s">
        <v>580</v>
      </c>
      <c r="F103" s="355">
        <v>1</v>
      </c>
      <c r="G103" s="348"/>
      <c r="H103" s="348"/>
      <c r="I103" s="351"/>
      <c r="J103" s="351"/>
    </row>
    <row r="104" spans="1:10" ht="15">
      <c r="A104" s="355">
        <v>8</v>
      </c>
      <c r="B104" s="350" t="s">
        <v>1772</v>
      </c>
      <c r="C104" s="350"/>
      <c r="D104" s="348"/>
      <c r="E104" s="348" t="s">
        <v>580</v>
      </c>
      <c r="F104" s="355">
        <v>4</v>
      </c>
      <c r="G104" s="348"/>
      <c r="H104" s="348"/>
      <c r="I104" s="351"/>
      <c r="J104" s="351"/>
    </row>
    <row r="105" spans="1:10" ht="15">
      <c r="A105" s="355">
        <v>9</v>
      </c>
      <c r="B105" s="350" t="s">
        <v>1773</v>
      </c>
      <c r="C105" s="350"/>
      <c r="D105" s="348"/>
      <c r="E105" s="348" t="s">
        <v>580</v>
      </c>
      <c r="F105" s="355">
        <v>1</v>
      </c>
      <c r="G105" s="348"/>
      <c r="H105" s="348"/>
      <c r="I105" s="351"/>
      <c r="J105" s="351"/>
    </row>
    <row r="106" spans="1:10" ht="15">
      <c r="A106" s="355">
        <v>10</v>
      </c>
      <c r="B106" s="350" t="s">
        <v>1774</v>
      </c>
      <c r="C106" s="350"/>
      <c r="D106" s="348"/>
      <c r="E106" s="348" t="s">
        <v>580</v>
      </c>
      <c r="F106" s="355">
        <v>2</v>
      </c>
      <c r="G106" s="348"/>
      <c r="H106" s="348"/>
      <c r="I106" s="351"/>
      <c r="J106" s="351"/>
    </row>
    <row r="107" spans="1:10" ht="15">
      <c r="A107" s="355">
        <v>11</v>
      </c>
      <c r="B107" s="350" t="s">
        <v>1775</v>
      </c>
      <c r="C107" s="350"/>
      <c r="D107" s="350" t="s">
        <v>1776</v>
      </c>
      <c r="E107" s="348" t="s">
        <v>580</v>
      </c>
      <c r="F107" s="355">
        <v>6</v>
      </c>
      <c r="G107" s="348"/>
      <c r="H107" s="348"/>
      <c r="I107" s="351"/>
      <c r="J107" s="351"/>
    </row>
    <row r="108" spans="1:10" ht="15">
      <c r="A108" s="355">
        <v>12</v>
      </c>
      <c r="B108" s="350" t="s">
        <v>1777</v>
      </c>
      <c r="C108" s="350"/>
      <c r="D108" s="348"/>
      <c r="E108" s="348" t="s">
        <v>580</v>
      </c>
      <c r="F108" s="355">
        <v>2</v>
      </c>
      <c r="G108" s="348"/>
      <c r="H108" s="348"/>
      <c r="I108" s="351"/>
      <c r="J108" s="351"/>
    </row>
    <row r="109" spans="1:10" ht="30">
      <c r="A109" s="355">
        <v>13</v>
      </c>
      <c r="B109" s="357" t="s">
        <v>1778</v>
      </c>
      <c r="C109" s="350"/>
      <c r="D109" s="348"/>
      <c r="E109" s="348" t="s">
        <v>580</v>
      </c>
      <c r="F109" s="355">
        <v>1</v>
      </c>
      <c r="G109" s="348"/>
      <c r="H109" s="348"/>
      <c r="I109" s="351"/>
      <c r="J109" s="351"/>
    </row>
    <row r="110" spans="1:10" ht="32.25" customHeight="1">
      <c r="A110" s="355">
        <v>14</v>
      </c>
      <c r="B110" s="357" t="s">
        <v>1779</v>
      </c>
      <c r="C110" s="350"/>
      <c r="D110" s="360"/>
      <c r="E110" s="348" t="s">
        <v>580</v>
      </c>
      <c r="F110" s="355">
        <v>2</v>
      </c>
      <c r="G110" s="348"/>
      <c r="H110" s="348"/>
      <c r="I110" s="351"/>
      <c r="J110" s="351"/>
    </row>
    <row r="111" spans="1:10" ht="34.5" customHeight="1">
      <c r="A111" s="355">
        <v>15</v>
      </c>
      <c r="B111" s="357" t="s">
        <v>1780</v>
      </c>
      <c r="C111" s="361" t="s">
        <v>1781</v>
      </c>
      <c r="D111" s="348"/>
      <c r="E111" s="348" t="s">
        <v>580</v>
      </c>
      <c r="F111" s="355">
        <v>1</v>
      </c>
      <c r="G111" s="348"/>
      <c r="H111" s="348"/>
      <c r="I111" s="351"/>
      <c r="J111" s="351"/>
    </row>
    <row r="112" spans="1:10" ht="15">
      <c r="A112" s="355">
        <v>16</v>
      </c>
      <c r="B112" s="350" t="s">
        <v>1782</v>
      </c>
      <c r="C112" s="350"/>
      <c r="D112" s="348"/>
      <c r="E112" s="348" t="s">
        <v>580</v>
      </c>
      <c r="F112" s="355">
        <v>2</v>
      </c>
      <c r="G112" s="348"/>
      <c r="H112" s="348"/>
      <c r="I112" s="351"/>
      <c r="J112" s="351"/>
    </row>
    <row r="113" spans="1:10" ht="15">
      <c r="A113" s="355">
        <v>17</v>
      </c>
      <c r="B113" s="350" t="s">
        <v>1783</v>
      </c>
      <c r="C113" s="350"/>
      <c r="D113" s="348"/>
      <c r="E113" s="348" t="s">
        <v>580</v>
      </c>
      <c r="F113" s="355">
        <v>1</v>
      </c>
      <c r="G113" s="348"/>
      <c r="H113" s="348"/>
      <c r="I113" s="351"/>
      <c r="J113" s="351"/>
    </row>
    <row r="114" spans="1:10" ht="15">
      <c r="A114" s="355">
        <v>18</v>
      </c>
      <c r="B114" s="350" t="s">
        <v>1784</v>
      </c>
      <c r="C114" s="350"/>
      <c r="D114" s="348"/>
      <c r="E114" s="348" t="s">
        <v>580</v>
      </c>
      <c r="F114" s="355">
        <v>1</v>
      </c>
      <c r="G114" s="348"/>
      <c r="H114" s="348"/>
      <c r="I114" s="351"/>
      <c r="J114" s="351"/>
    </row>
    <row r="115" spans="1:10" ht="15">
      <c r="A115" s="355">
        <v>19</v>
      </c>
      <c r="B115" s="350" t="s">
        <v>1785</v>
      </c>
      <c r="C115" s="350"/>
      <c r="D115" s="348"/>
      <c r="E115" s="348" t="s">
        <v>580</v>
      </c>
      <c r="F115" s="355">
        <v>2</v>
      </c>
      <c r="G115" s="348"/>
      <c r="H115" s="348"/>
      <c r="I115" s="351"/>
      <c r="J115" s="351"/>
    </row>
    <row r="116" spans="1:10" ht="15">
      <c r="A116" s="355">
        <v>20</v>
      </c>
      <c r="B116" s="350" t="s">
        <v>1786</v>
      </c>
      <c r="C116" s="350"/>
      <c r="D116" s="348"/>
      <c r="E116" s="348" t="s">
        <v>580</v>
      </c>
      <c r="F116" s="355">
        <v>1</v>
      </c>
      <c r="G116" s="348"/>
      <c r="H116" s="348"/>
      <c r="I116" s="351"/>
      <c r="J116" s="351"/>
    </row>
    <row r="117" spans="1:10" ht="15">
      <c r="A117" s="355">
        <v>21</v>
      </c>
      <c r="B117" s="350" t="s">
        <v>1787</v>
      </c>
      <c r="C117" s="350"/>
      <c r="D117" s="348"/>
      <c r="E117" s="348" t="s">
        <v>580</v>
      </c>
      <c r="F117" s="355">
        <v>3</v>
      </c>
      <c r="G117" s="348"/>
      <c r="H117" s="348"/>
      <c r="I117" s="351"/>
      <c r="J117" s="351"/>
    </row>
    <row r="118" spans="1:10" ht="15">
      <c r="A118" s="355">
        <v>22</v>
      </c>
      <c r="B118" s="350" t="s">
        <v>1788</v>
      </c>
      <c r="C118" s="350"/>
      <c r="D118" s="348"/>
      <c r="E118" s="348" t="s">
        <v>580</v>
      </c>
      <c r="F118" s="355">
        <v>3</v>
      </c>
      <c r="G118" s="348"/>
      <c r="H118" s="348"/>
      <c r="I118" s="351"/>
      <c r="J118" s="351"/>
    </row>
    <row r="119" spans="1:10" ht="15">
      <c r="A119" s="355">
        <v>23</v>
      </c>
      <c r="B119" s="350" t="s">
        <v>1789</v>
      </c>
      <c r="C119" s="350"/>
      <c r="D119" s="348"/>
      <c r="E119" s="348" t="s">
        <v>580</v>
      </c>
      <c r="F119" s="355">
        <v>2</v>
      </c>
      <c r="G119" s="348"/>
      <c r="H119" s="348"/>
      <c r="I119" s="351"/>
      <c r="J119" s="351"/>
    </row>
    <row r="120" spans="1:10" ht="15">
      <c r="A120" s="355">
        <v>24</v>
      </c>
      <c r="B120" s="350" t="s">
        <v>1790</v>
      </c>
      <c r="C120" s="350"/>
      <c r="D120" s="348"/>
      <c r="E120" s="348" t="s">
        <v>580</v>
      </c>
      <c r="F120" s="355">
        <v>2</v>
      </c>
      <c r="G120" s="348"/>
      <c r="H120" s="348"/>
      <c r="I120" s="351"/>
      <c r="J120" s="351"/>
    </row>
    <row r="121" spans="1:10" ht="15">
      <c r="A121" s="355">
        <v>25</v>
      </c>
      <c r="B121" s="350" t="s">
        <v>1791</v>
      </c>
      <c r="C121" s="350"/>
      <c r="D121" s="348"/>
      <c r="E121" s="348" t="s">
        <v>580</v>
      </c>
      <c r="F121" s="355">
        <v>2</v>
      </c>
      <c r="G121" s="348"/>
      <c r="H121" s="348"/>
      <c r="I121" s="351"/>
      <c r="J121" s="351"/>
    </row>
    <row r="122" spans="1:10" ht="30">
      <c r="A122" s="355">
        <v>26</v>
      </c>
      <c r="B122" s="357" t="s">
        <v>1792</v>
      </c>
      <c r="C122" s="350"/>
      <c r="D122" s="348"/>
      <c r="E122" s="348" t="s">
        <v>580</v>
      </c>
      <c r="F122" s="355">
        <v>2</v>
      </c>
      <c r="G122" s="348"/>
      <c r="H122" s="348"/>
      <c r="I122" s="351"/>
      <c r="J122" s="351"/>
    </row>
    <row r="123" spans="1:10" ht="15">
      <c r="A123" s="355">
        <v>27</v>
      </c>
      <c r="B123" s="357" t="s">
        <v>1793</v>
      </c>
      <c r="C123" s="350"/>
      <c r="D123" s="348"/>
      <c r="E123" s="348" t="s">
        <v>580</v>
      </c>
      <c r="F123" s="355">
        <v>2</v>
      </c>
      <c r="G123" s="348"/>
      <c r="H123" s="348"/>
      <c r="I123" s="351"/>
      <c r="J123" s="351"/>
    </row>
    <row r="124" spans="1:10" ht="45">
      <c r="A124" s="355">
        <v>28</v>
      </c>
      <c r="B124" s="357" t="s">
        <v>1794</v>
      </c>
      <c r="C124" s="350"/>
      <c r="D124" s="348"/>
      <c r="E124" s="348" t="s">
        <v>580</v>
      </c>
      <c r="F124" s="355">
        <v>1</v>
      </c>
      <c r="G124" s="348"/>
      <c r="H124" s="348"/>
      <c r="I124" s="351"/>
      <c r="J124" s="351"/>
    </row>
    <row r="125" spans="1:10" ht="30">
      <c r="A125" s="355">
        <v>29</v>
      </c>
      <c r="B125" s="357" t="s">
        <v>1795</v>
      </c>
      <c r="C125" s="350"/>
      <c r="D125" s="348"/>
      <c r="E125" s="348" t="s">
        <v>580</v>
      </c>
      <c r="F125" s="355">
        <v>1</v>
      </c>
      <c r="G125" s="348"/>
      <c r="H125" s="348"/>
      <c r="I125" s="351"/>
      <c r="J125" s="351"/>
    </row>
    <row r="126" spans="1:10" ht="14.25" customHeight="1">
      <c r="A126" s="355">
        <v>30</v>
      </c>
      <c r="B126" s="357" t="s">
        <v>1796</v>
      </c>
      <c r="C126" s="350"/>
      <c r="D126" s="348"/>
      <c r="E126" s="348" t="s">
        <v>580</v>
      </c>
      <c r="F126" s="355">
        <v>1</v>
      </c>
      <c r="G126" s="348"/>
      <c r="H126" s="348"/>
      <c r="I126" s="351"/>
      <c r="J126" s="351"/>
    </row>
    <row r="127" spans="1:10" ht="15">
      <c r="A127" s="355">
        <v>31</v>
      </c>
      <c r="B127" s="350" t="s">
        <v>1797</v>
      </c>
      <c r="C127" s="350"/>
      <c r="D127" s="348"/>
      <c r="E127" s="348" t="s">
        <v>580</v>
      </c>
      <c r="F127" s="355">
        <v>1</v>
      </c>
      <c r="G127" s="348"/>
      <c r="H127" s="348"/>
      <c r="I127" s="351"/>
      <c r="J127" s="351"/>
    </row>
    <row r="128" spans="1:10" ht="28.5" customHeight="1">
      <c r="A128" s="355">
        <v>32</v>
      </c>
      <c r="B128" s="357" t="s">
        <v>1798</v>
      </c>
      <c r="C128" s="350"/>
      <c r="D128" s="348"/>
      <c r="E128" s="348" t="s">
        <v>580</v>
      </c>
      <c r="F128" s="355">
        <v>1</v>
      </c>
      <c r="G128" s="348"/>
      <c r="H128" s="348"/>
      <c r="I128" s="351"/>
      <c r="J128" s="351"/>
    </row>
    <row r="129" spans="1:10" ht="15">
      <c r="A129" s="355">
        <v>33</v>
      </c>
      <c r="B129" s="350" t="s">
        <v>1799</v>
      </c>
      <c r="C129" s="350"/>
      <c r="D129" s="348"/>
      <c r="E129" s="348" t="s">
        <v>580</v>
      </c>
      <c r="F129" s="355">
        <v>1</v>
      </c>
      <c r="G129" s="348"/>
      <c r="H129" s="348"/>
      <c r="I129" s="351"/>
      <c r="J129" s="351"/>
    </row>
    <row r="130" spans="1:10" ht="15">
      <c r="A130" s="355">
        <v>34</v>
      </c>
      <c r="B130" s="350" t="s">
        <v>1800</v>
      </c>
      <c r="C130" s="350"/>
      <c r="D130" s="348"/>
      <c r="E130" s="348" t="s">
        <v>580</v>
      </c>
      <c r="F130" s="355">
        <v>1</v>
      </c>
      <c r="G130" s="348"/>
      <c r="H130" s="348"/>
      <c r="I130" s="351"/>
      <c r="J130" s="351"/>
    </row>
    <row r="131" spans="1:10" ht="30">
      <c r="A131" s="355">
        <v>35</v>
      </c>
      <c r="B131" s="357" t="s">
        <v>1801</v>
      </c>
      <c r="C131" s="350" t="s">
        <v>1802</v>
      </c>
      <c r="D131" s="350"/>
      <c r="E131" s="348" t="s">
        <v>580</v>
      </c>
      <c r="F131" s="355">
        <v>1</v>
      </c>
      <c r="G131" s="348"/>
      <c r="H131" s="348"/>
      <c r="I131" s="351"/>
      <c r="J131" s="351"/>
    </row>
    <row r="132" spans="1:10" ht="16.5">
      <c r="A132" s="348"/>
      <c r="B132" s="359" t="s">
        <v>1803</v>
      </c>
      <c r="C132" s="350"/>
      <c r="D132" s="350"/>
      <c r="E132" s="348"/>
      <c r="F132" s="348"/>
      <c r="G132" s="348"/>
      <c r="H132" s="348"/>
      <c r="I132" s="351"/>
      <c r="J132" s="351"/>
    </row>
    <row r="133" spans="1:10" ht="15">
      <c r="A133" s="355">
        <v>1</v>
      </c>
      <c r="B133" s="357" t="s">
        <v>1804</v>
      </c>
      <c r="C133" s="350"/>
      <c r="D133" s="350"/>
      <c r="E133" s="348" t="s">
        <v>619</v>
      </c>
      <c r="F133" s="355">
        <v>1</v>
      </c>
      <c r="G133" s="348"/>
      <c r="H133" s="348"/>
      <c r="I133" s="351"/>
      <c r="J133" s="351"/>
    </row>
    <row r="134" spans="1:10" ht="15">
      <c r="A134" s="355">
        <v>2</v>
      </c>
      <c r="B134" s="357" t="s">
        <v>1805</v>
      </c>
      <c r="C134" s="350"/>
      <c r="D134" s="350"/>
      <c r="E134" s="348" t="s">
        <v>619</v>
      </c>
      <c r="F134" s="355">
        <v>1</v>
      </c>
      <c r="G134" s="348"/>
      <c r="H134" s="348"/>
      <c r="I134" s="351"/>
      <c r="J134" s="351"/>
    </row>
    <row r="135" spans="1:10" ht="15">
      <c r="A135" s="355">
        <v>3</v>
      </c>
      <c r="B135" s="357" t="s">
        <v>1806</v>
      </c>
      <c r="C135" s="350"/>
      <c r="D135" s="350"/>
      <c r="E135" s="348" t="s">
        <v>619</v>
      </c>
      <c r="F135" s="355">
        <v>1</v>
      </c>
      <c r="G135" s="348"/>
      <c r="H135" s="348"/>
      <c r="I135" s="351"/>
      <c r="J135" s="351"/>
    </row>
    <row r="136" spans="1:10" ht="30">
      <c r="A136" s="355">
        <v>4</v>
      </c>
      <c r="B136" s="357" t="s">
        <v>1807</v>
      </c>
      <c r="C136" s="350"/>
      <c r="D136" s="350"/>
      <c r="E136" s="348" t="s">
        <v>158</v>
      </c>
      <c r="F136" s="355">
        <f>SUM(F5:F12)</f>
        <v>137</v>
      </c>
      <c r="G136" s="348"/>
      <c r="H136" s="348"/>
      <c r="I136" s="351"/>
      <c r="J136" s="351"/>
    </row>
    <row r="137" spans="1:10" ht="15">
      <c r="A137" s="355">
        <v>5</v>
      </c>
      <c r="B137" s="357" t="s">
        <v>1808</v>
      </c>
      <c r="C137" s="350"/>
      <c r="D137" s="350"/>
      <c r="E137" s="348" t="s">
        <v>619</v>
      </c>
      <c r="F137" s="355">
        <v>1</v>
      </c>
      <c r="G137" s="348"/>
      <c r="H137" s="348"/>
      <c r="I137" s="351"/>
      <c r="J137" s="351"/>
    </row>
    <row r="138" spans="1:10" ht="15">
      <c r="A138" s="355">
        <v>6</v>
      </c>
      <c r="B138" s="357" t="s">
        <v>1809</v>
      </c>
      <c r="C138" s="350"/>
      <c r="D138" s="350"/>
      <c r="E138" s="348" t="s">
        <v>619</v>
      </c>
      <c r="F138" s="355">
        <v>1</v>
      </c>
      <c r="G138" s="348"/>
      <c r="H138" s="348"/>
      <c r="I138" s="351"/>
      <c r="J138" s="351"/>
    </row>
    <row r="139" spans="1:10" ht="15">
      <c r="A139" s="355">
        <v>7</v>
      </c>
      <c r="B139" s="357" t="s">
        <v>1810</v>
      </c>
      <c r="C139" s="350"/>
      <c r="D139" s="350"/>
      <c r="E139" s="348" t="s">
        <v>580</v>
      </c>
      <c r="F139" s="355">
        <v>1</v>
      </c>
      <c r="G139" s="348"/>
      <c r="H139" s="348"/>
      <c r="I139" s="351"/>
      <c r="J139" s="351"/>
    </row>
    <row r="140" spans="1:10" ht="15">
      <c r="A140" s="355">
        <v>8</v>
      </c>
      <c r="B140" s="350" t="s">
        <v>1811</v>
      </c>
      <c r="C140" s="350"/>
      <c r="D140" s="350"/>
      <c r="E140" s="348" t="s">
        <v>580</v>
      </c>
      <c r="F140" s="355">
        <v>1</v>
      </c>
      <c r="G140" s="348"/>
      <c r="H140" s="348"/>
      <c r="I140" s="351"/>
      <c r="J140" s="351"/>
    </row>
    <row r="141" spans="1:10" ht="15">
      <c r="A141" s="348"/>
      <c r="B141" s="357"/>
      <c r="C141" s="350"/>
      <c r="D141" s="350"/>
      <c r="E141" s="348"/>
      <c r="F141" s="348"/>
      <c r="G141" s="348"/>
      <c r="H141" s="348"/>
      <c r="I141" s="351"/>
      <c r="J141" s="351"/>
    </row>
    <row r="142" spans="1:10" ht="15">
      <c r="A142" s="348"/>
      <c r="B142" s="357"/>
      <c r="C142" s="350"/>
      <c r="D142" s="350"/>
      <c r="E142" s="348"/>
      <c r="F142" s="348"/>
      <c r="G142" s="348"/>
      <c r="H142" s="348"/>
      <c r="I142" s="351"/>
      <c r="J142" s="351"/>
    </row>
    <row r="143" spans="1:10" ht="16.5">
      <c r="A143" s="348"/>
      <c r="B143" s="359" t="s">
        <v>1812</v>
      </c>
      <c r="C143" s="350"/>
      <c r="D143" s="350"/>
      <c r="E143" s="348"/>
      <c r="F143" s="348"/>
      <c r="G143" s="348"/>
      <c r="H143" s="348"/>
      <c r="I143" s="351"/>
      <c r="J143" s="351"/>
    </row>
    <row r="144" spans="1:10" ht="15">
      <c r="A144" s="355">
        <v>1</v>
      </c>
      <c r="B144" s="350" t="s">
        <v>1813</v>
      </c>
      <c r="C144" s="350"/>
      <c r="D144" s="350"/>
      <c r="E144" s="348" t="s">
        <v>619</v>
      </c>
      <c r="F144" s="355">
        <v>1</v>
      </c>
      <c r="G144" s="348"/>
      <c r="H144" s="348"/>
      <c r="I144" s="351"/>
      <c r="J144" s="351"/>
    </row>
    <row r="145" spans="1:10" ht="15">
      <c r="A145" s="355">
        <v>2</v>
      </c>
      <c r="B145" s="357" t="s">
        <v>1814</v>
      </c>
      <c r="C145" s="350"/>
      <c r="D145" s="350"/>
      <c r="E145" s="348" t="s">
        <v>619</v>
      </c>
      <c r="F145" s="355">
        <v>1</v>
      </c>
      <c r="G145" s="348"/>
      <c r="H145" s="348"/>
      <c r="I145" s="351"/>
      <c r="J145" s="351"/>
    </row>
    <row r="146" spans="1:10" ht="15">
      <c r="A146" s="355">
        <v>3</v>
      </c>
      <c r="B146" s="350" t="s">
        <v>1805</v>
      </c>
      <c r="C146" s="350"/>
      <c r="D146" s="350"/>
      <c r="E146" s="348" t="s">
        <v>619</v>
      </c>
      <c r="F146" s="355">
        <v>1</v>
      </c>
      <c r="G146" s="348"/>
      <c r="H146" s="348"/>
      <c r="I146" s="351"/>
      <c r="J146" s="351"/>
    </row>
    <row r="147" spans="1:10" ht="15">
      <c r="A147" s="355">
        <v>4</v>
      </c>
      <c r="B147" s="357" t="s">
        <v>1815</v>
      </c>
      <c r="C147" s="350"/>
      <c r="D147" s="350"/>
      <c r="E147" s="348" t="s">
        <v>619</v>
      </c>
      <c r="F147" s="355">
        <v>1</v>
      </c>
      <c r="G147" s="348"/>
      <c r="H147" s="348"/>
      <c r="I147" s="351"/>
      <c r="J147" s="351"/>
    </row>
    <row r="148" spans="1:10" ht="15">
      <c r="A148" s="355">
        <v>5</v>
      </c>
      <c r="B148" s="350" t="s">
        <v>1816</v>
      </c>
      <c r="C148" s="350"/>
      <c r="D148" s="350"/>
      <c r="E148" s="348" t="s">
        <v>158</v>
      </c>
      <c r="F148" s="355">
        <f>SUM(F75:F84)</f>
        <v>181</v>
      </c>
      <c r="G148" s="348"/>
      <c r="H148" s="348"/>
      <c r="I148" s="351"/>
      <c r="J148" s="351"/>
    </row>
    <row r="149" spans="1:10" ht="15" customHeight="1">
      <c r="A149" s="355">
        <v>6</v>
      </c>
      <c r="B149" s="350" t="s">
        <v>1817</v>
      </c>
      <c r="C149" s="350"/>
      <c r="D149" s="350"/>
      <c r="E149" s="348" t="s">
        <v>158</v>
      </c>
      <c r="F149" s="355">
        <f>SUM(F75:F84)</f>
        <v>181</v>
      </c>
      <c r="G149" s="348"/>
      <c r="H149" s="348"/>
      <c r="I149" s="351"/>
      <c r="J149" s="351"/>
    </row>
    <row r="150" spans="1:10" ht="15">
      <c r="A150" s="355">
        <v>7</v>
      </c>
      <c r="B150" s="350" t="s">
        <v>1818</v>
      </c>
      <c r="C150" s="350"/>
      <c r="D150" s="350"/>
      <c r="E150" s="348" t="s">
        <v>619</v>
      </c>
      <c r="F150" s="355">
        <v>1</v>
      </c>
      <c r="G150" s="348"/>
      <c r="H150" s="348"/>
      <c r="I150" s="351"/>
      <c r="J150" s="351"/>
    </row>
    <row r="151" spans="1:10" ht="15">
      <c r="A151" s="355">
        <v>8</v>
      </c>
      <c r="B151" s="357" t="s">
        <v>1809</v>
      </c>
      <c r="C151" s="350"/>
      <c r="D151" s="350"/>
      <c r="E151" s="348" t="s">
        <v>619</v>
      </c>
      <c r="F151" s="355">
        <v>1</v>
      </c>
      <c r="G151" s="348"/>
      <c r="H151" s="348"/>
      <c r="I151" s="351"/>
      <c r="J151" s="351"/>
    </row>
    <row r="152" spans="1:10" ht="15">
      <c r="A152" s="355">
        <v>9</v>
      </c>
      <c r="B152" s="350" t="s">
        <v>1810</v>
      </c>
      <c r="C152" s="350"/>
      <c r="D152" s="350"/>
      <c r="E152" s="348" t="s">
        <v>580</v>
      </c>
      <c r="F152" s="355">
        <v>1</v>
      </c>
      <c r="G152" s="348"/>
      <c r="H152" s="348"/>
      <c r="I152" s="351"/>
      <c r="J152" s="351"/>
    </row>
    <row r="153" spans="1:10" ht="15">
      <c r="A153" s="355">
        <v>10</v>
      </c>
      <c r="B153" s="350" t="s">
        <v>1811</v>
      </c>
      <c r="C153" s="350"/>
      <c r="D153" s="350"/>
      <c r="E153" s="348" t="s">
        <v>580</v>
      </c>
      <c r="F153" s="355">
        <v>1</v>
      </c>
      <c r="G153" s="348"/>
      <c r="H153" s="348"/>
      <c r="I153" s="351"/>
      <c r="J153" s="351"/>
    </row>
    <row r="154" spans="1:10" ht="32.25" customHeight="1">
      <c r="A154" s="348"/>
      <c r="B154" s="350"/>
      <c r="C154" s="350"/>
      <c r="D154" s="350"/>
      <c r="E154" s="348"/>
      <c r="F154" s="362"/>
      <c r="G154" s="348"/>
      <c r="H154" s="348"/>
      <c r="I154" s="351"/>
      <c r="J154" s="351"/>
    </row>
    <row r="155" spans="1:10" ht="16.5">
      <c r="A155" s="362"/>
      <c r="B155" s="359"/>
      <c r="C155" s="362"/>
      <c r="D155" s="362"/>
      <c r="E155" s="362"/>
      <c r="F155" s="362"/>
      <c r="G155" s="348"/>
      <c r="H155" s="348"/>
      <c r="I155" s="351"/>
      <c r="J155" s="351"/>
    </row>
    <row r="156" spans="1:10" ht="16.5">
      <c r="A156" s="362"/>
      <c r="B156" s="359"/>
      <c r="C156" s="362"/>
      <c r="D156" s="362"/>
      <c r="E156" s="362"/>
      <c r="F156" s="362"/>
      <c r="G156" s="362"/>
      <c r="H156" s="348"/>
      <c r="I156" s="351"/>
      <c r="J156" s="351"/>
    </row>
    <row r="157" spans="1:10" ht="16.5">
      <c r="A157" s="362"/>
      <c r="B157" s="362"/>
      <c r="C157" s="362"/>
      <c r="D157" s="362"/>
      <c r="E157" s="362"/>
      <c r="F157" s="362"/>
      <c r="G157" s="362"/>
      <c r="H157" s="362"/>
      <c r="I157" s="351"/>
      <c r="J157" s="351"/>
    </row>
    <row r="158" spans="1:10" ht="16.5">
      <c r="A158" s="362"/>
      <c r="B158" s="363"/>
      <c r="C158" s="364"/>
      <c r="D158" s="364"/>
      <c r="E158" s="364"/>
      <c r="F158" s="364"/>
      <c r="G158" s="364"/>
      <c r="H158" s="363"/>
      <c r="I158" s="351"/>
      <c r="J158" s="351"/>
    </row>
    <row r="159" spans="1:10" ht="16.5">
      <c r="A159" s="362"/>
      <c r="B159" s="364"/>
      <c r="C159" s="364"/>
      <c r="D159" s="364"/>
      <c r="E159" s="364"/>
      <c r="F159" s="364"/>
      <c r="G159" s="364"/>
      <c r="H159" s="364"/>
      <c r="I159" s="351"/>
      <c r="J159" s="351"/>
    </row>
    <row r="160" spans="1:10" ht="16.5">
      <c r="A160" s="362"/>
      <c r="B160" s="363"/>
      <c r="C160" s="364"/>
      <c r="D160" s="364"/>
      <c r="E160" s="364"/>
      <c r="F160" s="364"/>
      <c r="G160" s="364"/>
      <c r="H160" s="363"/>
      <c r="I160" s="351"/>
      <c r="J160" s="351"/>
    </row>
    <row r="161" spans="1:10" ht="16.5">
      <c r="A161" s="362"/>
      <c r="B161" s="364"/>
      <c r="C161" s="364"/>
      <c r="D161" s="364"/>
      <c r="E161" s="364"/>
      <c r="F161" s="364"/>
      <c r="G161" s="364"/>
      <c r="H161" s="364"/>
      <c r="I161" s="351"/>
      <c r="J161" s="351"/>
    </row>
    <row r="162" spans="1:10" ht="16.5">
      <c r="A162" s="362"/>
      <c r="B162" s="363"/>
      <c r="C162" s="364"/>
      <c r="D162" s="364"/>
      <c r="E162" s="364"/>
      <c r="F162" s="364"/>
      <c r="G162" s="364"/>
      <c r="H162" s="363"/>
      <c r="I162" s="351"/>
      <c r="J162" s="351"/>
    </row>
    <row r="163" spans="1:10" ht="16.5">
      <c r="A163" s="362"/>
      <c r="B163" s="362"/>
      <c r="C163" s="362"/>
      <c r="D163" s="362"/>
      <c r="E163" s="362"/>
      <c r="F163" s="362"/>
      <c r="G163" s="362"/>
      <c r="H163" s="362"/>
      <c r="I163" s="351"/>
      <c r="J163" s="351"/>
    </row>
    <row r="164" spans="1:10" ht="16.5">
      <c r="A164" s="362"/>
      <c r="B164" s="362"/>
      <c r="C164" s="362"/>
      <c r="D164" s="362"/>
      <c r="E164" s="362"/>
      <c r="F164" s="362"/>
      <c r="G164" s="359"/>
      <c r="H164" s="359"/>
      <c r="I164" s="351"/>
      <c r="J164" s="351"/>
    </row>
    <row r="165" spans="1:10" ht="16.5">
      <c r="A165" s="365"/>
      <c r="B165" s="365"/>
      <c r="C165" s="365"/>
      <c r="D165" s="365"/>
      <c r="E165" s="365"/>
      <c r="F165" s="365"/>
      <c r="G165" s="365"/>
      <c r="H165" s="365"/>
      <c r="I165" s="351"/>
      <c r="J165" s="351"/>
    </row>
    <row r="166" spans="1:10" ht="13.5">
      <c r="A166" s="351"/>
      <c r="B166" s="351"/>
      <c r="C166" s="351"/>
      <c r="D166" s="351"/>
      <c r="E166" s="351"/>
      <c r="F166" s="351"/>
      <c r="G166" s="351"/>
      <c r="H166" s="351"/>
      <c r="I166" s="351"/>
      <c r="J166" s="351"/>
    </row>
    <row r="167" spans="1:10" ht="13.5">
      <c r="A167" s="351"/>
      <c r="B167" s="351"/>
      <c r="C167" s="351"/>
      <c r="D167" s="351"/>
      <c r="E167" s="351"/>
      <c r="F167" s="351"/>
      <c r="G167" s="351"/>
      <c r="H167" s="351"/>
      <c r="I167" s="351"/>
      <c r="J167" s="351"/>
    </row>
    <row r="168" spans="1:10" ht="13.5">
      <c r="A168" s="351"/>
      <c r="B168" s="351"/>
      <c r="C168" s="351"/>
      <c r="D168" s="351"/>
      <c r="E168" s="351"/>
      <c r="F168" s="351"/>
      <c r="G168" s="351"/>
      <c r="H168" s="351"/>
      <c r="I168" s="351"/>
      <c r="J168" s="351"/>
    </row>
    <row r="169" spans="1:10" ht="13.5">
      <c r="A169" s="351"/>
      <c r="B169" s="351"/>
      <c r="C169" s="351"/>
      <c r="D169" s="351"/>
      <c r="E169" s="351"/>
      <c r="F169" s="351"/>
      <c r="G169" s="351"/>
      <c r="H169" s="351"/>
      <c r="I169" s="351"/>
      <c r="J169" s="351"/>
    </row>
    <row r="170" spans="1:10" ht="13.5">
      <c r="A170" s="351"/>
      <c r="B170" s="351"/>
      <c r="C170" s="351"/>
      <c r="D170" s="351"/>
      <c r="E170" s="351"/>
      <c r="F170" s="351"/>
      <c r="G170" s="351"/>
      <c r="H170" s="351"/>
      <c r="I170" s="351"/>
      <c r="J170" s="351"/>
    </row>
    <row r="171" spans="1:10" ht="13.5">
      <c r="A171" s="351"/>
      <c r="B171" s="351"/>
      <c r="C171" s="351"/>
      <c r="D171" s="351"/>
      <c r="E171" s="351"/>
      <c r="F171" s="351"/>
      <c r="G171" s="351"/>
      <c r="H171" s="351"/>
      <c r="I171" s="351"/>
      <c r="J171" s="351"/>
    </row>
    <row r="172" spans="1:10" ht="13.5">
      <c r="A172" s="351"/>
      <c r="B172" s="351"/>
      <c r="C172" s="351"/>
      <c r="D172" s="351"/>
      <c r="E172" s="351"/>
      <c r="F172" s="351"/>
      <c r="G172" s="351"/>
      <c r="H172" s="351"/>
      <c r="I172" s="351"/>
      <c r="J172" s="351"/>
    </row>
    <row r="173" spans="1:10" ht="13.5">
      <c r="A173" s="351"/>
      <c r="B173" s="351"/>
      <c r="C173" s="351"/>
      <c r="D173" s="351"/>
      <c r="E173" s="351"/>
      <c r="F173" s="351"/>
      <c r="G173" s="351"/>
      <c r="H173" s="351"/>
      <c r="I173" s="351"/>
      <c r="J173" s="351"/>
    </row>
    <row r="174" spans="1:10" ht="13.5">
      <c r="A174" s="351"/>
      <c r="B174" s="351"/>
      <c r="C174" s="351"/>
      <c r="D174" s="351"/>
      <c r="E174" s="351"/>
      <c r="F174" s="351"/>
      <c r="G174" s="351"/>
      <c r="H174" s="351"/>
      <c r="I174" s="351"/>
      <c r="J174" s="351"/>
    </row>
    <row r="175" spans="1:10" ht="13.5">
      <c r="A175" s="351"/>
      <c r="B175" s="351"/>
      <c r="C175" s="351"/>
      <c r="D175" s="351"/>
      <c r="E175" s="351"/>
      <c r="F175" s="351"/>
      <c r="G175" s="351"/>
      <c r="H175" s="351"/>
      <c r="I175" s="351"/>
      <c r="J175" s="351"/>
    </row>
    <row r="176" spans="1:10" ht="13.5">
      <c r="A176" s="351"/>
      <c r="B176" s="351"/>
      <c r="C176" s="351"/>
      <c r="D176" s="351"/>
      <c r="E176" s="351"/>
      <c r="F176" s="351"/>
      <c r="G176" s="351"/>
      <c r="H176" s="351"/>
      <c r="I176" s="351"/>
      <c r="J176" s="351"/>
    </row>
    <row r="177" spans="1:10" ht="13.5">
      <c r="A177" s="351"/>
      <c r="B177" s="351"/>
      <c r="C177" s="351"/>
      <c r="D177" s="351"/>
      <c r="E177" s="351"/>
      <c r="F177" s="351"/>
      <c r="G177" s="351"/>
      <c r="H177" s="351"/>
      <c r="I177" s="351"/>
      <c r="J177" s="351"/>
    </row>
    <row r="178" spans="1:10" ht="13.5">
      <c r="A178" s="351"/>
      <c r="B178" s="351"/>
      <c r="C178" s="351"/>
      <c r="D178" s="351"/>
      <c r="E178" s="351"/>
      <c r="F178" s="351"/>
      <c r="G178" s="351"/>
      <c r="H178" s="351"/>
      <c r="I178" s="351"/>
      <c r="J178" s="351"/>
    </row>
    <row r="179" spans="1:10" ht="13.5">
      <c r="A179" s="351"/>
      <c r="B179" s="351"/>
      <c r="C179" s="351"/>
      <c r="D179" s="351"/>
      <c r="E179" s="351"/>
      <c r="F179" s="351"/>
      <c r="G179" s="351"/>
      <c r="H179" s="351"/>
      <c r="I179" s="351"/>
      <c r="J179" s="351"/>
    </row>
    <row r="180" spans="1:10" ht="13.5">
      <c r="A180" s="351"/>
      <c r="B180" s="351"/>
      <c r="C180" s="351"/>
      <c r="D180" s="351"/>
      <c r="E180" s="351"/>
      <c r="F180" s="351"/>
      <c r="G180" s="351"/>
      <c r="H180" s="351"/>
      <c r="I180" s="351"/>
      <c r="J180" s="351"/>
    </row>
    <row r="181" spans="1:10" ht="13.5">
      <c r="A181" s="351"/>
      <c r="B181" s="351"/>
      <c r="C181" s="351"/>
      <c r="D181" s="351"/>
      <c r="E181" s="351"/>
      <c r="F181" s="351"/>
      <c r="G181" s="351"/>
      <c r="H181" s="351"/>
      <c r="I181" s="351"/>
      <c r="J181" s="351"/>
    </row>
    <row r="182" spans="1:10" ht="13.5">
      <c r="A182" s="351"/>
      <c r="B182" s="351"/>
      <c r="C182" s="351"/>
      <c r="D182" s="351"/>
      <c r="E182" s="351"/>
      <c r="F182" s="351"/>
      <c r="G182" s="351"/>
      <c r="H182" s="351"/>
      <c r="I182" s="351"/>
      <c r="J182" s="351"/>
    </row>
    <row r="183" spans="1:10" ht="13.5">
      <c r="A183" s="351"/>
      <c r="B183" s="351"/>
      <c r="C183" s="351"/>
      <c r="D183" s="351"/>
      <c r="E183" s="351"/>
      <c r="F183" s="351"/>
      <c r="G183" s="351"/>
      <c r="H183" s="351"/>
      <c r="I183" s="351"/>
      <c r="J183" s="351"/>
    </row>
    <row r="184" spans="1:10" ht="13.5">
      <c r="A184" s="351"/>
      <c r="B184" s="351"/>
      <c r="C184" s="351"/>
      <c r="D184" s="351"/>
      <c r="E184" s="351"/>
      <c r="F184" s="351"/>
      <c r="G184" s="351"/>
      <c r="H184" s="351"/>
      <c r="I184" s="351"/>
      <c r="J184" s="351"/>
    </row>
    <row r="185" spans="1:10" ht="13.5">
      <c r="A185" s="351"/>
      <c r="B185" s="351"/>
      <c r="C185" s="351"/>
      <c r="D185" s="351"/>
      <c r="E185" s="351"/>
      <c r="F185" s="351"/>
      <c r="G185" s="351"/>
      <c r="H185" s="351"/>
      <c r="I185" s="351"/>
      <c r="J185" s="351"/>
    </row>
    <row r="186" spans="1:10" ht="13.5">
      <c r="A186" s="351"/>
      <c r="B186" s="351"/>
      <c r="C186" s="351"/>
      <c r="D186" s="351"/>
      <c r="E186" s="351"/>
      <c r="F186" s="351"/>
      <c r="G186" s="351"/>
      <c r="H186" s="351"/>
      <c r="I186" s="351"/>
      <c r="J186" s="351"/>
    </row>
    <row r="187" spans="1:10" ht="13.5">
      <c r="A187" s="351"/>
      <c r="B187" s="351"/>
      <c r="C187" s="351"/>
      <c r="D187" s="351"/>
      <c r="E187" s="351"/>
      <c r="F187" s="351"/>
      <c r="G187" s="351"/>
      <c r="H187" s="351"/>
      <c r="I187" s="351"/>
      <c r="J187" s="351"/>
    </row>
    <row r="188" spans="1:10" ht="13.5">
      <c r="A188" s="351"/>
      <c r="B188" s="351"/>
      <c r="C188" s="351"/>
      <c r="D188" s="351"/>
      <c r="E188" s="351"/>
      <c r="F188" s="351"/>
      <c r="G188" s="351"/>
      <c r="H188" s="351"/>
      <c r="I188" s="351"/>
      <c r="J188" s="351"/>
    </row>
    <row r="189" spans="1:10" ht="13.5">
      <c r="A189" s="351"/>
      <c r="B189" s="351"/>
      <c r="C189" s="351"/>
      <c r="D189" s="351"/>
      <c r="E189" s="351"/>
      <c r="F189" s="351"/>
      <c r="G189" s="351"/>
      <c r="H189" s="351"/>
      <c r="I189" s="351"/>
      <c r="J189" s="351"/>
    </row>
    <row r="190" spans="1:10" ht="13.5">
      <c r="A190" s="351"/>
      <c r="B190" s="351"/>
      <c r="C190" s="351"/>
      <c r="D190" s="351"/>
      <c r="E190" s="351"/>
      <c r="F190" s="351"/>
      <c r="G190" s="351"/>
      <c r="H190" s="351"/>
      <c r="I190" s="351"/>
      <c r="J190" s="351"/>
    </row>
    <row r="191" spans="1:10" ht="13.5">
      <c r="A191" s="351"/>
      <c r="B191" s="351"/>
      <c r="C191" s="351"/>
      <c r="D191" s="351"/>
      <c r="E191" s="351"/>
      <c r="F191" s="351"/>
      <c r="G191" s="351"/>
      <c r="H191" s="351"/>
      <c r="I191" s="351"/>
      <c r="J191" s="351"/>
    </row>
    <row r="192" spans="1:10" ht="13.5">
      <c r="A192" s="351"/>
      <c r="B192" s="351"/>
      <c r="C192" s="351"/>
      <c r="D192" s="351"/>
      <c r="E192" s="351"/>
      <c r="F192" s="351"/>
      <c r="G192" s="351"/>
      <c r="H192" s="351"/>
      <c r="I192" s="351"/>
      <c r="J192" s="351"/>
    </row>
    <row r="193" spans="1:10" ht="13.5">
      <c r="A193" s="351"/>
      <c r="B193" s="351"/>
      <c r="C193" s="351"/>
      <c r="D193" s="351"/>
      <c r="E193" s="351"/>
      <c r="F193" s="351"/>
      <c r="G193" s="351"/>
      <c r="H193" s="351"/>
      <c r="I193" s="351"/>
      <c r="J193" s="351"/>
    </row>
    <row r="194" spans="1:10" ht="13.5">
      <c r="A194" s="351"/>
      <c r="B194" s="351"/>
      <c r="C194" s="351"/>
      <c r="D194" s="351"/>
      <c r="E194" s="351"/>
      <c r="F194" s="351"/>
      <c r="G194" s="351"/>
      <c r="H194" s="351"/>
      <c r="I194" s="351"/>
      <c r="J194" s="351"/>
    </row>
    <row r="195" spans="1:10" ht="13.5">
      <c r="A195" s="351"/>
      <c r="B195" s="351"/>
      <c r="C195" s="351"/>
      <c r="D195" s="351"/>
      <c r="E195" s="351"/>
      <c r="F195" s="351"/>
      <c r="G195" s="351"/>
      <c r="H195" s="351"/>
      <c r="I195" s="351"/>
      <c r="J195" s="351"/>
    </row>
    <row r="196" spans="1:10" ht="13.5">
      <c r="A196" s="351"/>
      <c r="B196" s="351"/>
      <c r="C196" s="351"/>
      <c r="D196" s="351"/>
      <c r="E196" s="351"/>
      <c r="F196" s="351"/>
      <c r="G196" s="351"/>
      <c r="H196" s="351"/>
      <c r="I196" s="351"/>
      <c r="J196" s="351"/>
    </row>
    <row r="197" spans="1:10" ht="13.5">
      <c r="A197" s="351"/>
      <c r="B197" s="351"/>
      <c r="C197" s="351"/>
      <c r="D197" s="351"/>
      <c r="E197" s="351"/>
      <c r="F197" s="351"/>
      <c r="G197" s="351"/>
      <c r="H197" s="351"/>
      <c r="I197" s="351"/>
      <c r="J197" s="351"/>
    </row>
    <row r="198" spans="1:10" ht="13.5">
      <c r="A198" s="351"/>
      <c r="B198" s="351"/>
      <c r="C198" s="351"/>
      <c r="D198" s="351"/>
      <c r="E198" s="351"/>
      <c r="F198" s="351"/>
      <c r="G198" s="351"/>
      <c r="H198" s="351"/>
      <c r="I198" s="351"/>
      <c r="J198" s="351"/>
    </row>
    <row r="199" spans="1:10" ht="13.5">
      <c r="A199" s="351"/>
      <c r="B199" s="351"/>
      <c r="C199" s="351"/>
      <c r="D199" s="351"/>
      <c r="E199" s="351"/>
      <c r="F199" s="351"/>
      <c r="G199" s="351"/>
      <c r="H199" s="351"/>
      <c r="I199" s="351"/>
      <c r="J199" s="351"/>
    </row>
    <row r="200" spans="1:10" ht="13.5">
      <c r="A200" s="351"/>
      <c r="B200" s="351"/>
      <c r="C200" s="351"/>
      <c r="D200" s="351"/>
      <c r="E200" s="351"/>
      <c r="F200" s="351"/>
      <c r="G200" s="351"/>
      <c r="H200" s="351"/>
      <c r="I200" s="351"/>
      <c r="J200" s="351"/>
    </row>
    <row r="201" spans="1:10" ht="13.5">
      <c r="A201" s="351"/>
      <c r="B201" s="351"/>
      <c r="C201" s="351"/>
      <c r="D201" s="351"/>
      <c r="E201" s="351"/>
      <c r="F201" s="351"/>
      <c r="G201" s="351"/>
      <c r="H201" s="351"/>
      <c r="I201" s="351"/>
      <c r="J201" s="351"/>
    </row>
    <row r="202" spans="1:10" ht="13.5">
      <c r="A202" s="351"/>
      <c r="B202" s="351"/>
      <c r="C202" s="351"/>
      <c r="D202" s="351"/>
      <c r="E202" s="351"/>
      <c r="F202" s="351"/>
      <c r="G202" s="351"/>
      <c r="H202" s="351"/>
      <c r="I202" s="351"/>
      <c r="J202" s="351"/>
    </row>
    <row r="203" spans="1:10" ht="13.5">
      <c r="A203" s="351"/>
      <c r="B203" s="351"/>
      <c r="C203" s="351"/>
      <c r="D203" s="351"/>
      <c r="E203" s="351"/>
      <c r="F203" s="351"/>
      <c r="G203" s="351"/>
      <c r="H203" s="351"/>
      <c r="I203" s="351"/>
      <c r="J203" s="351"/>
    </row>
    <row r="204" spans="1:10" ht="13.5">
      <c r="A204" s="351"/>
      <c r="B204" s="351"/>
      <c r="C204" s="351"/>
      <c r="D204" s="351"/>
      <c r="E204" s="351"/>
      <c r="F204" s="351"/>
      <c r="G204" s="351"/>
      <c r="H204" s="351"/>
      <c r="I204" s="351"/>
      <c r="J204" s="351"/>
    </row>
    <row r="205" spans="1:10" ht="13.5">
      <c r="A205" s="351"/>
      <c r="B205" s="351"/>
      <c r="C205" s="351"/>
      <c r="D205" s="351"/>
      <c r="E205" s="351"/>
      <c r="F205" s="351"/>
      <c r="G205" s="351"/>
      <c r="H205" s="351"/>
      <c r="I205" s="351"/>
      <c r="J205" s="351"/>
    </row>
    <row r="206" spans="1:10" ht="13.5">
      <c r="A206" s="351"/>
      <c r="B206" s="351"/>
      <c r="C206" s="351"/>
      <c r="D206" s="351"/>
      <c r="E206" s="351"/>
      <c r="F206" s="351"/>
      <c r="G206" s="351"/>
      <c r="H206" s="351"/>
      <c r="I206" s="351"/>
      <c r="J206" s="351"/>
    </row>
    <row r="207" spans="1:10" ht="13.5">
      <c r="A207" s="351"/>
      <c r="B207" s="351"/>
      <c r="C207" s="351"/>
      <c r="D207" s="351"/>
      <c r="E207" s="351"/>
      <c r="F207" s="351"/>
      <c r="G207" s="351"/>
      <c r="H207" s="351"/>
      <c r="I207" s="351"/>
      <c r="J207" s="351"/>
    </row>
    <row r="208" spans="1:10" ht="13.5">
      <c r="A208" s="351"/>
      <c r="B208" s="351"/>
      <c r="C208" s="351"/>
      <c r="D208" s="351"/>
      <c r="E208" s="351"/>
      <c r="F208" s="351"/>
      <c r="G208" s="351"/>
      <c r="H208" s="351"/>
      <c r="I208" s="351"/>
      <c r="J208" s="351"/>
    </row>
    <row r="209" spans="1:10" ht="13.5">
      <c r="A209" s="351"/>
      <c r="B209" s="351"/>
      <c r="C209" s="351"/>
      <c r="D209" s="351"/>
      <c r="E209" s="351"/>
      <c r="F209" s="351"/>
      <c r="G209" s="351"/>
      <c r="H209" s="351"/>
      <c r="I209" s="351"/>
      <c r="J209" s="351"/>
    </row>
    <row r="210" spans="1:10" ht="13.5">
      <c r="A210" s="351"/>
      <c r="B210" s="351"/>
      <c r="C210" s="351"/>
      <c r="D210" s="351"/>
      <c r="E210" s="351"/>
      <c r="F210" s="351"/>
      <c r="G210" s="351"/>
      <c r="H210" s="351"/>
      <c r="I210" s="351"/>
      <c r="J210" s="351"/>
    </row>
    <row r="211" spans="1:10" ht="13.5">
      <c r="A211" s="351"/>
      <c r="B211" s="351"/>
      <c r="C211" s="351"/>
      <c r="D211" s="351"/>
      <c r="E211" s="351"/>
      <c r="F211" s="351"/>
      <c r="G211" s="351"/>
      <c r="H211" s="351"/>
      <c r="I211" s="351"/>
      <c r="J211" s="351"/>
    </row>
    <row r="212" spans="1:10" ht="13.5">
      <c r="A212" s="351"/>
      <c r="B212" s="351"/>
      <c r="C212" s="351"/>
      <c r="D212" s="351"/>
      <c r="E212" s="351"/>
      <c r="F212" s="351"/>
      <c r="G212" s="351"/>
      <c r="H212" s="351"/>
      <c r="I212" s="351"/>
      <c r="J212" s="351"/>
    </row>
    <row r="213" spans="1:10" ht="13.5">
      <c r="A213" s="351"/>
      <c r="B213" s="351"/>
      <c r="C213" s="351"/>
      <c r="D213" s="351"/>
      <c r="E213" s="351"/>
      <c r="F213" s="351"/>
      <c r="G213" s="351"/>
      <c r="H213" s="351"/>
      <c r="I213" s="351"/>
      <c r="J213" s="351"/>
    </row>
    <row r="214" spans="1:10" ht="13.5">
      <c r="A214" s="351"/>
      <c r="B214" s="351"/>
      <c r="C214" s="351"/>
      <c r="D214" s="351"/>
      <c r="E214" s="351"/>
      <c r="F214" s="351"/>
      <c r="G214" s="351"/>
      <c r="H214" s="351"/>
      <c r="I214" s="351"/>
      <c r="J214" s="351"/>
    </row>
    <row r="215" spans="1:10" ht="13.5">
      <c r="A215" s="351"/>
      <c r="B215" s="351"/>
      <c r="C215" s="351"/>
      <c r="D215" s="351"/>
      <c r="E215" s="351"/>
      <c r="F215" s="351"/>
      <c r="G215" s="351"/>
      <c r="H215" s="351"/>
      <c r="I215" s="351"/>
      <c r="J215" s="351"/>
    </row>
    <row r="216" spans="1:10" ht="13.5">
      <c r="A216" s="351"/>
      <c r="B216" s="351"/>
      <c r="C216" s="351"/>
      <c r="D216" s="351"/>
      <c r="E216" s="351"/>
      <c r="F216" s="351"/>
      <c r="G216" s="351"/>
      <c r="H216" s="351"/>
      <c r="I216" s="351"/>
      <c r="J216" s="351"/>
    </row>
    <row r="217" spans="1:10" ht="13.5">
      <c r="A217" s="351"/>
      <c r="B217" s="351"/>
      <c r="C217" s="351"/>
      <c r="D217" s="351"/>
      <c r="E217" s="351"/>
      <c r="F217" s="351"/>
      <c r="G217" s="351"/>
      <c r="H217" s="351"/>
      <c r="I217" s="351"/>
      <c r="J217" s="351"/>
    </row>
    <row r="218" spans="1:10" ht="13.5">
      <c r="A218" s="351"/>
      <c r="B218" s="351"/>
      <c r="C218" s="351"/>
      <c r="D218" s="351"/>
      <c r="E218" s="351"/>
      <c r="F218" s="351"/>
      <c r="G218" s="351"/>
      <c r="H218" s="351"/>
      <c r="I218" s="351"/>
      <c r="J218" s="351"/>
    </row>
    <row r="219" spans="1:10" ht="13.5">
      <c r="A219" s="351"/>
      <c r="B219" s="351"/>
      <c r="C219" s="351"/>
      <c r="D219" s="351"/>
      <c r="E219" s="351"/>
      <c r="F219" s="351"/>
      <c r="G219" s="351"/>
      <c r="H219" s="351"/>
      <c r="I219" s="351"/>
      <c r="J219" s="351"/>
    </row>
    <row r="220" spans="1:10" ht="13.5">
      <c r="A220" s="351"/>
      <c r="B220" s="351"/>
      <c r="C220" s="351"/>
      <c r="D220" s="351"/>
      <c r="E220" s="351"/>
      <c r="F220" s="351"/>
      <c r="G220" s="351"/>
      <c r="H220" s="351"/>
      <c r="I220" s="351"/>
      <c r="J220" s="351"/>
    </row>
    <row r="221" spans="1:10" ht="13.5">
      <c r="A221" s="351"/>
      <c r="B221" s="351"/>
      <c r="C221" s="351"/>
      <c r="D221" s="351"/>
      <c r="E221" s="351"/>
      <c r="F221" s="351"/>
      <c r="G221" s="351"/>
      <c r="H221" s="351"/>
      <c r="I221" s="351"/>
      <c r="J221" s="351"/>
    </row>
    <row r="222" spans="1:10" ht="13.5">
      <c r="A222" s="351"/>
      <c r="B222" s="351"/>
      <c r="C222" s="351"/>
      <c r="D222" s="351"/>
      <c r="E222" s="351"/>
      <c r="F222" s="351"/>
      <c r="G222" s="351"/>
      <c r="H222" s="351"/>
      <c r="I222" s="351"/>
      <c r="J222" s="351"/>
    </row>
    <row r="223" spans="1:10" ht="13.5">
      <c r="A223" s="351"/>
      <c r="B223" s="351"/>
      <c r="C223" s="351"/>
      <c r="D223" s="351"/>
      <c r="E223" s="351"/>
      <c r="F223" s="351"/>
      <c r="G223" s="351"/>
      <c r="H223" s="351"/>
      <c r="I223" s="351"/>
      <c r="J223" s="351"/>
    </row>
    <row r="224" spans="1:10" ht="13.5">
      <c r="A224" s="351"/>
      <c r="B224" s="351"/>
      <c r="C224" s="351"/>
      <c r="D224" s="351"/>
      <c r="E224" s="351"/>
      <c r="F224" s="351"/>
      <c r="G224" s="351"/>
      <c r="H224" s="351"/>
      <c r="I224" s="351"/>
      <c r="J224" s="351"/>
    </row>
    <row r="225" spans="1:10" ht="13.5">
      <c r="A225" s="351"/>
      <c r="B225" s="351"/>
      <c r="C225" s="351"/>
      <c r="D225" s="351"/>
      <c r="E225" s="351"/>
      <c r="F225" s="351"/>
      <c r="G225" s="351"/>
      <c r="H225" s="351"/>
      <c r="I225" s="351"/>
      <c r="J225" s="351"/>
    </row>
    <row r="226" spans="1:10" ht="13.5">
      <c r="A226" s="351"/>
      <c r="B226" s="351"/>
      <c r="C226" s="351"/>
      <c r="D226" s="351"/>
      <c r="E226" s="351"/>
      <c r="F226" s="351"/>
      <c r="G226" s="351"/>
      <c r="H226" s="351"/>
      <c r="I226" s="351"/>
      <c r="J226" s="351"/>
    </row>
    <row r="227" spans="1:10" ht="13.5">
      <c r="A227" s="351"/>
      <c r="B227" s="351"/>
      <c r="C227" s="351"/>
      <c r="D227" s="351"/>
      <c r="E227" s="351"/>
      <c r="F227" s="351"/>
      <c r="G227" s="351"/>
      <c r="H227" s="351"/>
      <c r="I227" s="351"/>
      <c r="J227" s="351"/>
    </row>
    <row r="228" spans="1:10" ht="27.75" customHeight="1">
      <c r="A228" s="351"/>
      <c r="B228" s="351"/>
      <c r="C228" s="351"/>
      <c r="D228" s="351"/>
      <c r="E228" s="351"/>
      <c r="F228" s="351"/>
      <c r="G228" s="351"/>
      <c r="H228" s="351"/>
      <c r="I228" s="351"/>
      <c r="J228" s="351"/>
    </row>
    <row r="229" spans="1:10" ht="13.5">
      <c r="A229" s="351"/>
      <c r="B229" s="351"/>
      <c r="C229" s="351"/>
      <c r="D229" s="351"/>
      <c r="E229" s="351"/>
      <c r="F229" s="351"/>
      <c r="G229" s="351"/>
      <c r="H229" s="351"/>
      <c r="I229" s="351"/>
      <c r="J229" s="351"/>
    </row>
    <row r="230" spans="1:10" ht="13.5">
      <c r="A230" s="351"/>
      <c r="B230" s="351"/>
      <c r="C230" s="351"/>
      <c r="D230" s="351"/>
      <c r="E230" s="351"/>
      <c r="F230" s="351"/>
      <c r="G230" s="351"/>
      <c r="H230" s="351"/>
      <c r="I230" s="351"/>
      <c r="J230" s="351"/>
    </row>
    <row r="231" spans="1:10" ht="13.5">
      <c r="A231" s="351"/>
      <c r="B231" s="351"/>
      <c r="C231" s="351"/>
      <c r="D231" s="351"/>
      <c r="E231" s="351"/>
      <c r="F231" s="351"/>
      <c r="G231" s="351"/>
      <c r="H231" s="351"/>
      <c r="I231" s="351"/>
      <c r="J231" s="351"/>
    </row>
    <row r="232" spans="1:10" ht="13.5">
      <c r="A232" s="351"/>
      <c r="B232" s="351"/>
      <c r="C232" s="351"/>
      <c r="D232" s="351"/>
      <c r="E232" s="351"/>
      <c r="F232" s="351"/>
      <c r="G232" s="351"/>
      <c r="H232" s="351"/>
      <c r="I232" s="351"/>
      <c r="J232" s="351"/>
    </row>
    <row r="233" spans="1:10" ht="13.5">
      <c r="A233" s="351"/>
      <c r="B233" s="351"/>
      <c r="C233" s="351"/>
      <c r="D233" s="351"/>
      <c r="E233" s="351"/>
      <c r="F233" s="351"/>
      <c r="G233" s="351"/>
      <c r="H233" s="351"/>
      <c r="I233" s="351"/>
      <c r="J233" s="351"/>
    </row>
    <row r="234" spans="1:10" ht="13.5">
      <c r="A234" s="351"/>
      <c r="B234" s="351"/>
      <c r="C234" s="351"/>
      <c r="D234" s="351"/>
      <c r="E234" s="351"/>
      <c r="F234" s="351"/>
      <c r="G234" s="351"/>
      <c r="H234" s="351"/>
      <c r="I234" s="351"/>
      <c r="J234" s="351"/>
    </row>
    <row r="235" spans="1:10" ht="13.5">
      <c r="A235" s="351"/>
      <c r="B235" s="351"/>
      <c r="C235" s="351"/>
      <c r="D235" s="351"/>
      <c r="E235" s="351"/>
      <c r="F235" s="351"/>
      <c r="G235" s="351"/>
      <c r="H235" s="351"/>
      <c r="I235" s="351"/>
      <c r="J235" s="351"/>
    </row>
    <row r="236" spans="1:10" ht="13.5">
      <c r="A236" s="351"/>
      <c r="B236" s="351"/>
      <c r="C236" s="351"/>
      <c r="D236" s="351"/>
      <c r="E236" s="351"/>
      <c r="F236" s="351"/>
      <c r="G236" s="351"/>
      <c r="H236" s="351"/>
      <c r="I236" s="351"/>
      <c r="J236" s="351"/>
    </row>
    <row r="237" spans="1:10" ht="13.5">
      <c r="A237" s="351"/>
      <c r="B237" s="351"/>
      <c r="C237" s="351"/>
      <c r="D237" s="351"/>
      <c r="E237" s="351"/>
      <c r="F237" s="351"/>
      <c r="G237" s="351"/>
      <c r="H237" s="351"/>
      <c r="I237" s="351"/>
      <c r="J237" s="351"/>
    </row>
    <row r="238" spans="1:10" ht="25.5" customHeight="1">
      <c r="A238" s="351"/>
      <c r="B238" s="351"/>
      <c r="C238" s="351"/>
      <c r="D238" s="351"/>
      <c r="E238" s="351"/>
      <c r="F238" s="351"/>
      <c r="G238" s="351"/>
      <c r="H238" s="351"/>
      <c r="I238" s="351"/>
      <c r="J238" s="351"/>
    </row>
    <row r="239" spans="1:10" ht="13.5">
      <c r="A239" s="351"/>
      <c r="B239" s="351"/>
      <c r="C239" s="351"/>
      <c r="D239" s="351"/>
      <c r="E239" s="351"/>
      <c r="F239" s="351"/>
      <c r="G239" s="351"/>
      <c r="H239" s="351"/>
      <c r="I239" s="351"/>
      <c r="J239" s="351"/>
    </row>
    <row r="240" spans="1:10" ht="13.5">
      <c r="A240" s="351"/>
      <c r="B240" s="351"/>
      <c r="C240" s="351"/>
      <c r="D240" s="351"/>
      <c r="E240" s="351"/>
      <c r="F240" s="351"/>
      <c r="G240" s="351"/>
      <c r="H240" s="351"/>
      <c r="I240" s="351"/>
      <c r="J240" s="351"/>
    </row>
    <row r="241" spans="1:10" ht="13.5">
      <c r="A241" s="351"/>
      <c r="B241" s="351"/>
      <c r="C241" s="351"/>
      <c r="D241" s="351"/>
      <c r="E241" s="351"/>
      <c r="F241" s="351"/>
      <c r="G241" s="351"/>
      <c r="H241" s="351"/>
      <c r="I241" s="351"/>
      <c r="J241" s="351"/>
    </row>
    <row r="242" spans="1:10" ht="13.5">
      <c r="A242" s="351"/>
      <c r="B242" s="351"/>
      <c r="C242" s="351"/>
      <c r="D242" s="351"/>
      <c r="E242" s="351"/>
      <c r="F242" s="351"/>
      <c r="G242" s="351"/>
      <c r="H242" s="351"/>
      <c r="I242" s="351"/>
      <c r="J242" s="351"/>
    </row>
    <row r="243" spans="1:10" ht="13.5">
      <c r="A243" s="351"/>
      <c r="B243" s="351"/>
      <c r="C243" s="351"/>
      <c r="D243" s="351"/>
      <c r="E243" s="351"/>
      <c r="F243" s="351"/>
      <c r="G243" s="351"/>
      <c r="H243" s="351"/>
      <c r="I243" s="351"/>
      <c r="J243" s="351"/>
    </row>
    <row r="244" spans="1:10" ht="13.5">
      <c r="A244" s="351"/>
      <c r="B244" s="351"/>
      <c r="C244" s="351"/>
      <c r="D244" s="351"/>
      <c r="E244" s="351"/>
      <c r="F244" s="351"/>
      <c r="G244" s="351"/>
      <c r="H244" s="351"/>
      <c r="I244" s="351"/>
      <c r="J244" s="351"/>
    </row>
    <row r="245" spans="1:10" ht="13.5">
      <c r="A245" s="351"/>
      <c r="B245" s="351"/>
      <c r="C245" s="351"/>
      <c r="D245" s="351"/>
      <c r="E245" s="351"/>
      <c r="F245" s="351"/>
      <c r="G245" s="351"/>
      <c r="H245" s="351"/>
      <c r="I245" s="351"/>
      <c r="J245" s="351"/>
    </row>
    <row r="246" spans="1:10" ht="13.5">
      <c r="A246" s="351"/>
      <c r="B246" s="351"/>
      <c r="C246" s="351"/>
      <c r="D246" s="351"/>
      <c r="E246" s="351"/>
      <c r="F246" s="351"/>
      <c r="G246" s="351"/>
      <c r="H246" s="351"/>
      <c r="I246" s="351"/>
      <c r="J246" s="351"/>
    </row>
    <row r="247" spans="1:10" ht="13.5">
      <c r="A247" s="351"/>
      <c r="B247" s="351"/>
      <c r="C247" s="351"/>
      <c r="D247" s="351"/>
      <c r="E247" s="351"/>
      <c r="F247" s="351"/>
      <c r="G247" s="351"/>
      <c r="H247" s="351"/>
      <c r="I247" s="351"/>
      <c r="J247" s="351"/>
    </row>
    <row r="248" spans="1:10" ht="13.5">
      <c r="A248" s="351"/>
      <c r="B248" s="351"/>
      <c r="C248" s="351"/>
      <c r="D248" s="351"/>
      <c r="E248" s="351"/>
      <c r="F248" s="351"/>
      <c r="G248" s="351"/>
      <c r="H248" s="351"/>
      <c r="I248" s="351"/>
      <c r="J248" s="351"/>
    </row>
    <row r="249" spans="1:10" ht="13.5">
      <c r="A249" s="351"/>
      <c r="B249" s="351"/>
      <c r="C249" s="351"/>
      <c r="D249" s="351"/>
      <c r="E249" s="351"/>
      <c r="F249" s="351"/>
      <c r="G249" s="351"/>
      <c r="H249" s="351"/>
      <c r="I249" s="351"/>
      <c r="J249" s="351"/>
    </row>
    <row r="250" spans="1:10" ht="13.5">
      <c r="A250" s="351"/>
      <c r="B250" s="351"/>
      <c r="C250" s="351"/>
      <c r="D250" s="351"/>
      <c r="E250" s="351"/>
      <c r="F250" s="351"/>
      <c r="G250" s="351"/>
      <c r="H250" s="351"/>
      <c r="I250" s="351"/>
      <c r="J250" s="351"/>
    </row>
    <row r="251" spans="1:10" ht="13.5">
      <c r="A251" s="351"/>
      <c r="B251" s="351"/>
      <c r="C251" s="351"/>
      <c r="D251" s="351"/>
      <c r="E251" s="351"/>
      <c r="F251" s="351"/>
      <c r="G251" s="351"/>
      <c r="H251" s="351"/>
      <c r="I251" s="351"/>
      <c r="J251" s="351"/>
    </row>
    <row r="252" spans="1:10" ht="13.5">
      <c r="A252" s="351"/>
      <c r="B252" s="351"/>
      <c r="C252" s="351"/>
      <c r="D252" s="351"/>
      <c r="E252" s="351"/>
      <c r="F252" s="351"/>
      <c r="G252" s="351"/>
      <c r="H252" s="351"/>
      <c r="I252" s="351"/>
      <c r="J252" s="351"/>
    </row>
    <row r="253" spans="1:19" ht="13.5">
      <c r="A253" s="351"/>
      <c r="B253" s="351"/>
      <c r="C253" s="351"/>
      <c r="D253" s="351"/>
      <c r="E253" s="351"/>
      <c r="F253" s="351"/>
      <c r="G253" s="351"/>
      <c r="H253" s="351"/>
      <c r="I253" s="351"/>
      <c r="J253" s="351"/>
      <c r="L253" s="366"/>
      <c r="M253" s="366"/>
      <c r="N253" s="366"/>
      <c r="O253" s="366"/>
      <c r="P253" s="366"/>
      <c r="Q253" s="366"/>
      <c r="R253" s="366"/>
      <c r="S253" s="366"/>
    </row>
    <row r="254" spans="1:19" ht="13.5">
      <c r="A254" s="351"/>
      <c r="B254" s="351"/>
      <c r="C254" s="351"/>
      <c r="D254" s="351"/>
      <c r="E254" s="351"/>
      <c r="F254" s="351"/>
      <c r="G254" s="351"/>
      <c r="H254" s="351"/>
      <c r="I254" s="367"/>
      <c r="J254" s="367"/>
      <c r="K254" s="366"/>
      <c r="L254" s="366"/>
      <c r="M254" s="366"/>
      <c r="N254" s="366"/>
      <c r="O254" s="366"/>
      <c r="P254" s="366"/>
      <c r="Q254" s="366"/>
      <c r="R254" s="366"/>
      <c r="S254" s="366"/>
    </row>
    <row r="255" spans="1:19" ht="13.5">
      <c r="A255" s="351"/>
      <c r="B255" s="351"/>
      <c r="C255" s="351"/>
      <c r="D255" s="351"/>
      <c r="E255" s="351"/>
      <c r="F255" s="351"/>
      <c r="G255" s="351"/>
      <c r="H255" s="351"/>
      <c r="I255" s="367"/>
      <c r="J255" s="367"/>
      <c r="K255" s="366"/>
      <c r="L255" s="366"/>
      <c r="M255" s="366"/>
      <c r="N255" s="366"/>
      <c r="O255" s="366"/>
      <c r="P255" s="366"/>
      <c r="Q255" s="366"/>
      <c r="R255" s="366"/>
      <c r="S255" s="366"/>
    </row>
    <row r="256" spans="1:19" ht="13.5">
      <c r="A256" s="351"/>
      <c r="B256" s="351"/>
      <c r="C256" s="351"/>
      <c r="D256" s="351"/>
      <c r="E256" s="351"/>
      <c r="F256" s="351"/>
      <c r="G256" s="351"/>
      <c r="H256" s="351"/>
      <c r="I256" s="367"/>
      <c r="J256" s="367"/>
      <c r="K256" s="366"/>
      <c r="L256" s="366"/>
      <c r="M256" s="366"/>
      <c r="N256" s="366"/>
      <c r="O256" s="366"/>
      <c r="P256" s="366"/>
      <c r="Q256" s="366"/>
      <c r="R256" s="366"/>
      <c r="S256" s="366"/>
    </row>
    <row r="257" spans="1:11" ht="13.5">
      <c r="A257" s="351"/>
      <c r="B257" s="351"/>
      <c r="C257" s="351"/>
      <c r="D257" s="351"/>
      <c r="E257" s="351"/>
      <c r="F257" s="351"/>
      <c r="G257" s="351"/>
      <c r="H257" s="351"/>
      <c r="I257" s="367"/>
      <c r="J257" s="367"/>
      <c r="K257" s="366"/>
    </row>
    <row r="258" spans="1:10" ht="13.5">
      <c r="A258" s="351"/>
      <c r="B258" s="351"/>
      <c r="C258" s="351"/>
      <c r="D258" s="351"/>
      <c r="E258" s="351"/>
      <c r="F258" s="351"/>
      <c r="G258" s="351"/>
      <c r="H258" s="351"/>
      <c r="I258" s="351"/>
      <c r="J258" s="351"/>
    </row>
    <row r="259" spans="1:10" ht="13.5">
      <c r="A259" s="351"/>
      <c r="B259" s="351"/>
      <c r="C259" s="351"/>
      <c r="D259" s="351"/>
      <c r="E259" s="351"/>
      <c r="F259" s="351"/>
      <c r="G259" s="351"/>
      <c r="H259" s="351"/>
      <c r="I259" s="351"/>
      <c r="J259" s="351"/>
    </row>
    <row r="260" spans="1:10" ht="13.5">
      <c r="A260" s="351"/>
      <c r="B260" s="351"/>
      <c r="C260" s="351"/>
      <c r="D260" s="351"/>
      <c r="E260" s="351"/>
      <c r="F260" s="351"/>
      <c r="G260" s="351"/>
      <c r="H260" s="351"/>
      <c r="I260" s="351"/>
      <c r="J260" s="351"/>
    </row>
    <row r="261" spans="1:10" ht="13.5">
      <c r="A261" s="351"/>
      <c r="B261" s="351"/>
      <c r="C261" s="351"/>
      <c r="D261" s="351"/>
      <c r="E261" s="351"/>
      <c r="F261" s="351"/>
      <c r="G261" s="351"/>
      <c r="H261" s="351"/>
      <c r="I261" s="351"/>
      <c r="J261" s="351"/>
    </row>
    <row r="262" spans="1:10" ht="13.5">
      <c r="A262" s="351"/>
      <c r="B262" s="351"/>
      <c r="C262" s="351"/>
      <c r="D262" s="351"/>
      <c r="E262" s="351"/>
      <c r="F262" s="351"/>
      <c r="G262" s="351"/>
      <c r="H262" s="351"/>
      <c r="I262" s="351"/>
      <c r="J262" s="351"/>
    </row>
    <row r="263" spans="1:10" ht="13.5">
      <c r="A263" s="351"/>
      <c r="B263" s="351"/>
      <c r="C263" s="351"/>
      <c r="D263" s="351"/>
      <c r="E263" s="351"/>
      <c r="F263" s="351"/>
      <c r="G263" s="351"/>
      <c r="H263" s="351"/>
      <c r="I263" s="351"/>
      <c r="J263" s="351"/>
    </row>
    <row r="264" spans="1:10" ht="13.5">
      <c r="A264" s="351"/>
      <c r="B264" s="351"/>
      <c r="C264" s="351"/>
      <c r="D264" s="351"/>
      <c r="E264" s="351"/>
      <c r="F264" s="351"/>
      <c r="G264" s="351"/>
      <c r="H264" s="351"/>
      <c r="I264" s="351"/>
      <c r="J264" s="351"/>
    </row>
    <row r="265" spans="1:10" ht="13.5">
      <c r="A265" s="351"/>
      <c r="B265" s="351"/>
      <c r="C265" s="351"/>
      <c r="D265" s="351"/>
      <c r="E265" s="351"/>
      <c r="F265" s="351"/>
      <c r="G265" s="351"/>
      <c r="H265" s="351"/>
      <c r="I265" s="351"/>
      <c r="J265" s="351"/>
    </row>
    <row r="266" spans="1:10" ht="13.5">
      <c r="A266" s="351"/>
      <c r="B266" s="351"/>
      <c r="C266" s="351"/>
      <c r="D266" s="351"/>
      <c r="E266" s="351"/>
      <c r="F266" s="351"/>
      <c r="G266" s="351"/>
      <c r="H266" s="351"/>
      <c r="I266" s="351"/>
      <c r="J266" s="351"/>
    </row>
    <row r="267" spans="1:10" ht="13.5">
      <c r="A267" s="351"/>
      <c r="B267" s="351"/>
      <c r="C267" s="351"/>
      <c r="D267" s="351"/>
      <c r="E267" s="351"/>
      <c r="F267" s="351"/>
      <c r="G267" s="351"/>
      <c r="H267" s="351"/>
      <c r="I267" s="351"/>
      <c r="J267" s="351"/>
    </row>
    <row r="268" spans="1:10" ht="13.5">
      <c r="A268" s="351"/>
      <c r="B268" s="351"/>
      <c r="C268" s="351"/>
      <c r="D268" s="351"/>
      <c r="E268" s="351"/>
      <c r="F268" s="351"/>
      <c r="G268" s="351"/>
      <c r="H268" s="351"/>
      <c r="I268" s="351"/>
      <c r="J268" s="351"/>
    </row>
    <row r="269" spans="1:10" ht="13.5">
      <c r="A269" s="351"/>
      <c r="B269" s="351"/>
      <c r="C269" s="351"/>
      <c r="D269" s="351"/>
      <c r="E269" s="351"/>
      <c r="F269" s="351"/>
      <c r="G269" s="351"/>
      <c r="H269" s="351"/>
      <c r="I269" s="351"/>
      <c r="J269" s="351"/>
    </row>
    <row r="270" spans="1:10" ht="13.5">
      <c r="A270" s="351"/>
      <c r="B270" s="351"/>
      <c r="C270" s="351"/>
      <c r="D270" s="351"/>
      <c r="E270" s="351"/>
      <c r="F270" s="351"/>
      <c r="G270" s="351"/>
      <c r="H270" s="351"/>
      <c r="I270" s="351"/>
      <c r="J270" s="351"/>
    </row>
    <row r="271" spans="1:10" ht="13.5">
      <c r="A271" s="351"/>
      <c r="B271" s="351"/>
      <c r="C271" s="351"/>
      <c r="D271" s="351"/>
      <c r="E271" s="351"/>
      <c r="F271" s="351"/>
      <c r="G271" s="351"/>
      <c r="H271" s="351"/>
      <c r="I271" s="351"/>
      <c r="J271" s="351"/>
    </row>
    <row r="272" spans="1:10" ht="13.5">
      <c r="A272" s="351"/>
      <c r="B272" s="351"/>
      <c r="C272" s="351"/>
      <c r="D272" s="351"/>
      <c r="E272" s="351"/>
      <c r="F272" s="351"/>
      <c r="G272" s="351"/>
      <c r="H272" s="351"/>
      <c r="I272" s="351"/>
      <c r="J272" s="351"/>
    </row>
    <row r="273" spans="1:10" ht="13.5">
      <c r="A273" s="351"/>
      <c r="B273" s="351"/>
      <c r="C273" s="351"/>
      <c r="D273" s="351"/>
      <c r="E273" s="351"/>
      <c r="F273" s="351"/>
      <c r="G273" s="351"/>
      <c r="H273" s="351"/>
      <c r="I273" s="351"/>
      <c r="J273" s="351"/>
    </row>
    <row r="274" spans="1:10" ht="13.5">
      <c r="A274" s="351"/>
      <c r="B274" s="351"/>
      <c r="C274" s="351"/>
      <c r="D274" s="351"/>
      <c r="E274" s="351"/>
      <c r="F274" s="351"/>
      <c r="G274" s="351"/>
      <c r="H274" s="351"/>
      <c r="I274" s="351"/>
      <c r="J274" s="351"/>
    </row>
    <row r="275" spans="1:10" ht="13.5">
      <c r="A275" s="351"/>
      <c r="B275" s="351"/>
      <c r="C275" s="351"/>
      <c r="D275" s="351"/>
      <c r="E275" s="351"/>
      <c r="F275" s="351"/>
      <c r="G275" s="351"/>
      <c r="H275" s="351"/>
      <c r="I275" s="351"/>
      <c r="J275" s="351"/>
    </row>
    <row r="276" spans="1:10" ht="13.5">
      <c r="A276" s="351"/>
      <c r="B276" s="351"/>
      <c r="C276" s="351"/>
      <c r="D276" s="351"/>
      <c r="E276" s="351"/>
      <c r="F276" s="351"/>
      <c r="G276" s="351"/>
      <c r="H276" s="351"/>
      <c r="I276" s="351"/>
      <c r="J276" s="351"/>
    </row>
    <row r="277" spans="1:10" ht="13.5">
      <c r="A277" s="351"/>
      <c r="B277" s="351"/>
      <c r="C277" s="351"/>
      <c r="D277" s="351"/>
      <c r="E277" s="351"/>
      <c r="F277" s="351"/>
      <c r="G277" s="351"/>
      <c r="H277" s="351"/>
      <c r="I277" s="351"/>
      <c r="J277" s="351"/>
    </row>
    <row r="278" spans="1:10" ht="13.5">
      <c r="A278" s="351"/>
      <c r="B278" s="351"/>
      <c r="C278" s="351"/>
      <c r="D278" s="351"/>
      <c r="E278" s="351"/>
      <c r="F278" s="351"/>
      <c r="G278" s="351"/>
      <c r="H278" s="351"/>
      <c r="I278" s="351"/>
      <c r="J278" s="351"/>
    </row>
    <row r="279" spans="1:10" ht="13.5">
      <c r="A279" s="351"/>
      <c r="B279" s="351"/>
      <c r="C279" s="351"/>
      <c r="D279" s="351"/>
      <c r="E279" s="351"/>
      <c r="F279" s="351"/>
      <c r="G279" s="351"/>
      <c r="H279" s="351"/>
      <c r="I279" s="351"/>
      <c r="J279" s="351"/>
    </row>
    <row r="280" spans="1:10" ht="13.5">
      <c r="A280" s="351"/>
      <c r="B280" s="351"/>
      <c r="C280" s="351"/>
      <c r="D280" s="351"/>
      <c r="E280" s="351"/>
      <c r="F280" s="351"/>
      <c r="G280" s="351"/>
      <c r="H280" s="351"/>
      <c r="I280" s="351"/>
      <c r="J280" s="351"/>
    </row>
    <row r="281" spans="1:10" ht="13.5">
      <c r="A281" s="351"/>
      <c r="B281" s="351"/>
      <c r="C281" s="351"/>
      <c r="D281" s="351"/>
      <c r="E281" s="351"/>
      <c r="F281" s="351"/>
      <c r="G281" s="351"/>
      <c r="H281" s="351"/>
      <c r="I281" s="351"/>
      <c r="J281" s="351"/>
    </row>
    <row r="282" spans="1:10" ht="13.5">
      <c r="A282" s="351"/>
      <c r="B282" s="351"/>
      <c r="C282" s="351"/>
      <c r="D282" s="351"/>
      <c r="E282" s="351"/>
      <c r="F282" s="351"/>
      <c r="G282" s="351"/>
      <c r="H282" s="351"/>
      <c r="I282" s="351"/>
      <c r="J282" s="351"/>
    </row>
    <row r="283" spans="1:10" ht="13.5">
      <c r="A283" s="351"/>
      <c r="B283" s="351"/>
      <c r="C283" s="351"/>
      <c r="D283" s="351"/>
      <c r="E283" s="351"/>
      <c r="F283" s="351"/>
      <c r="G283" s="351"/>
      <c r="H283" s="351"/>
      <c r="I283" s="351"/>
      <c r="J283" s="351"/>
    </row>
    <row r="284" spans="1:10" ht="13.5">
      <c r="A284" s="351"/>
      <c r="B284" s="351"/>
      <c r="C284" s="351"/>
      <c r="D284" s="351"/>
      <c r="E284" s="351"/>
      <c r="F284" s="351"/>
      <c r="G284" s="351"/>
      <c r="H284" s="351"/>
      <c r="I284" s="351"/>
      <c r="J284" s="351"/>
    </row>
    <row r="285" spans="1:10" ht="13.5">
      <c r="A285" s="351"/>
      <c r="B285" s="351"/>
      <c r="C285" s="351"/>
      <c r="D285" s="351"/>
      <c r="E285" s="351"/>
      <c r="F285" s="351"/>
      <c r="G285" s="351"/>
      <c r="H285" s="351"/>
      <c r="I285" s="351"/>
      <c r="J285" s="351"/>
    </row>
    <row r="286" spans="1:10" ht="13.5">
      <c r="A286" s="351"/>
      <c r="B286" s="351"/>
      <c r="C286" s="351"/>
      <c r="D286" s="351"/>
      <c r="E286" s="351"/>
      <c r="F286" s="351"/>
      <c r="G286" s="351"/>
      <c r="H286" s="351"/>
      <c r="I286" s="351"/>
      <c r="J286" s="351"/>
    </row>
    <row r="287" spans="1:10" ht="13.5">
      <c r="A287" s="351"/>
      <c r="B287" s="351"/>
      <c r="C287" s="351"/>
      <c r="D287" s="351"/>
      <c r="E287" s="351"/>
      <c r="F287" s="351"/>
      <c r="G287" s="351"/>
      <c r="H287" s="351"/>
      <c r="I287" s="351"/>
      <c r="J287" s="351"/>
    </row>
    <row r="288" spans="1:10" ht="13.5">
      <c r="A288" s="351"/>
      <c r="B288" s="351"/>
      <c r="C288" s="351"/>
      <c r="D288" s="351"/>
      <c r="E288" s="351"/>
      <c r="F288" s="351"/>
      <c r="G288" s="351"/>
      <c r="H288" s="351"/>
      <c r="I288" s="351"/>
      <c r="J288" s="351"/>
    </row>
    <row r="289" spans="1:10" ht="13.5">
      <c r="A289" s="351"/>
      <c r="B289" s="351"/>
      <c r="C289" s="351"/>
      <c r="D289" s="351"/>
      <c r="E289" s="351"/>
      <c r="F289" s="351"/>
      <c r="G289" s="351"/>
      <c r="H289" s="351"/>
      <c r="I289" s="351"/>
      <c r="J289" s="351"/>
    </row>
    <row r="290" spans="1:10" ht="13.5">
      <c r="A290" s="351"/>
      <c r="B290" s="351"/>
      <c r="C290" s="351"/>
      <c r="D290" s="351"/>
      <c r="E290" s="351"/>
      <c r="F290" s="351"/>
      <c r="G290" s="351"/>
      <c r="H290" s="351"/>
      <c r="I290" s="351"/>
      <c r="J290" s="351"/>
    </row>
    <row r="291" spans="1:10" ht="13.5">
      <c r="A291" s="351"/>
      <c r="B291" s="351"/>
      <c r="C291" s="351"/>
      <c r="D291" s="351"/>
      <c r="E291" s="351"/>
      <c r="F291" s="351"/>
      <c r="G291" s="351"/>
      <c r="H291" s="351"/>
      <c r="I291" s="351"/>
      <c r="J291" s="351"/>
    </row>
    <row r="292" spans="1:10" ht="13.5">
      <c r="A292" s="351"/>
      <c r="B292" s="351"/>
      <c r="C292" s="351"/>
      <c r="D292" s="351"/>
      <c r="E292" s="351"/>
      <c r="F292" s="351"/>
      <c r="G292" s="351"/>
      <c r="H292" s="351"/>
      <c r="I292" s="351"/>
      <c r="J292" s="351"/>
    </row>
    <row r="293" spans="1:10" ht="13.5">
      <c r="A293" s="351"/>
      <c r="B293" s="351"/>
      <c r="C293" s="351"/>
      <c r="D293" s="351"/>
      <c r="E293" s="351"/>
      <c r="F293" s="351"/>
      <c r="G293" s="351"/>
      <c r="H293" s="351"/>
      <c r="I293" s="351"/>
      <c r="J293" s="351"/>
    </row>
    <row r="294" spans="1:10" ht="13.5">
      <c r="A294" s="351"/>
      <c r="B294" s="351"/>
      <c r="C294" s="351"/>
      <c r="D294" s="351"/>
      <c r="E294" s="351"/>
      <c r="F294" s="351"/>
      <c r="G294" s="351"/>
      <c r="H294" s="351"/>
      <c r="I294" s="351"/>
      <c r="J294" s="351"/>
    </row>
    <row r="295" spans="1:10" ht="13.5">
      <c r="A295" s="351"/>
      <c r="B295" s="351"/>
      <c r="C295" s="351"/>
      <c r="D295" s="351"/>
      <c r="E295" s="351"/>
      <c r="F295" s="351"/>
      <c r="G295" s="351"/>
      <c r="H295" s="351"/>
      <c r="I295" s="351"/>
      <c r="J295" s="351"/>
    </row>
    <row r="296" spans="1:10" ht="13.5">
      <c r="A296" s="351"/>
      <c r="B296" s="351"/>
      <c r="C296" s="351"/>
      <c r="D296" s="351"/>
      <c r="E296" s="351"/>
      <c r="F296" s="351"/>
      <c r="G296" s="351"/>
      <c r="H296" s="351"/>
      <c r="I296" s="351"/>
      <c r="J296" s="351"/>
    </row>
    <row r="297" spans="1:10" ht="13.5">
      <c r="A297" s="351"/>
      <c r="B297" s="351"/>
      <c r="C297" s="351"/>
      <c r="D297" s="351"/>
      <c r="E297" s="351"/>
      <c r="F297" s="351"/>
      <c r="G297" s="351"/>
      <c r="H297" s="351"/>
      <c r="I297" s="351"/>
      <c r="J297" s="351"/>
    </row>
    <row r="298" spans="1:10" ht="13.5">
      <c r="A298" s="351"/>
      <c r="B298" s="351"/>
      <c r="C298" s="351"/>
      <c r="D298" s="351"/>
      <c r="E298" s="351"/>
      <c r="F298" s="351"/>
      <c r="G298" s="351"/>
      <c r="H298" s="351"/>
      <c r="I298" s="351"/>
      <c r="J298" s="351"/>
    </row>
    <row r="299" spans="1:10" ht="13.5">
      <c r="A299" s="351"/>
      <c r="B299" s="351"/>
      <c r="C299" s="351"/>
      <c r="D299" s="351"/>
      <c r="E299" s="351"/>
      <c r="F299" s="351"/>
      <c r="G299" s="351"/>
      <c r="H299" s="351"/>
      <c r="I299" s="351"/>
      <c r="J299" s="351"/>
    </row>
    <row r="300" spans="1:10" ht="13.5">
      <c r="A300" s="351"/>
      <c r="B300" s="351"/>
      <c r="C300" s="351"/>
      <c r="D300" s="351"/>
      <c r="E300" s="351"/>
      <c r="F300" s="351"/>
      <c r="G300" s="351"/>
      <c r="H300" s="351"/>
      <c r="I300" s="351"/>
      <c r="J300" s="351"/>
    </row>
    <row r="301" spans="1:10" ht="13.5">
      <c r="A301" s="351"/>
      <c r="B301" s="351"/>
      <c r="C301" s="351"/>
      <c r="D301" s="351"/>
      <c r="E301" s="351"/>
      <c r="F301" s="351"/>
      <c r="G301" s="351"/>
      <c r="H301" s="351"/>
      <c r="I301" s="351"/>
      <c r="J301" s="351"/>
    </row>
    <row r="302" spans="1:10" ht="13.5">
      <c r="A302" s="351"/>
      <c r="B302" s="351"/>
      <c r="C302" s="351"/>
      <c r="D302" s="351"/>
      <c r="E302" s="351"/>
      <c r="F302" s="351"/>
      <c r="G302" s="351"/>
      <c r="H302" s="351"/>
      <c r="I302" s="351"/>
      <c r="J302" s="351"/>
    </row>
    <row r="303" spans="1:10" ht="13.5">
      <c r="A303" s="351"/>
      <c r="B303" s="351"/>
      <c r="C303" s="351"/>
      <c r="D303" s="351"/>
      <c r="E303" s="351"/>
      <c r="F303" s="351"/>
      <c r="G303" s="351"/>
      <c r="H303" s="351"/>
      <c r="I303" s="351"/>
      <c r="J303" s="351"/>
    </row>
    <row r="304" spans="1:10" ht="13.5">
      <c r="A304" s="351"/>
      <c r="B304" s="351"/>
      <c r="C304" s="351"/>
      <c r="D304" s="351"/>
      <c r="E304" s="351"/>
      <c r="F304" s="351"/>
      <c r="G304" s="351"/>
      <c r="H304" s="351"/>
      <c r="I304" s="351"/>
      <c r="J304" s="351"/>
    </row>
    <row r="305" spans="1:10" ht="13.5">
      <c r="A305" s="351"/>
      <c r="B305" s="351"/>
      <c r="C305" s="351"/>
      <c r="D305" s="351"/>
      <c r="E305" s="351"/>
      <c r="F305" s="351"/>
      <c r="G305" s="351"/>
      <c r="H305" s="351"/>
      <c r="I305" s="351"/>
      <c r="J305" s="351"/>
    </row>
    <row r="306" spans="1:10" ht="13.5">
      <c r="A306" s="351"/>
      <c r="B306" s="351"/>
      <c r="C306" s="351"/>
      <c r="D306" s="351"/>
      <c r="E306" s="351"/>
      <c r="F306" s="351"/>
      <c r="G306" s="351"/>
      <c r="H306" s="351"/>
      <c r="I306" s="351"/>
      <c r="J306" s="351"/>
    </row>
    <row r="307" spans="1:10" ht="13.5">
      <c r="A307" s="351"/>
      <c r="B307" s="351"/>
      <c r="C307" s="351"/>
      <c r="D307" s="351"/>
      <c r="E307" s="351"/>
      <c r="F307" s="351"/>
      <c r="G307" s="351"/>
      <c r="H307" s="351"/>
      <c r="I307" s="351"/>
      <c r="J307" s="351"/>
    </row>
    <row r="308" spans="1:10" ht="13.5">
      <c r="A308" s="351"/>
      <c r="B308" s="351"/>
      <c r="C308" s="351"/>
      <c r="D308" s="351"/>
      <c r="E308" s="351"/>
      <c r="F308" s="351"/>
      <c r="G308" s="351"/>
      <c r="H308" s="351"/>
      <c r="I308" s="351"/>
      <c r="J308" s="351"/>
    </row>
    <row r="309" spans="1:10" ht="13.5">
      <c r="A309" s="351"/>
      <c r="B309" s="351"/>
      <c r="C309" s="351"/>
      <c r="D309" s="351"/>
      <c r="E309" s="351"/>
      <c r="F309" s="351"/>
      <c r="G309" s="351"/>
      <c r="H309" s="351"/>
      <c r="I309" s="351"/>
      <c r="J309" s="351"/>
    </row>
    <row r="310" spans="1:10" ht="13.5">
      <c r="A310" s="351"/>
      <c r="B310" s="351"/>
      <c r="C310" s="351"/>
      <c r="D310" s="351"/>
      <c r="E310" s="351"/>
      <c r="F310" s="351"/>
      <c r="G310" s="351"/>
      <c r="H310" s="351"/>
      <c r="I310" s="351"/>
      <c r="J310" s="351"/>
    </row>
    <row r="311" spans="1:10" ht="13.5">
      <c r="A311" s="351"/>
      <c r="B311" s="351"/>
      <c r="C311" s="351"/>
      <c r="D311" s="351"/>
      <c r="E311" s="351"/>
      <c r="F311" s="351"/>
      <c r="G311" s="351"/>
      <c r="H311" s="351"/>
      <c r="I311" s="351"/>
      <c r="J311" s="351"/>
    </row>
    <row r="312" spans="1:10" ht="13.5">
      <c r="A312" s="351"/>
      <c r="B312" s="351"/>
      <c r="C312" s="351"/>
      <c r="D312" s="351"/>
      <c r="E312" s="351"/>
      <c r="F312" s="351"/>
      <c r="G312" s="351"/>
      <c r="H312" s="351"/>
      <c r="I312" s="351"/>
      <c r="J312" s="351"/>
    </row>
    <row r="313" spans="1:10" ht="13.5">
      <c r="A313" s="351"/>
      <c r="B313" s="351"/>
      <c r="C313" s="351"/>
      <c r="D313" s="351"/>
      <c r="E313" s="351"/>
      <c r="F313" s="351"/>
      <c r="G313" s="351"/>
      <c r="H313" s="351"/>
      <c r="I313" s="351"/>
      <c r="J313" s="351"/>
    </row>
    <row r="314" spans="1:10" ht="13.5">
      <c r="A314" s="351"/>
      <c r="B314" s="351"/>
      <c r="C314" s="351"/>
      <c r="D314" s="351"/>
      <c r="E314" s="351"/>
      <c r="F314" s="351"/>
      <c r="G314" s="351"/>
      <c r="H314" s="351"/>
      <c r="I314" s="351"/>
      <c r="J314" s="351"/>
    </row>
    <row r="315" spans="1:10" ht="13.5">
      <c r="A315" s="351"/>
      <c r="B315" s="351"/>
      <c r="C315" s="351"/>
      <c r="D315" s="351"/>
      <c r="E315" s="351"/>
      <c r="F315" s="351"/>
      <c r="G315" s="351"/>
      <c r="H315" s="351"/>
      <c r="I315" s="351"/>
      <c r="J315" s="351"/>
    </row>
    <row r="316" spans="1:10" ht="13.5">
      <c r="A316" s="351"/>
      <c r="B316" s="351"/>
      <c r="C316" s="351"/>
      <c r="D316" s="351"/>
      <c r="E316" s="351"/>
      <c r="F316" s="351"/>
      <c r="G316" s="351"/>
      <c r="H316" s="351"/>
      <c r="I316" s="351"/>
      <c r="J316" s="351"/>
    </row>
    <row r="317" spans="1:10" ht="13.5">
      <c r="A317" s="351"/>
      <c r="B317" s="351"/>
      <c r="C317" s="351"/>
      <c r="D317" s="351"/>
      <c r="E317" s="351"/>
      <c r="F317" s="351"/>
      <c r="G317" s="351"/>
      <c r="H317" s="351"/>
      <c r="I317" s="351"/>
      <c r="J317" s="351"/>
    </row>
    <row r="318" spans="1:10" ht="13.5">
      <c r="A318" s="351"/>
      <c r="B318" s="351"/>
      <c r="C318" s="351"/>
      <c r="D318" s="351"/>
      <c r="E318" s="351"/>
      <c r="F318" s="351"/>
      <c r="G318" s="351"/>
      <c r="H318" s="351"/>
      <c r="I318" s="351"/>
      <c r="J318" s="351"/>
    </row>
    <row r="319" spans="1:10" ht="13.5">
      <c r="A319" s="351"/>
      <c r="B319" s="351"/>
      <c r="C319" s="351"/>
      <c r="D319" s="351"/>
      <c r="E319" s="351"/>
      <c r="F319" s="351"/>
      <c r="G319" s="351"/>
      <c r="H319" s="351"/>
      <c r="I319" s="351"/>
      <c r="J319" s="351"/>
    </row>
    <row r="320" spans="1:10" ht="13.5">
      <c r="A320" s="351"/>
      <c r="B320" s="351"/>
      <c r="C320" s="351"/>
      <c r="D320" s="351"/>
      <c r="E320" s="351"/>
      <c r="F320" s="351"/>
      <c r="G320" s="351"/>
      <c r="H320" s="351"/>
      <c r="I320" s="351"/>
      <c r="J320" s="351"/>
    </row>
    <row r="321" spans="1:10" ht="13.5">
      <c r="A321" s="351"/>
      <c r="B321" s="351"/>
      <c r="C321" s="351"/>
      <c r="D321" s="351"/>
      <c r="E321" s="351"/>
      <c r="F321" s="351"/>
      <c r="G321" s="351"/>
      <c r="H321" s="351"/>
      <c r="I321" s="351"/>
      <c r="J321" s="351"/>
    </row>
    <row r="322" spans="1:10" ht="13.5">
      <c r="A322" s="351"/>
      <c r="B322" s="351"/>
      <c r="C322" s="351"/>
      <c r="D322" s="351"/>
      <c r="E322" s="351"/>
      <c r="F322" s="351"/>
      <c r="G322" s="351"/>
      <c r="H322" s="351"/>
      <c r="I322" s="351"/>
      <c r="J322" s="351"/>
    </row>
    <row r="323" spans="1:10" ht="13.5">
      <c r="A323" s="351"/>
      <c r="B323" s="351"/>
      <c r="C323" s="351"/>
      <c r="D323" s="351"/>
      <c r="E323" s="351"/>
      <c r="F323" s="351"/>
      <c r="G323" s="351"/>
      <c r="H323" s="351"/>
      <c r="I323" s="351"/>
      <c r="J323" s="351"/>
    </row>
    <row r="324" spans="1:10" ht="13.5">
      <c r="A324" s="351"/>
      <c r="B324" s="351"/>
      <c r="C324" s="351"/>
      <c r="D324" s="351"/>
      <c r="E324" s="351"/>
      <c r="F324" s="351"/>
      <c r="G324" s="351"/>
      <c r="H324" s="351"/>
      <c r="I324" s="351"/>
      <c r="J324" s="351"/>
    </row>
    <row r="325" spans="1:10" ht="13.5">
      <c r="A325" s="351"/>
      <c r="B325" s="351"/>
      <c r="C325" s="351"/>
      <c r="D325" s="351"/>
      <c r="E325" s="351"/>
      <c r="F325" s="351"/>
      <c r="G325" s="351"/>
      <c r="H325" s="351"/>
      <c r="I325" s="351"/>
      <c r="J325" s="351"/>
    </row>
    <row r="326" spans="1:10" ht="13.5">
      <c r="A326" s="351"/>
      <c r="B326" s="351"/>
      <c r="C326" s="351"/>
      <c r="D326" s="351"/>
      <c r="E326" s="351"/>
      <c r="F326" s="351"/>
      <c r="G326" s="351"/>
      <c r="H326" s="351"/>
      <c r="I326" s="351"/>
      <c r="J326" s="351"/>
    </row>
    <row r="327" spans="1:10" ht="13.5">
      <c r="A327" s="351"/>
      <c r="B327" s="351"/>
      <c r="C327" s="351"/>
      <c r="D327" s="351"/>
      <c r="E327" s="351"/>
      <c r="F327" s="351"/>
      <c r="G327" s="351"/>
      <c r="H327" s="351"/>
      <c r="I327" s="351"/>
      <c r="J327" s="351"/>
    </row>
    <row r="328" spans="1:10" ht="13.5">
      <c r="A328" s="351"/>
      <c r="B328" s="351"/>
      <c r="C328" s="351"/>
      <c r="D328" s="351"/>
      <c r="E328" s="351"/>
      <c r="F328" s="351"/>
      <c r="G328" s="351"/>
      <c r="H328" s="351"/>
      <c r="I328" s="351"/>
      <c r="J328" s="351"/>
    </row>
    <row r="329" spans="1:10" ht="13.5">
      <c r="A329" s="351"/>
      <c r="B329" s="351"/>
      <c r="C329" s="351"/>
      <c r="D329" s="351"/>
      <c r="E329" s="351"/>
      <c r="F329" s="351"/>
      <c r="G329" s="351"/>
      <c r="H329" s="351"/>
      <c r="I329" s="351"/>
      <c r="J329" s="351"/>
    </row>
    <row r="330" spans="1:10" ht="13.5">
      <c r="A330" s="351"/>
      <c r="B330" s="351"/>
      <c r="C330" s="351"/>
      <c r="D330" s="351"/>
      <c r="E330" s="351"/>
      <c r="F330" s="351"/>
      <c r="G330" s="351"/>
      <c r="H330" s="351"/>
      <c r="I330" s="351"/>
      <c r="J330" s="351"/>
    </row>
    <row r="331" spans="1:10" ht="13.5">
      <c r="A331" s="351"/>
      <c r="B331" s="351"/>
      <c r="C331" s="351"/>
      <c r="D331" s="351"/>
      <c r="E331" s="351"/>
      <c r="F331" s="351"/>
      <c r="G331" s="351"/>
      <c r="H331" s="351"/>
      <c r="I331" s="351"/>
      <c r="J331" s="351"/>
    </row>
    <row r="332" spans="1:10" ht="13.5">
      <c r="A332" s="351"/>
      <c r="B332" s="351"/>
      <c r="C332" s="351"/>
      <c r="D332" s="351"/>
      <c r="E332" s="351"/>
      <c r="F332" s="351"/>
      <c r="G332" s="351"/>
      <c r="H332" s="351"/>
      <c r="I332" s="351"/>
      <c r="J332" s="351"/>
    </row>
    <row r="333" spans="1:10" ht="13.5">
      <c r="A333" s="351"/>
      <c r="B333" s="351"/>
      <c r="C333" s="351"/>
      <c r="D333" s="351"/>
      <c r="E333" s="351"/>
      <c r="F333" s="351"/>
      <c r="G333" s="351"/>
      <c r="H333" s="351"/>
      <c r="I333" s="351"/>
      <c r="J333" s="351"/>
    </row>
    <row r="334" spans="1:10" ht="13.5">
      <c r="A334" s="351"/>
      <c r="B334" s="351"/>
      <c r="C334" s="351"/>
      <c r="D334" s="351"/>
      <c r="E334" s="351"/>
      <c r="F334" s="351"/>
      <c r="G334" s="351"/>
      <c r="H334" s="351"/>
      <c r="I334" s="351"/>
      <c r="J334" s="351"/>
    </row>
    <row r="335" spans="1:10" ht="13.5">
      <c r="A335" s="351"/>
      <c r="B335" s="351"/>
      <c r="C335" s="351"/>
      <c r="D335" s="351"/>
      <c r="E335" s="351"/>
      <c r="F335" s="351"/>
      <c r="G335" s="351"/>
      <c r="H335" s="351"/>
      <c r="I335" s="351"/>
      <c r="J335" s="351"/>
    </row>
    <row r="336" spans="1:10" ht="13.5">
      <c r="A336" s="351"/>
      <c r="B336" s="351"/>
      <c r="C336" s="351"/>
      <c r="D336" s="351"/>
      <c r="E336" s="351"/>
      <c r="F336" s="351"/>
      <c r="G336" s="351"/>
      <c r="H336" s="351"/>
      <c r="I336" s="351"/>
      <c r="J336" s="351"/>
    </row>
    <row r="337" spans="1:10" ht="13.5">
      <c r="A337" s="351"/>
      <c r="B337" s="351"/>
      <c r="C337" s="351"/>
      <c r="D337" s="351"/>
      <c r="E337" s="351"/>
      <c r="F337" s="351"/>
      <c r="G337" s="351"/>
      <c r="H337" s="351"/>
      <c r="I337" s="351"/>
      <c r="J337" s="351"/>
    </row>
    <row r="338" spans="1:10" ht="13.5">
      <c r="A338" s="351"/>
      <c r="B338" s="351"/>
      <c r="C338" s="351"/>
      <c r="D338" s="351"/>
      <c r="E338" s="351"/>
      <c r="F338" s="351"/>
      <c r="G338" s="351"/>
      <c r="H338" s="351"/>
      <c r="I338" s="351"/>
      <c r="J338" s="351"/>
    </row>
    <row r="339" spans="1:10" ht="13.5">
      <c r="A339" s="351"/>
      <c r="B339" s="351"/>
      <c r="C339" s="351"/>
      <c r="D339" s="351"/>
      <c r="E339" s="351"/>
      <c r="F339" s="351"/>
      <c r="G339" s="351"/>
      <c r="H339" s="351"/>
      <c r="I339" s="351"/>
      <c r="J339" s="351"/>
    </row>
    <row r="340" spans="1:10" ht="13.5">
      <c r="A340" s="351"/>
      <c r="B340" s="351"/>
      <c r="C340" s="351"/>
      <c r="D340" s="351"/>
      <c r="E340" s="351"/>
      <c r="F340" s="351"/>
      <c r="G340" s="351"/>
      <c r="H340" s="351"/>
      <c r="I340" s="351"/>
      <c r="J340" s="351"/>
    </row>
    <row r="341" spans="1:10" ht="13.5">
      <c r="A341" s="351"/>
      <c r="B341" s="351"/>
      <c r="C341" s="351"/>
      <c r="D341" s="351"/>
      <c r="E341" s="351"/>
      <c r="F341" s="351"/>
      <c r="G341" s="351"/>
      <c r="H341" s="351"/>
      <c r="I341" s="351"/>
      <c r="J341" s="351"/>
    </row>
    <row r="342" spans="1:10" ht="13.5">
      <c r="A342" s="351"/>
      <c r="B342" s="351"/>
      <c r="C342" s="351"/>
      <c r="D342" s="351"/>
      <c r="E342" s="351"/>
      <c r="F342" s="351"/>
      <c r="G342" s="351"/>
      <c r="H342" s="351"/>
      <c r="I342" s="351"/>
      <c r="J342" s="351"/>
    </row>
    <row r="343" spans="1:10" ht="13.5">
      <c r="A343" s="351"/>
      <c r="B343" s="351"/>
      <c r="C343" s="351"/>
      <c r="D343" s="351"/>
      <c r="E343" s="351"/>
      <c r="F343" s="351"/>
      <c r="G343" s="351"/>
      <c r="H343" s="351"/>
      <c r="I343" s="351"/>
      <c r="J343" s="351"/>
    </row>
    <row r="344" spans="1:10" ht="13.5">
      <c r="A344" s="351"/>
      <c r="B344" s="351"/>
      <c r="C344" s="351"/>
      <c r="D344" s="351"/>
      <c r="E344" s="351"/>
      <c r="F344" s="351"/>
      <c r="G344" s="351"/>
      <c r="H344" s="351"/>
      <c r="I344" s="351"/>
      <c r="J344" s="351"/>
    </row>
    <row r="345" spans="1:10" ht="13.5">
      <c r="A345" s="351"/>
      <c r="B345" s="351"/>
      <c r="C345" s="351"/>
      <c r="D345" s="351"/>
      <c r="E345" s="351"/>
      <c r="F345" s="351"/>
      <c r="G345" s="351"/>
      <c r="H345" s="351"/>
      <c r="I345" s="351"/>
      <c r="J345" s="351"/>
    </row>
    <row r="346" spans="1:10" ht="13.5">
      <c r="A346" s="351"/>
      <c r="B346" s="351"/>
      <c r="C346" s="351"/>
      <c r="D346" s="351"/>
      <c r="E346" s="351"/>
      <c r="F346" s="351"/>
      <c r="G346" s="351"/>
      <c r="H346" s="351"/>
      <c r="I346" s="351"/>
      <c r="J346" s="351"/>
    </row>
    <row r="347" spans="1:10" ht="13.5">
      <c r="A347" s="351"/>
      <c r="B347" s="351"/>
      <c r="C347" s="351"/>
      <c r="D347" s="351"/>
      <c r="E347" s="351"/>
      <c r="F347" s="351"/>
      <c r="G347" s="351"/>
      <c r="H347" s="351"/>
      <c r="I347" s="351"/>
      <c r="J347" s="351"/>
    </row>
    <row r="348" spans="1:10" ht="13.5">
      <c r="A348" s="351"/>
      <c r="B348" s="351"/>
      <c r="C348" s="351"/>
      <c r="D348" s="351"/>
      <c r="E348" s="351"/>
      <c r="F348" s="351"/>
      <c r="G348" s="351"/>
      <c r="H348" s="351"/>
      <c r="I348" s="351"/>
      <c r="J348" s="351"/>
    </row>
    <row r="349" spans="1:10" ht="13.5">
      <c r="A349" s="351"/>
      <c r="B349" s="351"/>
      <c r="C349" s="351"/>
      <c r="D349" s="351"/>
      <c r="E349" s="351"/>
      <c r="F349" s="351"/>
      <c r="G349" s="351"/>
      <c r="H349" s="351"/>
      <c r="I349" s="351"/>
      <c r="J349" s="351"/>
    </row>
    <row r="350" spans="1:10" ht="13.5">
      <c r="A350" s="351"/>
      <c r="B350" s="351"/>
      <c r="C350" s="351"/>
      <c r="D350" s="351"/>
      <c r="E350" s="351"/>
      <c r="F350" s="351"/>
      <c r="G350" s="351"/>
      <c r="H350" s="351"/>
      <c r="I350" s="351"/>
      <c r="J350" s="351"/>
    </row>
    <row r="351" spans="1:10" ht="13.5">
      <c r="A351" s="351"/>
      <c r="B351" s="351"/>
      <c r="C351" s="351"/>
      <c r="D351" s="351"/>
      <c r="E351" s="351"/>
      <c r="F351" s="351"/>
      <c r="G351" s="351"/>
      <c r="H351" s="351"/>
      <c r="I351" s="351"/>
      <c r="J351" s="351"/>
    </row>
    <row r="352" spans="1:10" ht="13.5">
      <c r="A352" s="351"/>
      <c r="B352" s="351"/>
      <c r="C352" s="351"/>
      <c r="D352" s="351"/>
      <c r="E352" s="351"/>
      <c r="F352" s="351"/>
      <c r="G352" s="351"/>
      <c r="H352" s="351"/>
      <c r="I352" s="351"/>
      <c r="J352" s="351"/>
    </row>
    <row r="353" spans="1:10" ht="13.5">
      <c r="A353" s="351"/>
      <c r="B353" s="351"/>
      <c r="C353" s="351"/>
      <c r="D353" s="351"/>
      <c r="E353" s="351"/>
      <c r="F353" s="351"/>
      <c r="G353" s="351"/>
      <c r="H353" s="351"/>
      <c r="I353" s="351"/>
      <c r="J353" s="351"/>
    </row>
    <row r="354" spans="1:10" ht="13.5">
      <c r="A354" s="351"/>
      <c r="B354" s="351"/>
      <c r="C354" s="351"/>
      <c r="D354" s="351"/>
      <c r="E354" s="351"/>
      <c r="F354" s="351"/>
      <c r="G354" s="351"/>
      <c r="H354" s="351"/>
      <c r="I354" s="351"/>
      <c r="J354" s="351"/>
    </row>
    <row r="355" spans="1:10" ht="13.5">
      <c r="A355" s="351"/>
      <c r="B355" s="351"/>
      <c r="C355" s="351"/>
      <c r="D355" s="351"/>
      <c r="E355" s="351"/>
      <c r="F355" s="351"/>
      <c r="G355" s="351"/>
      <c r="H355" s="351"/>
      <c r="I355" s="351"/>
      <c r="J355" s="351"/>
    </row>
    <row r="356" spans="1:10" ht="13.5">
      <c r="A356" s="351"/>
      <c r="B356" s="351"/>
      <c r="C356" s="351"/>
      <c r="D356" s="351"/>
      <c r="E356" s="351"/>
      <c r="F356" s="351"/>
      <c r="G356" s="351"/>
      <c r="H356" s="351"/>
      <c r="I356" s="351"/>
      <c r="J356" s="351"/>
    </row>
    <row r="357" spans="1:10" ht="13.5">
      <c r="A357" s="351"/>
      <c r="B357" s="351"/>
      <c r="C357" s="351"/>
      <c r="D357" s="351"/>
      <c r="E357" s="351"/>
      <c r="F357" s="351"/>
      <c r="G357" s="351"/>
      <c r="H357" s="351"/>
      <c r="I357" s="351"/>
      <c r="J357" s="351"/>
    </row>
    <row r="358" spans="1:10" ht="13.5">
      <c r="A358" s="351"/>
      <c r="B358" s="351"/>
      <c r="C358" s="351"/>
      <c r="D358" s="351"/>
      <c r="E358" s="351"/>
      <c r="F358" s="351"/>
      <c r="G358" s="351"/>
      <c r="H358" s="351"/>
      <c r="I358" s="351"/>
      <c r="J358" s="351"/>
    </row>
    <row r="359" spans="1:10" ht="13.5">
      <c r="A359" s="351"/>
      <c r="B359" s="351"/>
      <c r="C359" s="351"/>
      <c r="D359" s="351"/>
      <c r="E359" s="351"/>
      <c r="F359" s="351"/>
      <c r="G359" s="351"/>
      <c r="H359" s="351"/>
      <c r="I359" s="351"/>
      <c r="J359" s="351"/>
    </row>
    <row r="360" spans="1:10" ht="13.5">
      <c r="A360" s="351"/>
      <c r="B360" s="351"/>
      <c r="C360" s="351"/>
      <c r="D360" s="351"/>
      <c r="E360" s="351"/>
      <c r="F360" s="351"/>
      <c r="G360" s="351"/>
      <c r="H360" s="351"/>
      <c r="I360" s="351"/>
      <c r="J360" s="351"/>
    </row>
    <row r="361" spans="1:10" ht="13.5">
      <c r="A361" s="351"/>
      <c r="B361" s="351"/>
      <c r="C361" s="351"/>
      <c r="D361" s="351"/>
      <c r="E361" s="351"/>
      <c r="F361" s="351"/>
      <c r="G361" s="351"/>
      <c r="H361" s="351"/>
      <c r="I361" s="351"/>
      <c r="J361" s="351"/>
    </row>
    <row r="362" spans="1:10" ht="13.5">
      <c r="A362" s="351"/>
      <c r="B362" s="351"/>
      <c r="C362" s="351"/>
      <c r="D362" s="351"/>
      <c r="E362" s="351"/>
      <c r="F362" s="351"/>
      <c r="G362" s="351"/>
      <c r="H362" s="351"/>
      <c r="I362" s="351"/>
      <c r="J362" s="351"/>
    </row>
    <row r="363" spans="1:10" ht="13.5">
      <c r="A363" s="351"/>
      <c r="B363" s="351"/>
      <c r="C363" s="351"/>
      <c r="D363" s="351"/>
      <c r="E363" s="351"/>
      <c r="F363" s="351"/>
      <c r="G363" s="351"/>
      <c r="H363" s="351"/>
      <c r="I363" s="351"/>
      <c r="J363" s="351"/>
    </row>
    <row r="364" spans="1:10" ht="13.5">
      <c r="A364" s="351"/>
      <c r="B364" s="351"/>
      <c r="C364" s="351"/>
      <c r="D364" s="351"/>
      <c r="E364" s="351"/>
      <c r="F364" s="351"/>
      <c r="G364" s="351"/>
      <c r="H364" s="351"/>
      <c r="I364" s="351"/>
      <c r="J364" s="351"/>
    </row>
    <row r="365" spans="1:10" ht="13.5">
      <c r="A365" s="351"/>
      <c r="B365" s="351"/>
      <c r="C365" s="351"/>
      <c r="D365" s="351"/>
      <c r="E365" s="351"/>
      <c r="F365" s="351"/>
      <c r="G365" s="351"/>
      <c r="H365" s="351"/>
      <c r="I365" s="351"/>
      <c r="J365" s="351"/>
    </row>
    <row r="366" spans="1:10" ht="13.5">
      <c r="A366" s="351"/>
      <c r="B366" s="351"/>
      <c r="C366" s="351"/>
      <c r="D366" s="351"/>
      <c r="E366" s="351"/>
      <c r="F366" s="351"/>
      <c r="G366" s="351"/>
      <c r="H366" s="351"/>
      <c r="I366" s="351"/>
      <c r="J366" s="351"/>
    </row>
    <row r="367" spans="1:10" ht="13.5">
      <c r="A367" s="351"/>
      <c r="B367" s="351"/>
      <c r="C367" s="351"/>
      <c r="D367" s="351"/>
      <c r="E367" s="351"/>
      <c r="F367" s="351"/>
      <c r="G367" s="351"/>
      <c r="H367" s="351"/>
      <c r="I367" s="351"/>
      <c r="J367" s="351"/>
    </row>
    <row r="368" spans="1:10" ht="13.5">
      <c r="A368" s="351"/>
      <c r="B368" s="351"/>
      <c r="C368" s="351"/>
      <c r="D368" s="351"/>
      <c r="E368" s="351"/>
      <c r="F368" s="351"/>
      <c r="G368" s="351"/>
      <c r="H368" s="351"/>
      <c r="I368" s="351"/>
      <c r="J368" s="351"/>
    </row>
    <row r="369" spans="1:10" ht="13.5">
      <c r="A369" s="351"/>
      <c r="B369" s="351"/>
      <c r="C369" s="351"/>
      <c r="D369" s="351"/>
      <c r="E369" s="351"/>
      <c r="F369" s="351"/>
      <c r="G369" s="351"/>
      <c r="H369" s="351"/>
      <c r="I369" s="351"/>
      <c r="J369" s="351"/>
    </row>
    <row r="370" spans="1:10" ht="13.5">
      <c r="A370" s="351"/>
      <c r="B370" s="351"/>
      <c r="C370" s="351"/>
      <c r="D370" s="351"/>
      <c r="E370" s="351"/>
      <c r="F370" s="351"/>
      <c r="G370" s="351"/>
      <c r="H370" s="351"/>
      <c r="I370" s="351"/>
      <c r="J370" s="351"/>
    </row>
    <row r="371" spans="1:10" ht="13.5">
      <c r="A371" s="351"/>
      <c r="B371" s="351"/>
      <c r="C371" s="351"/>
      <c r="D371" s="351"/>
      <c r="E371" s="351"/>
      <c r="F371" s="351"/>
      <c r="G371" s="351"/>
      <c r="H371" s="351"/>
      <c r="I371" s="351"/>
      <c r="J371" s="351"/>
    </row>
    <row r="372" spans="1:10" ht="13.5">
      <c r="A372" s="351"/>
      <c r="B372" s="351"/>
      <c r="C372" s="351"/>
      <c r="D372" s="351"/>
      <c r="E372" s="351"/>
      <c r="F372" s="351"/>
      <c r="G372" s="351"/>
      <c r="H372" s="351"/>
      <c r="I372" s="351"/>
      <c r="J372" s="351"/>
    </row>
    <row r="373" spans="1:10" ht="13.5">
      <c r="A373" s="351"/>
      <c r="B373" s="351"/>
      <c r="C373" s="351"/>
      <c r="D373" s="351"/>
      <c r="E373" s="351"/>
      <c r="F373" s="351"/>
      <c r="G373" s="351"/>
      <c r="H373" s="351"/>
      <c r="I373" s="351"/>
      <c r="J373" s="351"/>
    </row>
    <row r="374" spans="1:10" ht="13.5">
      <c r="A374" s="351"/>
      <c r="B374" s="351"/>
      <c r="C374" s="351"/>
      <c r="D374" s="351"/>
      <c r="E374" s="351"/>
      <c r="F374" s="351"/>
      <c r="G374" s="351"/>
      <c r="H374" s="351"/>
      <c r="I374" s="351"/>
      <c r="J374" s="351"/>
    </row>
    <row r="375" spans="1:10" ht="13.5">
      <c r="A375" s="351"/>
      <c r="B375" s="351"/>
      <c r="C375" s="351"/>
      <c r="D375" s="351"/>
      <c r="E375" s="351"/>
      <c r="F375" s="351"/>
      <c r="G375" s="351"/>
      <c r="H375" s="351"/>
      <c r="I375" s="351"/>
      <c r="J375" s="351"/>
    </row>
    <row r="376" spans="1:10" ht="13.5">
      <c r="A376" s="351"/>
      <c r="B376" s="351"/>
      <c r="C376" s="351"/>
      <c r="D376" s="351"/>
      <c r="E376" s="351"/>
      <c r="F376" s="351"/>
      <c r="G376" s="351"/>
      <c r="H376" s="351"/>
      <c r="I376" s="351"/>
      <c r="J376" s="351"/>
    </row>
    <row r="377" spans="1:10" ht="13.5">
      <c r="A377" s="351"/>
      <c r="B377" s="351"/>
      <c r="C377" s="351"/>
      <c r="D377" s="351"/>
      <c r="E377" s="351"/>
      <c r="F377" s="351"/>
      <c r="G377" s="351"/>
      <c r="H377" s="351"/>
      <c r="I377" s="351"/>
      <c r="J377" s="351"/>
    </row>
    <row r="378" spans="1:10" ht="13.5">
      <c r="A378" s="351"/>
      <c r="B378" s="351"/>
      <c r="C378" s="351"/>
      <c r="D378" s="351"/>
      <c r="E378" s="351"/>
      <c r="F378" s="351"/>
      <c r="G378" s="351"/>
      <c r="H378" s="351"/>
      <c r="I378" s="351"/>
      <c r="J378" s="351"/>
    </row>
    <row r="379" spans="1:10" ht="13.5">
      <c r="A379" s="351"/>
      <c r="B379" s="351"/>
      <c r="C379" s="351"/>
      <c r="D379" s="351"/>
      <c r="E379" s="351"/>
      <c r="F379" s="351"/>
      <c r="G379" s="351"/>
      <c r="H379" s="351"/>
      <c r="I379" s="351"/>
      <c r="J379" s="351"/>
    </row>
    <row r="380" spans="1:10" ht="13.5">
      <c r="A380" s="351"/>
      <c r="B380" s="351"/>
      <c r="C380" s="351"/>
      <c r="D380" s="351"/>
      <c r="E380" s="351"/>
      <c r="F380" s="351"/>
      <c r="G380" s="351"/>
      <c r="H380" s="351"/>
      <c r="I380" s="351"/>
      <c r="J380" s="351"/>
    </row>
    <row r="381" spans="1:10" ht="13.5">
      <c r="A381" s="351"/>
      <c r="B381" s="351"/>
      <c r="C381" s="351"/>
      <c r="D381" s="351"/>
      <c r="E381" s="351"/>
      <c r="F381" s="351"/>
      <c r="G381" s="351"/>
      <c r="H381" s="351"/>
      <c r="I381" s="351"/>
      <c r="J381" s="351"/>
    </row>
    <row r="382" spans="1:10" ht="13.5">
      <c r="A382" s="351"/>
      <c r="B382" s="351"/>
      <c r="C382" s="351"/>
      <c r="D382" s="351"/>
      <c r="E382" s="351"/>
      <c r="F382" s="351"/>
      <c r="G382" s="351"/>
      <c r="H382" s="351"/>
      <c r="I382" s="351"/>
      <c r="J382" s="351"/>
    </row>
    <row r="383" spans="1:10" ht="13.5">
      <c r="A383" s="351"/>
      <c r="B383" s="351"/>
      <c r="C383" s="351"/>
      <c r="D383" s="351"/>
      <c r="E383" s="351"/>
      <c r="F383" s="351"/>
      <c r="G383" s="351"/>
      <c r="H383" s="351"/>
      <c r="I383" s="351"/>
      <c r="J383" s="351"/>
    </row>
    <row r="384" spans="1:10" ht="13.5">
      <c r="A384" s="351"/>
      <c r="B384" s="351"/>
      <c r="C384" s="351"/>
      <c r="D384" s="351"/>
      <c r="E384" s="351"/>
      <c r="F384" s="351"/>
      <c r="G384" s="351"/>
      <c r="H384" s="351"/>
      <c r="I384" s="351"/>
      <c r="J384" s="351"/>
    </row>
    <row r="385" spans="1:10" ht="13.5">
      <c r="A385" s="351"/>
      <c r="B385" s="351"/>
      <c r="C385" s="351"/>
      <c r="D385" s="351"/>
      <c r="E385" s="351"/>
      <c r="F385" s="351"/>
      <c r="G385" s="351"/>
      <c r="H385" s="351"/>
      <c r="I385" s="351"/>
      <c r="J385" s="351"/>
    </row>
    <row r="386" spans="1:10" ht="13.5">
      <c r="A386" s="351"/>
      <c r="B386" s="351"/>
      <c r="C386" s="351"/>
      <c r="D386" s="351"/>
      <c r="E386" s="351"/>
      <c r="F386" s="351"/>
      <c r="G386" s="351"/>
      <c r="H386" s="351"/>
      <c r="I386" s="351"/>
      <c r="J386" s="351"/>
    </row>
    <row r="387" spans="1:10" ht="13.5">
      <c r="A387" s="351"/>
      <c r="B387" s="351"/>
      <c r="C387" s="351"/>
      <c r="D387" s="351"/>
      <c r="E387" s="351"/>
      <c r="F387" s="351"/>
      <c r="G387" s="351"/>
      <c r="H387" s="351"/>
      <c r="I387" s="351"/>
      <c r="J387" s="351"/>
    </row>
    <row r="388" spans="1:10" ht="13.5">
      <c r="A388" s="351"/>
      <c r="B388" s="351"/>
      <c r="C388" s="351"/>
      <c r="D388" s="351"/>
      <c r="E388" s="351"/>
      <c r="F388" s="351"/>
      <c r="G388" s="351"/>
      <c r="H388" s="351"/>
      <c r="I388" s="351"/>
      <c r="J388" s="351"/>
    </row>
    <row r="389" spans="1:10" ht="13.5">
      <c r="A389" s="351"/>
      <c r="B389" s="351"/>
      <c r="C389" s="351"/>
      <c r="D389" s="351"/>
      <c r="E389" s="351"/>
      <c r="F389" s="351"/>
      <c r="G389" s="351"/>
      <c r="H389" s="351"/>
      <c r="I389" s="351"/>
      <c r="J389" s="351"/>
    </row>
    <row r="390" spans="1:10" ht="13.5">
      <c r="A390" s="351"/>
      <c r="B390" s="351"/>
      <c r="C390" s="351"/>
      <c r="D390" s="351"/>
      <c r="E390" s="351"/>
      <c r="F390" s="351"/>
      <c r="G390" s="351"/>
      <c r="H390" s="351"/>
      <c r="I390" s="351"/>
      <c r="J390" s="351"/>
    </row>
    <row r="391" spans="1:10" ht="13.5">
      <c r="A391" s="351"/>
      <c r="B391" s="351"/>
      <c r="C391" s="351"/>
      <c r="D391" s="351"/>
      <c r="E391" s="351"/>
      <c r="F391" s="351"/>
      <c r="G391" s="351"/>
      <c r="H391" s="351"/>
      <c r="I391" s="351"/>
      <c r="J391" s="351"/>
    </row>
    <row r="392" spans="1:10" ht="13.5">
      <c r="A392" s="351"/>
      <c r="B392" s="351"/>
      <c r="C392" s="351"/>
      <c r="D392" s="351"/>
      <c r="E392" s="351"/>
      <c r="F392" s="351"/>
      <c r="G392" s="351"/>
      <c r="H392" s="351"/>
      <c r="I392" s="351"/>
      <c r="J392" s="351"/>
    </row>
    <row r="393" spans="1:10" ht="13.5">
      <c r="A393" s="351"/>
      <c r="B393" s="351"/>
      <c r="C393" s="351"/>
      <c r="D393" s="351"/>
      <c r="E393" s="351"/>
      <c r="F393" s="351"/>
      <c r="G393" s="351"/>
      <c r="H393" s="351"/>
      <c r="I393" s="351"/>
      <c r="J393" s="351"/>
    </row>
    <row r="394" spans="1:10" ht="13.5">
      <c r="A394" s="351"/>
      <c r="B394" s="351"/>
      <c r="C394" s="351"/>
      <c r="D394" s="351"/>
      <c r="E394" s="351"/>
      <c r="F394" s="351"/>
      <c r="G394" s="351"/>
      <c r="H394" s="351"/>
      <c r="I394" s="351"/>
      <c r="J394" s="351"/>
    </row>
    <row r="395" spans="1:10" ht="13.5">
      <c r="A395" s="351"/>
      <c r="B395" s="351"/>
      <c r="C395" s="351"/>
      <c r="D395" s="351"/>
      <c r="E395" s="351"/>
      <c r="F395" s="351"/>
      <c r="G395" s="351"/>
      <c r="H395" s="351"/>
      <c r="I395" s="351"/>
      <c r="J395" s="351"/>
    </row>
    <row r="396" spans="1:10" ht="13.5">
      <c r="A396" s="351"/>
      <c r="B396" s="351"/>
      <c r="C396" s="351"/>
      <c r="D396" s="351"/>
      <c r="E396" s="351"/>
      <c r="F396" s="351"/>
      <c r="G396" s="351"/>
      <c r="H396" s="351"/>
      <c r="I396" s="351"/>
      <c r="J396" s="351"/>
    </row>
    <row r="397" spans="1:10" ht="13.5">
      <c r="A397" s="351"/>
      <c r="B397" s="351"/>
      <c r="C397" s="351"/>
      <c r="D397" s="351"/>
      <c r="E397" s="351"/>
      <c r="F397" s="351"/>
      <c r="G397" s="351"/>
      <c r="H397" s="351"/>
      <c r="I397" s="351"/>
      <c r="J397" s="351"/>
    </row>
    <row r="398" spans="1:10" ht="13.5">
      <c r="A398" s="351"/>
      <c r="B398" s="351"/>
      <c r="C398" s="351"/>
      <c r="D398" s="351"/>
      <c r="E398" s="351"/>
      <c r="F398" s="351"/>
      <c r="G398" s="351"/>
      <c r="H398" s="351"/>
      <c r="I398" s="351"/>
      <c r="J398" s="351"/>
    </row>
    <row r="399" spans="1:10" ht="13.5">
      <c r="A399" s="351"/>
      <c r="B399" s="351"/>
      <c r="C399" s="351"/>
      <c r="D399" s="351"/>
      <c r="E399" s="351"/>
      <c r="F399" s="351"/>
      <c r="G399" s="351"/>
      <c r="H399" s="351"/>
      <c r="I399" s="351"/>
      <c r="J399" s="351"/>
    </row>
    <row r="400" spans="1:10" ht="13.5">
      <c r="A400" s="351"/>
      <c r="B400" s="351"/>
      <c r="C400" s="351"/>
      <c r="D400" s="351"/>
      <c r="E400" s="351"/>
      <c r="F400" s="351"/>
      <c r="G400" s="351"/>
      <c r="H400" s="351"/>
      <c r="I400" s="351"/>
      <c r="J400" s="351"/>
    </row>
    <row r="401" spans="1:10" ht="13.5">
      <c r="A401" s="351"/>
      <c r="B401" s="351"/>
      <c r="C401" s="351"/>
      <c r="D401" s="351"/>
      <c r="E401" s="351"/>
      <c r="F401" s="351"/>
      <c r="G401" s="351"/>
      <c r="H401" s="351"/>
      <c r="I401" s="351"/>
      <c r="J401" s="351"/>
    </row>
    <row r="402" spans="1:10" ht="13.5">
      <c r="A402" s="351"/>
      <c r="B402" s="351"/>
      <c r="C402" s="351"/>
      <c r="D402" s="351"/>
      <c r="E402" s="351"/>
      <c r="F402" s="351"/>
      <c r="G402" s="351"/>
      <c r="H402" s="351"/>
      <c r="I402" s="351"/>
      <c r="J402" s="351"/>
    </row>
    <row r="403" spans="1:10" ht="13.5">
      <c r="A403" s="351"/>
      <c r="B403" s="351"/>
      <c r="C403" s="351"/>
      <c r="D403" s="351"/>
      <c r="E403" s="351"/>
      <c r="F403" s="351"/>
      <c r="G403" s="351"/>
      <c r="H403" s="351"/>
      <c r="I403" s="351"/>
      <c r="J403" s="351"/>
    </row>
    <row r="404" spans="1:10" ht="13.5">
      <c r="A404" s="351"/>
      <c r="B404" s="351"/>
      <c r="C404" s="351"/>
      <c r="D404" s="351"/>
      <c r="E404" s="351"/>
      <c r="F404" s="351"/>
      <c r="G404" s="351"/>
      <c r="H404" s="351"/>
      <c r="I404" s="351"/>
      <c r="J404" s="351"/>
    </row>
    <row r="405" spans="1:10" ht="13.5">
      <c r="A405" s="351"/>
      <c r="B405" s="351"/>
      <c r="C405" s="351"/>
      <c r="D405" s="351"/>
      <c r="E405" s="351"/>
      <c r="F405" s="351"/>
      <c r="G405" s="351"/>
      <c r="H405" s="351"/>
      <c r="I405" s="351"/>
      <c r="J405" s="351"/>
    </row>
    <row r="406" spans="1:10" ht="13.5">
      <c r="A406" s="351"/>
      <c r="B406" s="351"/>
      <c r="C406" s="351"/>
      <c r="D406" s="351"/>
      <c r="E406" s="351"/>
      <c r="F406" s="351"/>
      <c r="G406" s="351"/>
      <c r="H406" s="351"/>
      <c r="I406" s="351"/>
      <c r="J406" s="351"/>
    </row>
    <row r="407" spans="1:10" ht="13.5">
      <c r="A407" s="351"/>
      <c r="B407" s="351"/>
      <c r="C407" s="351"/>
      <c r="D407" s="351"/>
      <c r="E407" s="351"/>
      <c r="F407" s="351"/>
      <c r="G407" s="351"/>
      <c r="H407" s="351"/>
      <c r="I407" s="351"/>
      <c r="J407" s="351"/>
    </row>
    <row r="408" spans="1:10" ht="13.5">
      <c r="A408" s="351"/>
      <c r="B408" s="351"/>
      <c r="C408" s="351"/>
      <c r="D408" s="351"/>
      <c r="E408" s="351"/>
      <c r="F408" s="351"/>
      <c r="G408" s="351"/>
      <c r="H408" s="351"/>
      <c r="I408" s="351"/>
      <c r="J408" s="351"/>
    </row>
    <row r="409" spans="1:10" ht="13.5">
      <c r="A409" s="351"/>
      <c r="B409" s="351"/>
      <c r="C409" s="351"/>
      <c r="D409" s="351"/>
      <c r="E409" s="351"/>
      <c r="F409" s="351"/>
      <c r="G409" s="351"/>
      <c r="H409" s="351"/>
      <c r="I409" s="351"/>
      <c r="J409" s="351"/>
    </row>
    <row r="410" spans="1:10" ht="13.5">
      <c r="A410" s="351"/>
      <c r="B410" s="351"/>
      <c r="C410" s="351"/>
      <c r="D410" s="351"/>
      <c r="E410" s="351"/>
      <c r="F410" s="351"/>
      <c r="G410" s="351"/>
      <c r="H410" s="351"/>
      <c r="I410" s="351"/>
      <c r="J410" s="351"/>
    </row>
    <row r="411" spans="1:10" ht="13.5">
      <c r="A411" s="351"/>
      <c r="B411" s="351"/>
      <c r="C411" s="351"/>
      <c r="D411" s="351"/>
      <c r="E411" s="351"/>
      <c r="F411" s="351"/>
      <c r="G411" s="351"/>
      <c r="H411" s="351"/>
      <c r="I411" s="351"/>
      <c r="J411" s="351"/>
    </row>
    <row r="412" spans="1:10" ht="13.5">
      <c r="A412" s="351"/>
      <c r="B412" s="351"/>
      <c r="C412" s="351"/>
      <c r="D412" s="351"/>
      <c r="E412" s="351"/>
      <c r="F412" s="351"/>
      <c r="G412" s="351"/>
      <c r="H412" s="351"/>
      <c r="I412" s="351"/>
      <c r="J412" s="351"/>
    </row>
    <row r="413" spans="1:10" ht="13.5">
      <c r="A413" s="351"/>
      <c r="B413" s="351"/>
      <c r="C413" s="351"/>
      <c r="D413" s="351"/>
      <c r="E413" s="351"/>
      <c r="F413" s="351"/>
      <c r="G413" s="351"/>
      <c r="H413" s="351"/>
      <c r="I413" s="351"/>
      <c r="J413" s="351"/>
    </row>
    <row r="414" spans="1:10" ht="13.5">
      <c r="A414" s="351"/>
      <c r="B414" s="351"/>
      <c r="C414" s="351"/>
      <c r="D414" s="351"/>
      <c r="E414" s="351"/>
      <c r="F414" s="351"/>
      <c r="G414" s="351"/>
      <c r="H414" s="351"/>
      <c r="I414" s="351"/>
      <c r="J414" s="351"/>
    </row>
    <row r="415" spans="1:10" ht="13.5">
      <c r="A415" s="351"/>
      <c r="B415" s="351"/>
      <c r="C415" s="351"/>
      <c r="D415" s="351"/>
      <c r="E415" s="351"/>
      <c r="F415" s="351"/>
      <c r="G415" s="351"/>
      <c r="H415" s="351"/>
      <c r="I415" s="351"/>
      <c r="J415" s="351"/>
    </row>
    <row r="416" spans="1:10" ht="13.5">
      <c r="A416" s="351"/>
      <c r="B416" s="351"/>
      <c r="C416" s="351"/>
      <c r="D416" s="351"/>
      <c r="E416" s="351"/>
      <c r="F416" s="351"/>
      <c r="G416" s="351"/>
      <c r="H416" s="351"/>
      <c r="I416" s="351"/>
      <c r="J416" s="351"/>
    </row>
    <row r="417" spans="1:10" ht="13.5">
      <c r="A417" s="351"/>
      <c r="B417" s="351"/>
      <c r="C417" s="351"/>
      <c r="D417" s="351"/>
      <c r="E417" s="351"/>
      <c r="F417" s="351"/>
      <c r="G417" s="351"/>
      <c r="H417" s="351"/>
      <c r="I417" s="351"/>
      <c r="J417" s="351"/>
    </row>
    <row r="418" spans="1:10" ht="13.5">
      <c r="A418" s="351"/>
      <c r="B418" s="351"/>
      <c r="C418" s="351"/>
      <c r="D418" s="351"/>
      <c r="E418" s="351"/>
      <c r="F418" s="351"/>
      <c r="G418" s="351"/>
      <c r="H418" s="351"/>
      <c r="I418" s="351"/>
      <c r="J418" s="351"/>
    </row>
    <row r="419" spans="1:10" ht="13.5">
      <c r="A419" s="351"/>
      <c r="B419" s="351"/>
      <c r="C419" s="351"/>
      <c r="D419" s="351"/>
      <c r="E419" s="351"/>
      <c r="F419" s="351"/>
      <c r="G419" s="351"/>
      <c r="H419" s="351"/>
      <c r="I419" s="351"/>
      <c r="J419" s="351"/>
    </row>
    <row r="420" spans="1:10" ht="13.5">
      <c r="A420" s="351"/>
      <c r="B420" s="351"/>
      <c r="C420" s="351"/>
      <c r="D420" s="351"/>
      <c r="E420" s="351"/>
      <c r="F420" s="351"/>
      <c r="G420" s="351"/>
      <c r="H420" s="351"/>
      <c r="I420" s="351"/>
      <c r="J420" s="351"/>
    </row>
    <row r="421" spans="1:10" ht="13.5">
      <c r="A421" s="351"/>
      <c r="B421" s="351"/>
      <c r="C421" s="351"/>
      <c r="D421" s="351"/>
      <c r="E421" s="351"/>
      <c r="F421" s="351"/>
      <c r="G421" s="351"/>
      <c r="H421" s="351"/>
      <c r="I421" s="351"/>
      <c r="J421" s="351"/>
    </row>
    <row r="422" spans="1:10" ht="13.5">
      <c r="A422" s="351"/>
      <c r="B422" s="351"/>
      <c r="C422" s="351"/>
      <c r="D422" s="351"/>
      <c r="E422" s="351"/>
      <c r="F422" s="351"/>
      <c r="G422" s="351"/>
      <c r="H422" s="351"/>
      <c r="I422" s="351"/>
      <c r="J422" s="351"/>
    </row>
    <row r="423" spans="1:10" ht="13.5">
      <c r="A423" s="351"/>
      <c r="B423" s="351"/>
      <c r="C423" s="351"/>
      <c r="D423" s="351"/>
      <c r="E423" s="351"/>
      <c r="F423" s="351"/>
      <c r="G423" s="351"/>
      <c r="H423" s="351"/>
      <c r="I423" s="351"/>
      <c r="J423" s="351"/>
    </row>
    <row r="424" spans="1:10" ht="13.5">
      <c r="A424" s="351"/>
      <c r="B424" s="351"/>
      <c r="C424" s="351"/>
      <c r="D424" s="351"/>
      <c r="E424" s="351"/>
      <c r="F424" s="351"/>
      <c r="G424" s="351"/>
      <c r="H424" s="351"/>
      <c r="I424" s="351"/>
      <c r="J424" s="351"/>
    </row>
    <row r="425" spans="1:10" ht="13.5">
      <c r="A425" s="351"/>
      <c r="B425" s="351"/>
      <c r="C425" s="351"/>
      <c r="D425" s="351"/>
      <c r="E425" s="351"/>
      <c r="F425" s="351"/>
      <c r="G425" s="351"/>
      <c r="H425" s="351"/>
      <c r="I425" s="351"/>
      <c r="J425" s="351"/>
    </row>
    <row r="426" spans="1:10" ht="13.5">
      <c r="A426" s="351"/>
      <c r="B426" s="351"/>
      <c r="C426" s="351"/>
      <c r="D426" s="351"/>
      <c r="E426" s="351"/>
      <c r="F426" s="351"/>
      <c r="G426" s="351"/>
      <c r="H426" s="351"/>
      <c r="I426" s="351"/>
      <c r="J426" s="351"/>
    </row>
    <row r="427" spans="1:10" ht="13.5">
      <c r="A427" s="351"/>
      <c r="B427" s="351"/>
      <c r="C427" s="351"/>
      <c r="D427" s="351"/>
      <c r="E427" s="351"/>
      <c r="F427" s="351"/>
      <c r="G427" s="351"/>
      <c r="H427" s="351"/>
      <c r="I427" s="351"/>
      <c r="J427" s="351"/>
    </row>
    <row r="428" spans="1:10" ht="13.5">
      <c r="A428" s="351"/>
      <c r="B428" s="351"/>
      <c r="C428" s="351"/>
      <c r="D428" s="351"/>
      <c r="E428" s="351"/>
      <c r="F428" s="351"/>
      <c r="G428" s="351"/>
      <c r="H428" s="351"/>
      <c r="I428" s="351"/>
      <c r="J428" s="351"/>
    </row>
    <row r="429" spans="1:10" ht="13.5">
      <c r="A429" s="351"/>
      <c r="B429" s="351"/>
      <c r="C429" s="351"/>
      <c r="D429" s="351"/>
      <c r="E429" s="351"/>
      <c r="F429" s="351"/>
      <c r="G429" s="351"/>
      <c r="H429" s="351"/>
      <c r="I429" s="351"/>
      <c r="J429" s="351"/>
    </row>
    <row r="430" spans="1:10" ht="13.5">
      <c r="A430" s="351"/>
      <c r="B430" s="351"/>
      <c r="C430" s="351"/>
      <c r="D430" s="351"/>
      <c r="E430" s="351"/>
      <c r="F430" s="351"/>
      <c r="G430" s="351"/>
      <c r="H430" s="351"/>
      <c r="I430" s="351"/>
      <c r="J430" s="351"/>
    </row>
    <row r="431" spans="1:10" ht="13.5">
      <c r="A431" s="351"/>
      <c r="B431" s="351"/>
      <c r="C431" s="351"/>
      <c r="D431" s="351"/>
      <c r="E431" s="351"/>
      <c r="F431" s="351"/>
      <c r="G431" s="351"/>
      <c r="H431" s="351"/>
      <c r="I431" s="351"/>
      <c r="J431" s="351"/>
    </row>
    <row r="432" spans="1:10" ht="13.5">
      <c r="A432" s="351"/>
      <c r="B432" s="351"/>
      <c r="C432" s="351"/>
      <c r="D432" s="351"/>
      <c r="E432" s="351"/>
      <c r="F432" s="351"/>
      <c r="G432" s="351"/>
      <c r="H432" s="351"/>
      <c r="I432" s="351"/>
      <c r="J432" s="351"/>
    </row>
    <row r="433" spans="1:10" ht="13.5">
      <c r="A433" s="351"/>
      <c r="B433" s="351"/>
      <c r="C433" s="351"/>
      <c r="D433" s="351"/>
      <c r="E433" s="351"/>
      <c r="F433" s="351"/>
      <c r="G433" s="351"/>
      <c r="H433" s="351"/>
      <c r="I433" s="351"/>
      <c r="J433" s="351"/>
    </row>
    <row r="434" spans="1:10" ht="13.5">
      <c r="A434" s="351"/>
      <c r="B434" s="351"/>
      <c r="C434" s="351"/>
      <c r="D434" s="351"/>
      <c r="E434" s="351"/>
      <c r="F434" s="351"/>
      <c r="G434" s="351"/>
      <c r="H434" s="351"/>
      <c r="I434" s="351"/>
      <c r="J434" s="351"/>
    </row>
    <row r="435" spans="1:10" ht="13.5">
      <c r="A435" s="351"/>
      <c r="B435" s="351"/>
      <c r="C435" s="351"/>
      <c r="D435" s="351"/>
      <c r="E435" s="351"/>
      <c r="F435" s="351"/>
      <c r="G435" s="351"/>
      <c r="H435" s="351"/>
      <c r="I435" s="351"/>
      <c r="J435" s="351"/>
    </row>
    <row r="436" spans="1:10" ht="13.5">
      <c r="A436" s="351"/>
      <c r="B436" s="351"/>
      <c r="C436" s="351"/>
      <c r="D436" s="351"/>
      <c r="E436" s="351"/>
      <c r="F436" s="351"/>
      <c r="G436" s="351"/>
      <c r="H436" s="351"/>
      <c r="I436" s="351"/>
      <c r="J436" s="351"/>
    </row>
    <row r="437" spans="1:10" ht="13.5">
      <c r="A437" s="351"/>
      <c r="B437" s="351"/>
      <c r="C437" s="351"/>
      <c r="D437" s="351"/>
      <c r="E437" s="351"/>
      <c r="F437" s="351"/>
      <c r="G437" s="351"/>
      <c r="H437" s="351"/>
      <c r="I437" s="351"/>
      <c r="J437" s="351"/>
    </row>
    <row r="438" spans="1:10" ht="13.5">
      <c r="A438" s="351"/>
      <c r="B438" s="351"/>
      <c r="C438" s="351"/>
      <c r="D438" s="351"/>
      <c r="E438" s="351"/>
      <c r="F438" s="351"/>
      <c r="G438" s="351"/>
      <c r="H438" s="351"/>
      <c r="I438" s="351"/>
      <c r="J438" s="351"/>
    </row>
    <row r="439" spans="1:10" ht="13.5">
      <c r="A439" s="351"/>
      <c r="B439" s="351"/>
      <c r="C439" s="351"/>
      <c r="D439" s="351"/>
      <c r="E439" s="351"/>
      <c r="F439" s="351"/>
      <c r="G439" s="351"/>
      <c r="H439" s="351"/>
      <c r="I439" s="351"/>
      <c r="J439" s="351"/>
    </row>
    <row r="440" spans="1:10" ht="13.5">
      <c r="A440" s="351"/>
      <c r="B440" s="351"/>
      <c r="C440" s="351"/>
      <c r="D440" s="351"/>
      <c r="E440" s="351"/>
      <c r="F440" s="351"/>
      <c r="G440" s="351"/>
      <c r="H440" s="351"/>
      <c r="I440" s="351"/>
      <c r="J440" s="351"/>
    </row>
    <row r="441" spans="1:10" ht="13.5">
      <c r="A441" s="351"/>
      <c r="B441" s="351"/>
      <c r="C441" s="351"/>
      <c r="D441" s="351"/>
      <c r="E441" s="351"/>
      <c r="F441" s="351"/>
      <c r="G441" s="351"/>
      <c r="H441" s="351"/>
      <c r="I441" s="351"/>
      <c r="J441" s="351"/>
    </row>
    <row r="442" spans="1:10" ht="13.5">
      <c r="A442" s="351"/>
      <c r="B442" s="351"/>
      <c r="C442" s="351"/>
      <c r="D442" s="351"/>
      <c r="E442" s="351"/>
      <c r="F442" s="351"/>
      <c r="G442" s="351"/>
      <c r="H442" s="351"/>
      <c r="I442" s="351"/>
      <c r="J442" s="351"/>
    </row>
    <row r="443" spans="1:10" ht="13.5">
      <c r="A443" s="351"/>
      <c r="B443" s="351"/>
      <c r="C443" s="351"/>
      <c r="D443" s="351"/>
      <c r="E443" s="351"/>
      <c r="F443" s="351"/>
      <c r="G443" s="351"/>
      <c r="H443" s="351"/>
      <c r="I443" s="351"/>
      <c r="J443" s="351"/>
    </row>
    <row r="444" spans="1:10" ht="13.5">
      <c r="A444" s="351"/>
      <c r="B444" s="351"/>
      <c r="C444" s="351"/>
      <c r="D444" s="351"/>
      <c r="E444" s="351"/>
      <c r="F444" s="351"/>
      <c r="G444" s="351"/>
      <c r="H444" s="351"/>
      <c r="I444" s="351"/>
      <c r="J444" s="351"/>
    </row>
    <row r="445" spans="1:10" ht="13.5">
      <c r="A445" s="351"/>
      <c r="B445" s="351"/>
      <c r="C445" s="351"/>
      <c r="D445" s="351"/>
      <c r="E445" s="351"/>
      <c r="F445" s="351"/>
      <c r="G445" s="351"/>
      <c r="H445" s="351"/>
      <c r="I445" s="351"/>
      <c r="J445" s="351"/>
    </row>
    <row r="446" spans="1:10" ht="13.5">
      <c r="A446" s="351"/>
      <c r="B446" s="351"/>
      <c r="C446" s="351"/>
      <c r="D446" s="351"/>
      <c r="E446" s="351"/>
      <c r="F446" s="351"/>
      <c r="G446" s="351"/>
      <c r="H446" s="351"/>
      <c r="I446" s="351"/>
      <c r="J446" s="351"/>
    </row>
    <row r="447" spans="1:10" ht="13.5">
      <c r="A447" s="351"/>
      <c r="B447" s="351"/>
      <c r="C447" s="351"/>
      <c r="D447" s="351"/>
      <c r="E447" s="351"/>
      <c r="F447" s="351"/>
      <c r="G447" s="351"/>
      <c r="H447" s="351"/>
      <c r="I447" s="351"/>
      <c r="J447" s="351"/>
    </row>
    <row r="448" spans="1:10" ht="13.5">
      <c r="A448" s="351"/>
      <c r="B448" s="351"/>
      <c r="C448" s="351"/>
      <c r="D448" s="351"/>
      <c r="E448" s="351"/>
      <c r="F448" s="351"/>
      <c r="G448" s="351"/>
      <c r="H448" s="351"/>
      <c r="I448" s="351"/>
      <c r="J448" s="351"/>
    </row>
    <row r="449" spans="1:10" ht="13.5">
      <c r="A449" s="351"/>
      <c r="B449" s="351"/>
      <c r="C449" s="351"/>
      <c r="D449" s="351"/>
      <c r="E449" s="351"/>
      <c r="F449" s="351"/>
      <c r="G449" s="351"/>
      <c r="H449" s="351"/>
      <c r="I449" s="351"/>
      <c r="J449" s="351"/>
    </row>
    <row r="450" spans="1:10" ht="13.5">
      <c r="A450" s="351"/>
      <c r="B450" s="351"/>
      <c r="C450" s="351"/>
      <c r="D450" s="351"/>
      <c r="E450" s="351"/>
      <c r="F450" s="351"/>
      <c r="G450" s="351"/>
      <c r="H450" s="351"/>
      <c r="I450" s="351"/>
      <c r="J450" s="351"/>
    </row>
    <row r="451" spans="1:10" ht="13.5">
      <c r="A451" s="351"/>
      <c r="B451" s="351"/>
      <c r="C451" s="351"/>
      <c r="D451" s="351"/>
      <c r="E451" s="351"/>
      <c r="F451" s="351"/>
      <c r="G451" s="351"/>
      <c r="H451" s="351"/>
      <c r="I451" s="351"/>
      <c r="J451" s="351"/>
    </row>
    <row r="452" spans="1:10" ht="13.5">
      <c r="A452" s="351"/>
      <c r="B452" s="351"/>
      <c r="C452" s="351"/>
      <c r="D452" s="351"/>
      <c r="E452" s="351"/>
      <c r="F452" s="351"/>
      <c r="G452" s="351"/>
      <c r="H452" s="351"/>
      <c r="I452" s="351"/>
      <c r="J452" s="351"/>
    </row>
    <row r="453" spans="1:10" ht="13.5">
      <c r="A453" s="351"/>
      <c r="B453" s="351"/>
      <c r="C453" s="351"/>
      <c r="D453" s="351"/>
      <c r="E453" s="351"/>
      <c r="F453" s="351"/>
      <c r="G453" s="351"/>
      <c r="H453" s="351"/>
      <c r="I453" s="351"/>
      <c r="J453" s="351"/>
    </row>
    <row r="454" spans="1:10" ht="13.5">
      <c r="A454" s="351"/>
      <c r="B454" s="351"/>
      <c r="C454" s="351"/>
      <c r="D454" s="351"/>
      <c r="E454" s="351"/>
      <c r="F454" s="351"/>
      <c r="G454" s="351"/>
      <c r="H454" s="351"/>
      <c r="I454" s="351"/>
      <c r="J454" s="351"/>
    </row>
    <row r="455" spans="1:10" ht="13.5">
      <c r="A455" s="351"/>
      <c r="B455" s="351"/>
      <c r="C455" s="351"/>
      <c r="D455" s="351"/>
      <c r="E455" s="351"/>
      <c r="F455" s="351"/>
      <c r="G455" s="351"/>
      <c r="H455" s="351"/>
      <c r="I455" s="351"/>
      <c r="J455" s="351"/>
    </row>
    <row r="456" spans="1:10" ht="13.5">
      <c r="A456" s="351"/>
      <c r="B456" s="351"/>
      <c r="C456" s="351"/>
      <c r="D456" s="351"/>
      <c r="E456" s="351"/>
      <c r="F456" s="351"/>
      <c r="G456" s="351"/>
      <c r="H456" s="351"/>
      <c r="I456" s="351"/>
      <c r="J456" s="351"/>
    </row>
    <row r="457" spans="1:10" ht="13.5">
      <c r="A457" s="351"/>
      <c r="B457" s="351"/>
      <c r="C457" s="351"/>
      <c r="D457" s="351"/>
      <c r="E457" s="351"/>
      <c r="F457" s="351"/>
      <c r="G457" s="351"/>
      <c r="H457" s="351"/>
      <c r="I457" s="351"/>
      <c r="J457" s="351"/>
    </row>
    <row r="458" spans="1:10" ht="13.5">
      <c r="A458" s="351"/>
      <c r="B458" s="351"/>
      <c r="C458" s="351"/>
      <c r="D458" s="351"/>
      <c r="E458" s="351"/>
      <c r="F458" s="351"/>
      <c r="G458" s="351"/>
      <c r="H458" s="351"/>
      <c r="I458" s="351"/>
      <c r="J458" s="351"/>
    </row>
    <row r="459" spans="1:10" ht="13.5">
      <c r="A459" s="351"/>
      <c r="B459" s="351"/>
      <c r="C459" s="351"/>
      <c r="D459" s="351"/>
      <c r="E459" s="351"/>
      <c r="F459" s="351"/>
      <c r="G459" s="351"/>
      <c r="H459" s="351"/>
      <c r="I459" s="351"/>
      <c r="J459" s="351"/>
    </row>
    <row r="460" spans="1:10" ht="13.5">
      <c r="A460" s="351"/>
      <c r="B460" s="351"/>
      <c r="C460" s="351"/>
      <c r="D460" s="351"/>
      <c r="E460" s="351"/>
      <c r="F460" s="351"/>
      <c r="G460" s="351"/>
      <c r="H460" s="351"/>
      <c r="I460" s="351"/>
      <c r="J460" s="351"/>
    </row>
    <row r="461" spans="1:10" ht="13.5">
      <c r="A461" s="351"/>
      <c r="B461" s="351"/>
      <c r="C461" s="351"/>
      <c r="D461" s="351"/>
      <c r="E461" s="351"/>
      <c r="F461" s="351"/>
      <c r="G461" s="351"/>
      <c r="H461" s="351"/>
      <c r="I461" s="351"/>
      <c r="J461" s="351"/>
    </row>
    <row r="462" spans="1:10" ht="13.5">
      <c r="A462" s="351"/>
      <c r="B462" s="351"/>
      <c r="C462" s="351"/>
      <c r="D462" s="351"/>
      <c r="E462" s="351"/>
      <c r="F462" s="351"/>
      <c r="G462" s="351"/>
      <c r="H462" s="351"/>
      <c r="I462" s="351"/>
      <c r="J462" s="351"/>
    </row>
    <row r="463" spans="1:10" ht="13.5">
      <c r="A463" s="351"/>
      <c r="B463" s="351"/>
      <c r="C463" s="351"/>
      <c r="D463" s="351"/>
      <c r="E463" s="351"/>
      <c r="F463" s="351"/>
      <c r="G463" s="351"/>
      <c r="H463" s="351"/>
      <c r="I463" s="351"/>
      <c r="J463" s="351"/>
    </row>
    <row r="464" spans="1:10" ht="13.5">
      <c r="A464" s="351"/>
      <c r="B464" s="351"/>
      <c r="C464" s="351"/>
      <c r="D464" s="351"/>
      <c r="E464" s="351"/>
      <c r="F464" s="351"/>
      <c r="G464" s="351"/>
      <c r="H464" s="351"/>
      <c r="I464" s="351"/>
      <c r="J464" s="351"/>
    </row>
    <row r="465" spans="1:10" ht="13.5">
      <c r="A465" s="351"/>
      <c r="B465" s="351"/>
      <c r="C465" s="351"/>
      <c r="D465" s="351"/>
      <c r="E465" s="351"/>
      <c r="F465" s="351"/>
      <c r="G465" s="351"/>
      <c r="H465" s="351"/>
      <c r="I465" s="351"/>
      <c r="J465" s="351"/>
    </row>
    <row r="466" spans="1:10" ht="13.5">
      <c r="A466" s="351"/>
      <c r="B466" s="351"/>
      <c r="C466" s="351"/>
      <c r="D466" s="351"/>
      <c r="E466" s="351"/>
      <c r="F466" s="351"/>
      <c r="G466" s="351"/>
      <c r="H466" s="351"/>
      <c r="I466" s="351"/>
      <c r="J466" s="351"/>
    </row>
    <row r="467" spans="1:10" ht="13.5">
      <c r="A467" s="351"/>
      <c r="B467" s="351"/>
      <c r="C467" s="351"/>
      <c r="D467" s="351"/>
      <c r="E467" s="351"/>
      <c r="F467" s="351"/>
      <c r="G467" s="351"/>
      <c r="H467" s="351"/>
      <c r="I467" s="351"/>
      <c r="J467" s="351"/>
    </row>
    <row r="468" spans="1:10" ht="13.5">
      <c r="A468" s="351"/>
      <c r="B468" s="351"/>
      <c r="C468" s="351"/>
      <c r="D468" s="351"/>
      <c r="E468" s="351"/>
      <c r="F468" s="351"/>
      <c r="G468" s="351"/>
      <c r="H468" s="351"/>
      <c r="I468" s="351"/>
      <c r="J468" s="351"/>
    </row>
    <row r="469" spans="1:10" ht="13.5">
      <c r="A469" s="351"/>
      <c r="B469" s="351"/>
      <c r="C469" s="351"/>
      <c r="D469" s="351"/>
      <c r="E469" s="351"/>
      <c r="F469" s="351"/>
      <c r="G469" s="351"/>
      <c r="H469" s="351"/>
      <c r="I469" s="351"/>
      <c r="J469" s="351"/>
    </row>
    <row r="470" spans="1:10" ht="13.5">
      <c r="A470" s="351"/>
      <c r="B470" s="351"/>
      <c r="C470" s="351"/>
      <c r="D470" s="351"/>
      <c r="E470" s="351"/>
      <c r="F470" s="351"/>
      <c r="G470" s="351"/>
      <c r="H470" s="351"/>
      <c r="I470" s="351"/>
      <c r="J470" s="351"/>
    </row>
    <row r="471" spans="1:10" ht="13.5">
      <c r="A471" s="351"/>
      <c r="B471" s="351"/>
      <c r="C471" s="351"/>
      <c r="D471" s="351"/>
      <c r="E471" s="351"/>
      <c r="F471" s="351"/>
      <c r="G471" s="351"/>
      <c r="H471" s="351"/>
      <c r="I471" s="351"/>
      <c r="J471" s="351"/>
    </row>
    <row r="472" spans="1:10" ht="13.5">
      <c r="A472" s="351"/>
      <c r="B472" s="351"/>
      <c r="C472" s="351"/>
      <c r="D472" s="351"/>
      <c r="E472" s="351"/>
      <c r="F472" s="351"/>
      <c r="G472" s="351"/>
      <c r="H472" s="351"/>
      <c r="I472" s="351"/>
      <c r="J472" s="351"/>
    </row>
    <row r="473" spans="1:10" ht="13.5">
      <c r="A473" s="351"/>
      <c r="B473" s="351"/>
      <c r="C473" s="351"/>
      <c r="D473" s="351"/>
      <c r="E473" s="351"/>
      <c r="F473" s="351"/>
      <c r="G473" s="351"/>
      <c r="H473" s="351"/>
      <c r="I473" s="351"/>
      <c r="J473" s="351"/>
    </row>
    <row r="474" spans="1:10" ht="13.5">
      <c r="A474" s="351"/>
      <c r="B474" s="351"/>
      <c r="C474" s="351"/>
      <c r="D474" s="351"/>
      <c r="E474" s="351"/>
      <c r="F474" s="351"/>
      <c r="G474" s="351"/>
      <c r="H474" s="351"/>
      <c r="I474" s="351"/>
      <c r="J474" s="351"/>
    </row>
    <row r="475" spans="1:10" ht="13.5">
      <c r="A475" s="351"/>
      <c r="B475" s="351"/>
      <c r="C475" s="351"/>
      <c r="D475" s="351"/>
      <c r="E475" s="351"/>
      <c r="F475" s="351"/>
      <c r="G475" s="351"/>
      <c r="H475" s="351"/>
      <c r="I475" s="351"/>
      <c r="J475" s="351"/>
    </row>
    <row r="476" spans="1:10" ht="13.5">
      <c r="A476" s="351"/>
      <c r="B476" s="351"/>
      <c r="C476" s="351"/>
      <c r="D476" s="351"/>
      <c r="E476" s="351"/>
      <c r="F476" s="351"/>
      <c r="G476" s="351"/>
      <c r="H476" s="351"/>
      <c r="I476" s="351"/>
      <c r="J476" s="351"/>
    </row>
    <row r="477" spans="1:10" ht="13.5">
      <c r="A477" s="351"/>
      <c r="B477" s="351"/>
      <c r="C477" s="351"/>
      <c r="D477" s="351"/>
      <c r="E477" s="351"/>
      <c r="F477" s="351"/>
      <c r="G477" s="351"/>
      <c r="H477" s="351"/>
      <c r="I477" s="351"/>
      <c r="J477" s="351"/>
    </row>
    <row r="478" spans="1:10" ht="13.5">
      <c r="A478" s="351"/>
      <c r="B478" s="351"/>
      <c r="C478" s="351"/>
      <c r="D478" s="351"/>
      <c r="E478" s="351"/>
      <c r="F478" s="351"/>
      <c r="G478" s="351"/>
      <c r="H478" s="351"/>
      <c r="I478" s="351"/>
      <c r="J478" s="351"/>
    </row>
    <row r="479" spans="1:10" ht="13.5">
      <c r="A479" s="351"/>
      <c r="B479" s="351"/>
      <c r="C479" s="351"/>
      <c r="D479" s="351"/>
      <c r="E479" s="351"/>
      <c r="F479" s="351"/>
      <c r="G479" s="351"/>
      <c r="H479" s="351"/>
      <c r="I479" s="351"/>
      <c r="J479" s="351"/>
    </row>
    <row r="480" spans="1:10" ht="13.5">
      <c r="A480" s="351"/>
      <c r="B480" s="351"/>
      <c r="C480" s="351"/>
      <c r="D480" s="351"/>
      <c r="E480" s="351"/>
      <c r="F480" s="351"/>
      <c r="G480" s="351"/>
      <c r="H480" s="351"/>
      <c r="I480" s="351"/>
      <c r="J480" s="351"/>
    </row>
    <row r="481" spans="1:10" ht="13.5">
      <c r="A481" s="351"/>
      <c r="B481" s="351"/>
      <c r="C481" s="351"/>
      <c r="D481" s="351"/>
      <c r="E481" s="351"/>
      <c r="F481" s="351"/>
      <c r="G481" s="351"/>
      <c r="H481" s="351"/>
      <c r="I481" s="351"/>
      <c r="J481" s="351"/>
    </row>
    <row r="482" spans="1:10" ht="13.5">
      <c r="A482" s="351"/>
      <c r="B482" s="351"/>
      <c r="C482" s="351"/>
      <c r="D482" s="351"/>
      <c r="E482" s="351"/>
      <c r="F482" s="351"/>
      <c r="G482" s="351"/>
      <c r="H482" s="351"/>
      <c r="I482" s="351"/>
      <c r="J482" s="351"/>
    </row>
    <row r="483" spans="1:10" ht="13.5">
      <c r="A483" s="351"/>
      <c r="B483" s="351"/>
      <c r="C483" s="351"/>
      <c r="D483" s="351"/>
      <c r="E483" s="351"/>
      <c r="F483" s="351"/>
      <c r="G483" s="351"/>
      <c r="H483" s="351"/>
      <c r="I483" s="351"/>
      <c r="J483" s="351"/>
    </row>
    <row r="484" spans="1:10" ht="13.5">
      <c r="A484" s="351"/>
      <c r="B484" s="351"/>
      <c r="C484" s="351"/>
      <c r="D484" s="351"/>
      <c r="E484" s="351"/>
      <c r="F484" s="351"/>
      <c r="G484" s="351"/>
      <c r="H484" s="351"/>
      <c r="I484" s="351"/>
      <c r="J484" s="351"/>
    </row>
    <row r="485" spans="1:10" ht="13.5">
      <c r="A485" s="351"/>
      <c r="B485" s="351"/>
      <c r="C485" s="351"/>
      <c r="D485" s="351"/>
      <c r="E485" s="351"/>
      <c r="F485" s="351"/>
      <c r="G485" s="351"/>
      <c r="H485" s="351"/>
      <c r="I485" s="351"/>
      <c r="J485" s="351"/>
    </row>
    <row r="486" spans="1:10" ht="13.5">
      <c r="A486" s="351"/>
      <c r="B486" s="351"/>
      <c r="C486" s="351"/>
      <c r="D486" s="351"/>
      <c r="E486" s="351"/>
      <c r="F486" s="351"/>
      <c r="G486" s="351"/>
      <c r="H486" s="351"/>
      <c r="I486" s="351"/>
      <c r="J486" s="351"/>
    </row>
    <row r="487" spans="1:10" ht="13.5">
      <c r="A487" s="351"/>
      <c r="B487" s="351"/>
      <c r="C487" s="351"/>
      <c r="D487" s="351"/>
      <c r="E487" s="351"/>
      <c r="F487" s="351"/>
      <c r="G487" s="351"/>
      <c r="H487" s="351"/>
      <c r="I487" s="351"/>
      <c r="J487" s="351"/>
    </row>
    <row r="488" spans="1:10" ht="13.5">
      <c r="A488" s="351"/>
      <c r="B488" s="351"/>
      <c r="C488" s="351"/>
      <c r="D488" s="351"/>
      <c r="E488" s="351"/>
      <c r="F488" s="351"/>
      <c r="G488" s="351"/>
      <c r="H488" s="351"/>
      <c r="I488" s="351"/>
      <c r="J488" s="351"/>
    </row>
    <row r="489" spans="1:10" ht="13.5">
      <c r="A489" s="351"/>
      <c r="B489" s="351"/>
      <c r="C489" s="351"/>
      <c r="D489" s="351"/>
      <c r="E489" s="351"/>
      <c r="F489" s="351"/>
      <c r="G489" s="351"/>
      <c r="H489" s="351"/>
      <c r="I489" s="351"/>
      <c r="J489" s="351"/>
    </row>
    <row r="490" spans="1:10" ht="13.5">
      <c r="A490" s="351"/>
      <c r="B490" s="351"/>
      <c r="C490" s="351"/>
      <c r="D490" s="351"/>
      <c r="E490" s="351"/>
      <c r="F490" s="351"/>
      <c r="G490" s="351"/>
      <c r="H490" s="351"/>
      <c r="I490" s="351"/>
      <c r="J490" s="351"/>
    </row>
    <row r="491" spans="1:10" ht="13.5">
      <c r="A491" s="351"/>
      <c r="B491" s="351"/>
      <c r="C491" s="351"/>
      <c r="D491" s="351"/>
      <c r="E491" s="351"/>
      <c r="F491" s="351"/>
      <c r="G491" s="351"/>
      <c r="H491" s="351"/>
      <c r="I491" s="351"/>
      <c r="J491" s="351"/>
    </row>
    <row r="492" spans="1:10" ht="13.5">
      <c r="A492" s="351"/>
      <c r="B492" s="351"/>
      <c r="C492" s="351"/>
      <c r="D492" s="351"/>
      <c r="E492" s="351"/>
      <c r="F492" s="351"/>
      <c r="G492" s="351"/>
      <c r="H492" s="351"/>
      <c r="I492" s="351"/>
      <c r="J492" s="351"/>
    </row>
    <row r="493" spans="1:10" ht="13.5">
      <c r="A493" s="351"/>
      <c r="B493" s="351"/>
      <c r="C493" s="351"/>
      <c r="D493" s="351"/>
      <c r="E493" s="351"/>
      <c r="F493" s="351"/>
      <c r="G493" s="351"/>
      <c r="H493" s="351"/>
      <c r="I493" s="351"/>
      <c r="J493" s="351"/>
    </row>
    <row r="494" spans="1:10" ht="13.5">
      <c r="A494" s="351"/>
      <c r="B494" s="351"/>
      <c r="C494" s="351"/>
      <c r="D494" s="351"/>
      <c r="E494" s="351"/>
      <c r="F494" s="351"/>
      <c r="G494" s="351"/>
      <c r="H494" s="351"/>
      <c r="I494" s="351"/>
      <c r="J494" s="351"/>
    </row>
    <row r="495" spans="1:10" ht="13.5">
      <c r="A495" s="351"/>
      <c r="B495" s="351"/>
      <c r="C495" s="351"/>
      <c r="D495" s="351"/>
      <c r="E495" s="351"/>
      <c r="F495" s="351"/>
      <c r="G495" s="351"/>
      <c r="H495" s="351"/>
      <c r="I495" s="351"/>
      <c r="J495" s="351"/>
    </row>
    <row r="496" spans="1:10" ht="13.5">
      <c r="A496" s="351"/>
      <c r="B496" s="351"/>
      <c r="C496" s="351"/>
      <c r="D496" s="351"/>
      <c r="E496" s="351"/>
      <c r="F496" s="351"/>
      <c r="G496" s="351"/>
      <c r="H496" s="351"/>
      <c r="I496" s="351"/>
      <c r="J496" s="351"/>
    </row>
    <row r="497" spans="1:10" ht="13.5">
      <c r="A497" s="351"/>
      <c r="B497" s="351"/>
      <c r="C497" s="351"/>
      <c r="D497" s="351"/>
      <c r="E497" s="351"/>
      <c r="F497" s="351"/>
      <c r="G497" s="351"/>
      <c r="H497" s="351"/>
      <c r="I497" s="351"/>
      <c r="J497" s="351"/>
    </row>
    <row r="498" spans="1:10" ht="13.5">
      <c r="A498" s="351"/>
      <c r="B498" s="351"/>
      <c r="C498" s="351"/>
      <c r="D498" s="351"/>
      <c r="E498" s="351"/>
      <c r="F498" s="351"/>
      <c r="G498" s="351"/>
      <c r="H498" s="351"/>
      <c r="I498" s="351"/>
      <c r="J498" s="351"/>
    </row>
    <row r="499" spans="1:10" ht="13.5">
      <c r="A499" s="351"/>
      <c r="B499" s="351"/>
      <c r="C499" s="351"/>
      <c r="D499" s="351"/>
      <c r="E499" s="351"/>
      <c r="F499" s="351"/>
      <c r="G499" s="351"/>
      <c r="H499" s="351"/>
      <c r="I499" s="351"/>
      <c r="J499" s="351"/>
    </row>
    <row r="500" spans="1:10" ht="13.5">
      <c r="A500" s="351"/>
      <c r="B500" s="351"/>
      <c r="C500" s="351"/>
      <c r="D500" s="351"/>
      <c r="E500" s="351"/>
      <c r="F500" s="351"/>
      <c r="G500" s="351"/>
      <c r="H500" s="351"/>
      <c r="I500" s="351"/>
      <c r="J500" s="351"/>
    </row>
    <row r="501" spans="1:10" ht="13.5">
      <c r="A501" s="351"/>
      <c r="B501" s="351"/>
      <c r="C501" s="351"/>
      <c r="D501" s="351"/>
      <c r="E501" s="351"/>
      <c r="F501" s="351"/>
      <c r="G501" s="351"/>
      <c r="H501" s="351"/>
      <c r="I501" s="351"/>
      <c r="J501" s="351"/>
    </row>
    <row r="502" spans="1:10" ht="13.5">
      <c r="A502" s="351"/>
      <c r="B502" s="351"/>
      <c r="C502" s="351"/>
      <c r="D502" s="351"/>
      <c r="E502" s="351"/>
      <c r="F502" s="351"/>
      <c r="G502" s="351"/>
      <c r="H502" s="351"/>
      <c r="I502" s="351"/>
      <c r="J502" s="351"/>
    </row>
    <row r="503" spans="1:10" ht="13.5">
      <c r="A503" s="351"/>
      <c r="B503" s="351"/>
      <c r="C503" s="351"/>
      <c r="D503" s="351"/>
      <c r="E503" s="351"/>
      <c r="F503" s="351"/>
      <c r="G503" s="351"/>
      <c r="H503" s="351"/>
      <c r="I503" s="351"/>
      <c r="J503" s="351"/>
    </row>
    <row r="504" spans="1:10" ht="13.5">
      <c r="A504" s="351"/>
      <c r="B504" s="351"/>
      <c r="C504" s="351"/>
      <c r="D504" s="351"/>
      <c r="E504" s="351"/>
      <c r="F504" s="351"/>
      <c r="G504" s="351"/>
      <c r="H504" s="351"/>
      <c r="I504" s="351"/>
      <c r="J504" s="351"/>
    </row>
    <row r="505" spans="1:10" ht="13.5">
      <c r="A505" s="351"/>
      <c r="B505" s="351"/>
      <c r="C505" s="351"/>
      <c r="D505" s="351"/>
      <c r="E505" s="351"/>
      <c r="F505" s="351"/>
      <c r="G505" s="351"/>
      <c r="H505" s="351"/>
      <c r="I505" s="351"/>
      <c r="J505" s="351"/>
    </row>
    <row r="506" spans="1:10" ht="13.5">
      <c r="A506" s="351"/>
      <c r="B506" s="351"/>
      <c r="C506" s="351"/>
      <c r="D506" s="351"/>
      <c r="E506" s="351"/>
      <c r="F506" s="351"/>
      <c r="G506" s="351"/>
      <c r="H506" s="351"/>
      <c r="I506" s="351"/>
      <c r="J506" s="351"/>
    </row>
    <row r="507" spans="1:10" ht="13.5">
      <c r="A507" s="351"/>
      <c r="B507" s="351"/>
      <c r="C507" s="351"/>
      <c r="D507" s="351"/>
      <c r="E507" s="351"/>
      <c r="F507" s="351"/>
      <c r="G507" s="351"/>
      <c r="H507" s="351"/>
      <c r="I507" s="351"/>
      <c r="J507" s="351"/>
    </row>
    <row r="508" spans="1:10" ht="13.5">
      <c r="A508" s="351"/>
      <c r="B508" s="351"/>
      <c r="C508" s="351"/>
      <c r="D508" s="351"/>
      <c r="E508" s="351"/>
      <c r="F508" s="351"/>
      <c r="G508" s="351"/>
      <c r="H508" s="351"/>
      <c r="I508" s="351"/>
      <c r="J508" s="351"/>
    </row>
    <row r="509" spans="1:10" ht="13.5">
      <c r="A509" s="351"/>
      <c r="B509" s="351"/>
      <c r="C509" s="351"/>
      <c r="D509" s="351"/>
      <c r="E509" s="351"/>
      <c r="F509" s="351"/>
      <c r="G509" s="351"/>
      <c r="H509" s="351"/>
      <c r="I509" s="351"/>
      <c r="J509" s="351"/>
    </row>
    <row r="510" spans="1:10" ht="13.5">
      <c r="A510" s="351"/>
      <c r="B510" s="351"/>
      <c r="C510" s="351"/>
      <c r="D510" s="351"/>
      <c r="E510" s="351"/>
      <c r="F510" s="351"/>
      <c r="G510" s="351"/>
      <c r="H510" s="351"/>
      <c r="I510" s="351"/>
      <c r="J510" s="351"/>
    </row>
    <row r="511" spans="1:10" ht="13.5">
      <c r="A511" s="351"/>
      <c r="B511" s="351"/>
      <c r="C511" s="351"/>
      <c r="D511" s="351"/>
      <c r="E511" s="351"/>
      <c r="F511" s="351"/>
      <c r="G511" s="351"/>
      <c r="H511" s="351"/>
      <c r="I511" s="351"/>
      <c r="J511" s="351"/>
    </row>
    <row r="512" spans="1:10" ht="13.5">
      <c r="A512" s="351"/>
      <c r="B512" s="351"/>
      <c r="C512" s="351"/>
      <c r="D512" s="351"/>
      <c r="E512" s="351"/>
      <c r="F512" s="351"/>
      <c r="G512" s="351"/>
      <c r="H512" s="351"/>
      <c r="I512" s="351"/>
      <c r="J512" s="351"/>
    </row>
    <row r="513" spans="1:10" ht="13.5">
      <c r="A513" s="351"/>
      <c r="B513" s="351"/>
      <c r="C513" s="351"/>
      <c r="D513" s="351"/>
      <c r="E513" s="351"/>
      <c r="F513" s="351"/>
      <c r="G513" s="351"/>
      <c r="H513" s="351"/>
      <c r="I513" s="351"/>
      <c r="J513" s="351"/>
    </row>
    <row r="514" spans="1:10" ht="13.5">
      <c r="A514" s="351"/>
      <c r="B514" s="351"/>
      <c r="C514" s="351"/>
      <c r="D514" s="351"/>
      <c r="E514" s="351"/>
      <c r="F514" s="351"/>
      <c r="G514" s="351"/>
      <c r="H514" s="351"/>
      <c r="I514" s="351"/>
      <c r="J514" s="351"/>
    </row>
    <row r="515" spans="1:10" ht="13.5">
      <c r="A515" s="351"/>
      <c r="B515" s="351"/>
      <c r="C515" s="351"/>
      <c r="D515" s="351"/>
      <c r="E515" s="351"/>
      <c r="F515" s="351"/>
      <c r="G515" s="351"/>
      <c r="H515" s="351"/>
      <c r="I515" s="351"/>
      <c r="J515" s="351"/>
    </row>
    <row r="516" spans="1:10" ht="13.5">
      <c r="A516" s="351"/>
      <c r="B516" s="351"/>
      <c r="C516" s="351"/>
      <c r="D516" s="351"/>
      <c r="E516" s="351"/>
      <c r="F516" s="351"/>
      <c r="G516" s="351"/>
      <c r="H516" s="351"/>
      <c r="I516" s="351"/>
      <c r="J516" s="351"/>
    </row>
    <row r="517" spans="1:10" ht="13.5">
      <c r="A517" s="351"/>
      <c r="B517" s="351"/>
      <c r="C517" s="351"/>
      <c r="D517" s="351"/>
      <c r="E517" s="351"/>
      <c r="F517" s="351"/>
      <c r="G517" s="351"/>
      <c r="H517" s="351"/>
      <c r="I517" s="351"/>
      <c r="J517" s="351"/>
    </row>
    <row r="518" spans="1:10" ht="13.5">
      <c r="A518" s="351"/>
      <c r="B518" s="351"/>
      <c r="C518" s="351"/>
      <c r="D518" s="351"/>
      <c r="E518" s="351"/>
      <c r="F518" s="351"/>
      <c r="G518" s="351"/>
      <c r="H518" s="351"/>
      <c r="I518" s="351"/>
      <c r="J518" s="351"/>
    </row>
    <row r="519" spans="1:10" ht="13.5">
      <c r="A519" s="351"/>
      <c r="B519" s="351"/>
      <c r="C519" s="351"/>
      <c r="D519" s="351"/>
      <c r="E519" s="351"/>
      <c r="F519" s="351"/>
      <c r="G519" s="351"/>
      <c r="H519" s="351"/>
      <c r="I519" s="351"/>
      <c r="J519" s="351"/>
    </row>
    <row r="520" spans="1:10" ht="13.5">
      <c r="A520" s="351"/>
      <c r="B520" s="351"/>
      <c r="C520" s="351"/>
      <c r="D520" s="351"/>
      <c r="E520" s="351"/>
      <c r="F520" s="351"/>
      <c r="G520" s="351"/>
      <c r="H520" s="351"/>
      <c r="I520" s="351"/>
      <c r="J520" s="351"/>
    </row>
    <row r="521" spans="1:10" ht="13.5">
      <c r="A521" s="351"/>
      <c r="B521" s="351"/>
      <c r="C521" s="351"/>
      <c r="D521" s="351"/>
      <c r="E521" s="351"/>
      <c r="F521" s="351"/>
      <c r="G521" s="351"/>
      <c r="H521" s="351"/>
      <c r="I521" s="351"/>
      <c r="J521" s="351"/>
    </row>
    <row r="522" spans="1:10" ht="13.5">
      <c r="A522" s="351"/>
      <c r="B522" s="351"/>
      <c r="C522" s="351"/>
      <c r="D522" s="351"/>
      <c r="E522" s="351"/>
      <c r="F522" s="351"/>
      <c r="G522" s="351"/>
      <c r="H522" s="351"/>
      <c r="I522" s="351"/>
      <c r="J522" s="351"/>
    </row>
    <row r="523" spans="1:10" ht="13.5">
      <c r="A523" s="351"/>
      <c r="B523" s="351"/>
      <c r="C523" s="351"/>
      <c r="D523" s="351"/>
      <c r="E523" s="351"/>
      <c r="F523" s="351"/>
      <c r="G523" s="351"/>
      <c r="H523" s="351"/>
      <c r="I523" s="351"/>
      <c r="J523" s="351"/>
    </row>
    <row r="524" spans="1:10" ht="13.5">
      <c r="A524" s="351"/>
      <c r="B524" s="351"/>
      <c r="C524" s="351"/>
      <c r="D524" s="351"/>
      <c r="E524" s="351"/>
      <c r="F524" s="351"/>
      <c r="G524" s="351"/>
      <c r="H524" s="351"/>
      <c r="I524" s="351"/>
      <c r="J524" s="351"/>
    </row>
    <row r="525" spans="1:10" ht="13.5">
      <c r="A525" s="351"/>
      <c r="B525" s="351"/>
      <c r="C525" s="351"/>
      <c r="D525" s="351"/>
      <c r="E525" s="351"/>
      <c r="F525" s="351"/>
      <c r="G525" s="351"/>
      <c r="H525" s="351"/>
      <c r="I525" s="351"/>
      <c r="J525" s="351"/>
    </row>
    <row r="526" spans="1:10" ht="13.5">
      <c r="A526" s="351"/>
      <c r="B526" s="351"/>
      <c r="C526" s="351"/>
      <c r="D526" s="351"/>
      <c r="E526" s="351"/>
      <c r="F526" s="351"/>
      <c r="G526" s="351"/>
      <c r="H526" s="351"/>
      <c r="I526" s="351"/>
      <c r="J526" s="351"/>
    </row>
    <row r="527" spans="1:10" ht="13.5">
      <c r="A527" s="351"/>
      <c r="B527" s="351"/>
      <c r="C527" s="351"/>
      <c r="D527" s="351"/>
      <c r="E527" s="351"/>
      <c r="F527" s="351"/>
      <c r="G527" s="351"/>
      <c r="H527" s="351"/>
      <c r="I527" s="351"/>
      <c r="J527" s="351"/>
    </row>
    <row r="528" spans="1:10" ht="13.5">
      <c r="A528" s="351"/>
      <c r="B528" s="351"/>
      <c r="C528" s="351"/>
      <c r="D528" s="351"/>
      <c r="E528" s="351"/>
      <c r="F528" s="351"/>
      <c r="G528" s="351"/>
      <c r="H528" s="351"/>
      <c r="I528" s="351"/>
      <c r="J528" s="351"/>
    </row>
    <row r="529" spans="1:10" ht="13.5">
      <c r="A529" s="351"/>
      <c r="B529" s="351"/>
      <c r="C529" s="351"/>
      <c r="D529" s="351"/>
      <c r="E529" s="351"/>
      <c r="F529" s="351"/>
      <c r="G529" s="351"/>
      <c r="H529" s="351"/>
      <c r="I529" s="351"/>
      <c r="J529" s="351"/>
    </row>
    <row r="530" spans="1:10" ht="13.5">
      <c r="A530" s="351"/>
      <c r="B530" s="351"/>
      <c r="C530" s="351"/>
      <c r="D530" s="351"/>
      <c r="E530" s="351"/>
      <c r="F530" s="351"/>
      <c r="G530" s="351"/>
      <c r="H530" s="351"/>
      <c r="I530" s="351"/>
      <c r="J530" s="351"/>
    </row>
    <row r="531" spans="1:10" ht="13.5">
      <c r="A531" s="351"/>
      <c r="B531" s="351"/>
      <c r="C531" s="351"/>
      <c r="D531" s="351"/>
      <c r="E531" s="351"/>
      <c r="F531" s="351"/>
      <c r="G531" s="351"/>
      <c r="H531" s="351"/>
      <c r="I531" s="351"/>
      <c r="J531" s="351"/>
    </row>
    <row r="532" spans="1:10" ht="13.5">
      <c r="A532" s="351"/>
      <c r="B532" s="351"/>
      <c r="C532" s="351"/>
      <c r="D532" s="351"/>
      <c r="E532" s="351"/>
      <c r="F532" s="351"/>
      <c r="G532" s="351"/>
      <c r="H532" s="351"/>
      <c r="I532" s="351"/>
      <c r="J532" s="351"/>
    </row>
    <row r="533" spans="1:10" ht="13.5">
      <c r="A533" s="351"/>
      <c r="B533" s="351"/>
      <c r="C533" s="351"/>
      <c r="D533" s="351"/>
      <c r="E533" s="351"/>
      <c r="F533" s="351"/>
      <c r="G533" s="351"/>
      <c r="H533" s="351"/>
      <c r="I533" s="351"/>
      <c r="J533" s="351"/>
    </row>
    <row r="534" spans="1:10" ht="13.5">
      <c r="A534" s="351"/>
      <c r="B534" s="351"/>
      <c r="C534" s="351"/>
      <c r="D534" s="351"/>
      <c r="E534" s="351"/>
      <c r="F534" s="351"/>
      <c r="G534" s="351"/>
      <c r="H534" s="351"/>
      <c r="I534" s="351"/>
      <c r="J534" s="351"/>
    </row>
    <row r="535" spans="1:10" ht="13.5">
      <c r="A535" s="351"/>
      <c r="B535" s="351"/>
      <c r="C535" s="351"/>
      <c r="D535" s="351"/>
      <c r="E535" s="351"/>
      <c r="F535" s="351"/>
      <c r="G535" s="351"/>
      <c r="H535" s="351"/>
      <c r="I535" s="351"/>
      <c r="J535" s="351"/>
    </row>
    <row r="536" spans="1:10" ht="13.5">
      <c r="A536" s="351"/>
      <c r="B536" s="351"/>
      <c r="C536" s="351"/>
      <c r="D536" s="351"/>
      <c r="E536" s="351"/>
      <c r="F536" s="351"/>
      <c r="G536" s="351"/>
      <c r="H536" s="351"/>
      <c r="I536" s="351"/>
      <c r="J536" s="351"/>
    </row>
    <row r="537" spans="1:10" ht="13.5">
      <c r="A537" s="351"/>
      <c r="B537" s="351"/>
      <c r="C537" s="351"/>
      <c r="D537" s="351"/>
      <c r="E537" s="351"/>
      <c r="F537" s="351"/>
      <c r="G537" s="351"/>
      <c r="H537" s="351"/>
      <c r="I537" s="351"/>
      <c r="J537" s="351"/>
    </row>
    <row r="538" spans="1:10" ht="13.5">
      <c r="A538" s="351"/>
      <c r="B538" s="351"/>
      <c r="C538" s="351"/>
      <c r="D538" s="351"/>
      <c r="E538" s="351"/>
      <c r="F538" s="351"/>
      <c r="G538" s="351"/>
      <c r="H538" s="351"/>
      <c r="I538" s="351"/>
      <c r="J538" s="351"/>
    </row>
    <row r="539" spans="1:10" ht="13.5">
      <c r="A539" s="351"/>
      <c r="B539" s="351"/>
      <c r="C539" s="351"/>
      <c r="D539" s="351"/>
      <c r="E539" s="351"/>
      <c r="F539" s="351"/>
      <c r="G539" s="351"/>
      <c r="H539" s="351"/>
      <c r="I539" s="351"/>
      <c r="J539" s="351"/>
    </row>
    <row r="540" spans="1:10" ht="13.5">
      <c r="A540" s="351"/>
      <c r="B540" s="351"/>
      <c r="C540" s="351"/>
      <c r="D540" s="351"/>
      <c r="E540" s="351"/>
      <c r="F540" s="351"/>
      <c r="G540" s="351"/>
      <c r="H540" s="351"/>
      <c r="I540" s="351"/>
      <c r="J540" s="351"/>
    </row>
    <row r="541" spans="1:10" ht="13.5">
      <c r="A541" s="351"/>
      <c r="B541" s="351"/>
      <c r="C541" s="351"/>
      <c r="D541" s="351"/>
      <c r="E541" s="351"/>
      <c r="F541" s="351"/>
      <c r="G541" s="351"/>
      <c r="H541" s="351"/>
      <c r="I541" s="351"/>
      <c r="J541" s="351"/>
    </row>
    <row r="542" spans="1:10" ht="13.5">
      <c r="A542" s="351"/>
      <c r="B542" s="351"/>
      <c r="C542" s="351"/>
      <c r="D542" s="351"/>
      <c r="E542" s="351"/>
      <c r="F542" s="351"/>
      <c r="G542" s="351"/>
      <c r="H542" s="351"/>
      <c r="I542" s="351"/>
      <c r="J542" s="351"/>
    </row>
    <row r="543" spans="1:10" ht="13.5">
      <c r="A543" s="351"/>
      <c r="B543" s="351"/>
      <c r="C543" s="351"/>
      <c r="D543" s="351"/>
      <c r="E543" s="351"/>
      <c r="F543" s="351"/>
      <c r="G543" s="351"/>
      <c r="H543" s="351"/>
      <c r="I543" s="351"/>
      <c r="J543" s="351"/>
    </row>
    <row r="544" spans="1:10" ht="13.5">
      <c r="A544" s="351"/>
      <c r="B544" s="351"/>
      <c r="C544" s="351"/>
      <c r="D544" s="351"/>
      <c r="E544" s="351"/>
      <c r="F544" s="351"/>
      <c r="G544" s="351"/>
      <c r="H544" s="351"/>
      <c r="I544" s="351"/>
      <c r="J544" s="351"/>
    </row>
    <row r="545" spans="1:10" ht="13.5">
      <c r="A545" s="351"/>
      <c r="B545" s="351"/>
      <c r="C545" s="351"/>
      <c r="D545" s="351"/>
      <c r="E545" s="351"/>
      <c r="F545" s="351"/>
      <c r="G545" s="351"/>
      <c r="H545" s="351"/>
      <c r="I545" s="351"/>
      <c r="J545" s="351"/>
    </row>
    <row r="546" spans="1:10" ht="13.5">
      <c r="A546" s="351"/>
      <c r="B546" s="351"/>
      <c r="C546" s="351"/>
      <c r="D546" s="351"/>
      <c r="E546" s="351"/>
      <c r="F546" s="351"/>
      <c r="G546" s="351"/>
      <c r="H546" s="351"/>
      <c r="I546" s="351"/>
      <c r="J546" s="351"/>
    </row>
    <row r="547" spans="1:10" ht="13.5">
      <c r="A547" s="351"/>
      <c r="B547" s="351"/>
      <c r="C547" s="351"/>
      <c r="D547" s="351"/>
      <c r="E547" s="351"/>
      <c r="F547" s="351"/>
      <c r="G547" s="351"/>
      <c r="H547" s="351"/>
      <c r="I547" s="351"/>
      <c r="J547" s="351"/>
    </row>
    <row r="548" spans="1:10" ht="13.5">
      <c r="A548" s="351"/>
      <c r="B548" s="351"/>
      <c r="C548" s="351"/>
      <c r="D548" s="351"/>
      <c r="E548" s="351"/>
      <c r="F548" s="351"/>
      <c r="G548" s="351"/>
      <c r="H548" s="351"/>
      <c r="I548" s="351"/>
      <c r="J548" s="351"/>
    </row>
    <row r="549" spans="1:10" ht="13.5">
      <c r="A549" s="351"/>
      <c r="B549" s="351"/>
      <c r="C549" s="351"/>
      <c r="D549" s="351"/>
      <c r="E549" s="351"/>
      <c r="F549" s="351"/>
      <c r="G549" s="351"/>
      <c r="H549" s="351"/>
      <c r="I549" s="351"/>
      <c r="J549" s="351"/>
    </row>
    <row r="550" spans="1:10" ht="13.5">
      <c r="A550" s="351"/>
      <c r="B550" s="351"/>
      <c r="C550" s="351"/>
      <c r="D550" s="351"/>
      <c r="E550" s="351"/>
      <c r="F550" s="351"/>
      <c r="G550" s="351"/>
      <c r="H550" s="351"/>
      <c r="I550" s="351"/>
      <c r="J550" s="351"/>
    </row>
    <row r="551" spans="1:10" ht="13.5">
      <c r="A551" s="351"/>
      <c r="B551" s="351"/>
      <c r="C551" s="351"/>
      <c r="D551" s="351"/>
      <c r="E551" s="351"/>
      <c r="F551" s="351"/>
      <c r="G551" s="351"/>
      <c r="H551" s="351"/>
      <c r="I551" s="351"/>
      <c r="J551" s="351"/>
    </row>
    <row r="552" spans="1:10" ht="13.5">
      <c r="A552" s="351"/>
      <c r="B552" s="351"/>
      <c r="C552" s="351"/>
      <c r="D552" s="351"/>
      <c r="E552" s="351"/>
      <c r="F552" s="351"/>
      <c r="G552" s="351"/>
      <c r="H552" s="351"/>
      <c r="I552" s="351"/>
      <c r="J552" s="351"/>
    </row>
    <row r="553" spans="1:10" ht="13.5">
      <c r="A553" s="351"/>
      <c r="B553" s="351"/>
      <c r="C553" s="351"/>
      <c r="D553" s="351"/>
      <c r="E553" s="351"/>
      <c r="F553" s="351"/>
      <c r="G553" s="351"/>
      <c r="H553" s="351"/>
      <c r="I553" s="351"/>
      <c r="J553" s="351"/>
    </row>
    <row r="554" spans="1:10" ht="13.5">
      <c r="A554" s="351"/>
      <c r="B554" s="351"/>
      <c r="C554" s="351"/>
      <c r="D554" s="351"/>
      <c r="E554" s="351"/>
      <c r="F554" s="351"/>
      <c r="G554" s="351"/>
      <c r="H554" s="351"/>
      <c r="I554" s="351"/>
      <c r="J554" s="351"/>
    </row>
    <row r="555" spans="1:10" ht="13.5">
      <c r="A555" s="351"/>
      <c r="B555" s="351"/>
      <c r="C555" s="351"/>
      <c r="D555" s="351"/>
      <c r="E555" s="351"/>
      <c r="F555" s="351"/>
      <c r="G555" s="351"/>
      <c r="H555" s="351"/>
      <c r="I555" s="351"/>
      <c r="J555" s="351"/>
    </row>
    <row r="556" spans="1:10" ht="13.5">
      <c r="A556" s="351"/>
      <c r="B556" s="351"/>
      <c r="C556" s="351"/>
      <c r="D556" s="351"/>
      <c r="E556" s="351"/>
      <c r="F556" s="351"/>
      <c r="G556" s="351"/>
      <c r="H556" s="351"/>
      <c r="I556" s="351"/>
      <c r="J556" s="351"/>
    </row>
    <row r="557" spans="1:10" ht="13.5">
      <c r="A557" s="351"/>
      <c r="B557" s="351"/>
      <c r="C557" s="351"/>
      <c r="D557" s="351"/>
      <c r="E557" s="351"/>
      <c r="F557" s="351"/>
      <c r="G557" s="351"/>
      <c r="H557" s="351"/>
      <c r="I557" s="351"/>
      <c r="J557" s="351"/>
    </row>
    <row r="558" spans="1:10" ht="13.5">
      <c r="A558" s="351"/>
      <c r="B558" s="351"/>
      <c r="C558" s="351"/>
      <c r="D558" s="351"/>
      <c r="E558" s="351"/>
      <c r="F558" s="351"/>
      <c r="G558" s="351"/>
      <c r="H558" s="351"/>
      <c r="I558" s="351"/>
      <c r="J558" s="351"/>
    </row>
    <row r="559" spans="1:10" ht="13.5">
      <c r="A559" s="351"/>
      <c r="B559" s="351"/>
      <c r="C559" s="351"/>
      <c r="D559" s="351"/>
      <c r="E559" s="351"/>
      <c r="F559" s="351"/>
      <c r="G559" s="351"/>
      <c r="H559" s="351"/>
      <c r="I559" s="351"/>
      <c r="J559" s="351"/>
    </row>
    <row r="560" spans="1:10" ht="13.5">
      <c r="A560" s="351"/>
      <c r="B560" s="351"/>
      <c r="C560" s="351"/>
      <c r="D560" s="351"/>
      <c r="E560" s="351"/>
      <c r="F560" s="351"/>
      <c r="G560" s="351"/>
      <c r="H560" s="351"/>
      <c r="I560" s="351"/>
      <c r="J560" s="351"/>
    </row>
    <row r="561" spans="1:10" ht="13.5">
      <c r="A561" s="351"/>
      <c r="B561" s="351"/>
      <c r="C561" s="351"/>
      <c r="D561" s="351"/>
      <c r="E561" s="351"/>
      <c r="F561" s="351"/>
      <c r="G561" s="351"/>
      <c r="H561" s="351"/>
      <c r="I561" s="351"/>
      <c r="J561" s="351"/>
    </row>
    <row r="562" spans="1:10" ht="13.5">
      <c r="A562" s="351"/>
      <c r="B562" s="351"/>
      <c r="C562" s="351"/>
      <c r="D562" s="351"/>
      <c r="E562" s="351"/>
      <c r="F562" s="351"/>
      <c r="G562" s="351"/>
      <c r="H562" s="351"/>
      <c r="I562" s="351"/>
      <c r="J562" s="351"/>
    </row>
    <row r="563" spans="1:10" ht="13.5">
      <c r="A563" s="351"/>
      <c r="B563" s="351"/>
      <c r="C563" s="351"/>
      <c r="D563" s="351"/>
      <c r="E563" s="351"/>
      <c r="F563" s="351"/>
      <c r="G563" s="351"/>
      <c r="H563" s="351"/>
      <c r="I563" s="351"/>
      <c r="J563" s="351"/>
    </row>
    <row r="564" spans="1:10" ht="13.5">
      <c r="A564" s="351"/>
      <c r="B564" s="351"/>
      <c r="C564" s="351"/>
      <c r="D564" s="351"/>
      <c r="E564" s="351"/>
      <c r="F564" s="351"/>
      <c r="G564" s="351"/>
      <c r="H564" s="351"/>
      <c r="I564" s="351"/>
      <c r="J564" s="351"/>
    </row>
    <row r="565" spans="1:10" ht="13.5">
      <c r="A565" s="351"/>
      <c r="B565" s="351"/>
      <c r="C565" s="351"/>
      <c r="D565" s="351"/>
      <c r="E565" s="351"/>
      <c r="F565" s="351"/>
      <c r="G565" s="351"/>
      <c r="H565" s="351"/>
      <c r="I565" s="351"/>
      <c r="J565" s="351"/>
    </row>
    <row r="566" spans="1:10" ht="13.5">
      <c r="A566" s="351"/>
      <c r="B566" s="351"/>
      <c r="C566" s="351"/>
      <c r="D566" s="351"/>
      <c r="E566" s="351"/>
      <c r="F566" s="351"/>
      <c r="G566" s="351"/>
      <c r="H566" s="351"/>
      <c r="I566" s="351"/>
      <c r="J566" s="351"/>
    </row>
    <row r="567" spans="1:10" ht="13.5">
      <c r="A567" s="351"/>
      <c r="B567" s="351"/>
      <c r="C567" s="351"/>
      <c r="D567" s="351"/>
      <c r="E567" s="351"/>
      <c r="F567" s="351"/>
      <c r="G567" s="351"/>
      <c r="H567" s="351"/>
      <c r="I567" s="351"/>
      <c r="J567" s="351"/>
    </row>
    <row r="568" spans="1:10" ht="13.5">
      <c r="A568" s="351"/>
      <c r="B568" s="351"/>
      <c r="C568" s="351"/>
      <c r="D568" s="351"/>
      <c r="E568" s="351"/>
      <c r="F568" s="351"/>
      <c r="G568" s="351"/>
      <c r="H568" s="351"/>
      <c r="I568" s="351"/>
      <c r="J568" s="351"/>
    </row>
    <row r="569" spans="1:10" ht="13.5">
      <c r="A569" s="351"/>
      <c r="B569" s="351"/>
      <c r="C569" s="351"/>
      <c r="D569" s="351"/>
      <c r="E569" s="351"/>
      <c r="F569" s="351"/>
      <c r="G569" s="351"/>
      <c r="H569" s="351"/>
      <c r="I569" s="351"/>
      <c r="J569" s="351"/>
    </row>
    <row r="570" spans="1:10" ht="13.5">
      <c r="A570" s="351"/>
      <c r="B570" s="351"/>
      <c r="C570" s="351"/>
      <c r="D570" s="351"/>
      <c r="E570" s="351"/>
      <c r="F570" s="351"/>
      <c r="G570" s="351"/>
      <c r="H570" s="351"/>
      <c r="I570" s="351"/>
      <c r="J570" s="351"/>
    </row>
    <row r="571" spans="1:10" ht="13.5">
      <c r="A571" s="351"/>
      <c r="B571" s="351"/>
      <c r="C571" s="351"/>
      <c r="D571" s="351"/>
      <c r="E571" s="351"/>
      <c r="F571" s="351"/>
      <c r="G571" s="351"/>
      <c r="H571" s="351"/>
      <c r="I571" s="351"/>
      <c r="J571" s="351"/>
    </row>
    <row r="572" spans="1:10" ht="13.5">
      <c r="A572" s="351"/>
      <c r="B572" s="351"/>
      <c r="C572" s="351"/>
      <c r="D572" s="351"/>
      <c r="E572" s="351"/>
      <c r="F572" s="351"/>
      <c r="G572" s="351"/>
      <c r="H572" s="351"/>
      <c r="I572" s="351"/>
      <c r="J572" s="351"/>
    </row>
    <row r="573" spans="1:10" ht="13.5">
      <c r="A573" s="351"/>
      <c r="B573" s="351"/>
      <c r="C573" s="351"/>
      <c r="D573" s="351"/>
      <c r="E573" s="351"/>
      <c r="F573" s="351"/>
      <c r="G573" s="351"/>
      <c r="H573" s="351"/>
      <c r="I573" s="351"/>
      <c r="J573" s="351"/>
    </row>
    <row r="574" spans="1:10" ht="13.5">
      <c r="A574" s="351"/>
      <c r="B574" s="351"/>
      <c r="C574" s="351"/>
      <c r="D574" s="351"/>
      <c r="E574" s="351"/>
      <c r="F574" s="351"/>
      <c r="G574" s="351"/>
      <c r="H574" s="351"/>
      <c r="I574" s="351"/>
      <c r="J574" s="351"/>
    </row>
    <row r="575" spans="1:10" ht="13.5">
      <c r="A575" s="351"/>
      <c r="B575" s="351"/>
      <c r="C575" s="351"/>
      <c r="D575" s="351"/>
      <c r="E575" s="351"/>
      <c r="F575" s="351"/>
      <c r="G575" s="351"/>
      <c r="H575" s="351"/>
      <c r="I575" s="351"/>
      <c r="J575" s="351"/>
    </row>
    <row r="576" spans="1:10" ht="13.5">
      <c r="A576" s="351"/>
      <c r="B576" s="351"/>
      <c r="C576" s="351"/>
      <c r="D576" s="351"/>
      <c r="E576" s="351"/>
      <c r="F576" s="351"/>
      <c r="G576" s="351"/>
      <c r="H576" s="351"/>
      <c r="I576" s="351"/>
      <c r="J576" s="351"/>
    </row>
    <row r="577" spans="1:10" ht="13.5">
      <c r="A577" s="351"/>
      <c r="B577" s="351"/>
      <c r="C577" s="351"/>
      <c r="D577" s="351"/>
      <c r="E577" s="351"/>
      <c r="F577" s="351"/>
      <c r="G577" s="351"/>
      <c r="H577" s="351"/>
      <c r="I577" s="351"/>
      <c r="J577" s="351"/>
    </row>
    <row r="578" spans="1:10" ht="13.5">
      <c r="A578" s="351"/>
      <c r="B578" s="351"/>
      <c r="C578" s="351"/>
      <c r="D578" s="351"/>
      <c r="E578" s="351"/>
      <c r="F578" s="351"/>
      <c r="G578" s="351"/>
      <c r="H578" s="351"/>
      <c r="I578" s="351"/>
      <c r="J578" s="351"/>
    </row>
    <row r="579" spans="1:10" ht="13.5">
      <c r="A579" s="351"/>
      <c r="B579" s="351"/>
      <c r="C579" s="351"/>
      <c r="D579" s="351"/>
      <c r="E579" s="351"/>
      <c r="F579" s="351"/>
      <c r="G579" s="351"/>
      <c r="H579" s="351"/>
      <c r="I579" s="351"/>
      <c r="J579" s="351"/>
    </row>
    <row r="580" spans="1:10" ht="13.5">
      <c r="A580" s="351"/>
      <c r="B580" s="351"/>
      <c r="C580" s="351"/>
      <c r="D580" s="351"/>
      <c r="E580" s="351"/>
      <c r="F580" s="351"/>
      <c r="G580" s="351"/>
      <c r="H580" s="351"/>
      <c r="I580" s="351"/>
      <c r="J580" s="351"/>
    </row>
    <row r="581" spans="1:10" ht="13.5">
      <c r="A581" s="351"/>
      <c r="B581" s="351"/>
      <c r="C581" s="351"/>
      <c r="D581" s="351"/>
      <c r="E581" s="351"/>
      <c r="F581" s="351"/>
      <c r="G581" s="351"/>
      <c r="H581" s="351"/>
      <c r="I581" s="351"/>
      <c r="J581" s="351"/>
    </row>
    <row r="582" spans="1:10" ht="13.5">
      <c r="A582" s="351"/>
      <c r="B582" s="351"/>
      <c r="C582" s="351"/>
      <c r="D582" s="351"/>
      <c r="E582" s="351"/>
      <c r="F582" s="351"/>
      <c r="G582" s="351"/>
      <c r="H582" s="351"/>
      <c r="I582" s="351"/>
      <c r="J582" s="351"/>
    </row>
    <row r="583" spans="1:10" ht="13.5">
      <c r="A583" s="351"/>
      <c r="B583" s="351"/>
      <c r="C583" s="351"/>
      <c r="D583" s="351"/>
      <c r="E583" s="351"/>
      <c r="F583" s="351"/>
      <c r="G583" s="351"/>
      <c r="H583" s="351"/>
      <c r="I583" s="351"/>
      <c r="J583" s="351"/>
    </row>
    <row r="584" spans="1:10" ht="13.5">
      <c r="A584" s="351"/>
      <c r="B584" s="351"/>
      <c r="C584" s="351"/>
      <c r="D584" s="351"/>
      <c r="E584" s="351"/>
      <c r="F584" s="351"/>
      <c r="G584" s="351"/>
      <c r="H584" s="351"/>
      <c r="I584" s="351"/>
      <c r="J584" s="351"/>
    </row>
    <row r="585" spans="1:10" ht="13.5">
      <c r="A585" s="351"/>
      <c r="B585" s="351"/>
      <c r="C585" s="351"/>
      <c r="D585" s="351"/>
      <c r="E585" s="351"/>
      <c r="F585" s="351"/>
      <c r="G585" s="351"/>
      <c r="H585" s="351"/>
      <c r="I585" s="351"/>
      <c r="J585" s="351"/>
    </row>
    <row r="586" spans="1:10" ht="13.5">
      <c r="A586" s="351"/>
      <c r="B586" s="351"/>
      <c r="C586" s="351"/>
      <c r="D586" s="351"/>
      <c r="E586" s="351"/>
      <c r="F586" s="351"/>
      <c r="G586" s="351"/>
      <c r="H586" s="351"/>
      <c r="I586" s="351"/>
      <c r="J586" s="351"/>
    </row>
    <row r="587" spans="1:10" ht="13.5">
      <c r="A587" s="351"/>
      <c r="B587" s="351"/>
      <c r="C587" s="351"/>
      <c r="D587" s="351"/>
      <c r="E587" s="351"/>
      <c r="F587" s="351"/>
      <c r="G587" s="351"/>
      <c r="H587" s="351"/>
      <c r="I587" s="351"/>
      <c r="J587" s="351"/>
    </row>
    <row r="588" spans="1:10" ht="13.5">
      <c r="A588" s="351"/>
      <c r="B588" s="351"/>
      <c r="C588" s="351"/>
      <c r="D588" s="351"/>
      <c r="E588" s="351"/>
      <c r="F588" s="351"/>
      <c r="G588" s="351"/>
      <c r="H588" s="351"/>
      <c r="I588" s="351"/>
      <c r="J588" s="351"/>
    </row>
    <row r="589" spans="1:10" ht="13.5">
      <c r="A589" s="351"/>
      <c r="B589" s="351"/>
      <c r="C589" s="351"/>
      <c r="D589" s="351"/>
      <c r="E589" s="351"/>
      <c r="F589" s="351"/>
      <c r="G589" s="351"/>
      <c r="H589" s="351"/>
      <c r="I589" s="351"/>
      <c r="J589" s="351"/>
    </row>
    <row r="590" spans="1:10" ht="13.5">
      <c r="A590" s="351"/>
      <c r="B590" s="351"/>
      <c r="C590" s="351"/>
      <c r="D590" s="351"/>
      <c r="E590" s="351"/>
      <c r="F590" s="351"/>
      <c r="G590" s="351"/>
      <c r="H590" s="351"/>
      <c r="I590" s="351"/>
      <c r="J590" s="351"/>
    </row>
    <row r="591" spans="1:10" ht="13.5">
      <c r="A591" s="351"/>
      <c r="B591" s="351"/>
      <c r="C591" s="351"/>
      <c r="D591" s="351"/>
      <c r="E591" s="351"/>
      <c r="F591" s="351"/>
      <c r="G591" s="351"/>
      <c r="H591" s="351"/>
      <c r="I591" s="351"/>
      <c r="J591" s="351"/>
    </row>
    <row r="592" spans="1:10" ht="13.5">
      <c r="A592" s="351"/>
      <c r="B592" s="351"/>
      <c r="C592" s="351"/>
      <c r="D592" s="351"/>
      <c r="E592" s="351"/>
      <c r="F592" s="351"/>
      <c r="G592" s="351"/>
      <c r="H592" s="351"/>
      <c r="I592" s="351"/>
      <c r="J592" s="351"/>
    </row>
    <row r="593" spans="1:10" ht="13.5">
      <c r="A593" s="351"/>
      <c r="B593" s="351"/>
      <c r="C593" s="351"/>
      <c r="D593" s="351"/>
      <c r="E593" s="351"/>
      <c r="F593" s="351"/>
      <c r="G593" s="351"/>
      <c r="H593" s="351"/>
      <c r="I593" s="351"/>
      <c r="J593" s="351"/>
    </row>
    <row r="594" spans="1:10" ht="13.5">
      <c r="A594" s="351"/>
      <c r="B594" s="351"/>
      <c r="C594" s="351"/>
      <c r="D594" s="351"/>
      <c r="E594" s="351"/>
      <c r="F594" s="351"/>
      <c r="G594" s="351"/>
      <c r="H594" s="351"/>
      <c r="I594" s="351"/>
      <c r="J594" s="351"/>
    </row>
    <row r="595" spans="1:10" ht="13.5">
      <c r="A595" s="351"/>
      <c r="B595" s="351"/>
      <c r="C595" s="351"/>
      <c r="D595" s="351"/>
      <c r="E595" s="351"/>
      <c r="F595" s="351"/>
      <c r="G595" s="351"/>
      <c r="H595" s="351"/>
      <c r="I595" s="351"/>
      <c r="J595" s="351"/>
    </row>
    <row r="596" spans="1:10" ht="13.5">
      <c r="A596" s="351"/>
      <c r="B596" s="351"/>
      <c r="C596" s="351"/>
      <c r="D596" s="351"/>
      <c r="E596" s="351"/>
      <c r="F596" s="351"/>
      <c r="G596" s="351"/>
      <c r="H596" s="351"/>
      <c r="I596" s="351"/>
      <c r="J596" s="351"/>
    </row>
    <row r="597" spans="1:10" ht="13.5">
      <c r="A597" s="351"/>
      <c r="B597" s="351"/>
      <c r="C597" s="351"/>
      <c r="D597" s="351"/>
      <c r="E597" s="351"/>
      <c r="F597" s="351"/>
      <c r="G597" s="351"/>
      <c r="H597" s="351"/>
      <c r="I597" s="351"/>
      <c r="J597" s="351"/>
    </row>
    <row r="598" spans="1:10" ht="13.5">
      <c r="A598" s="351"/>
      <c r="B598" s="351"/>
      <c r="C598" s="351"/>
      <c r="D598" s="351"/>
      <c r="E598" s="351"/>
      <c r="F598" s="351"/>
      <c r="G598" s="351"/>
      <c r="H598" s="351"/>
      <c r="I598" s="351"/>
      <c r="J598" s="351"/>
    </row>
    <row r="599" spans="1:10" ht="13.5">
      <c r="A599" s="351"/>
      <c r="B599" s="351"/>
      <c r="C599" s="351"/>
      <c r="D599" s="351"/>
      <c r="E599" s="351"/>
      <c r="F599" s="351"/>
      <c r="G599" s="351"/>
      <c r="H599" s="351"/>
      <c r="I599" s="351"/>
      <c r="J599" s="351"/>
    </row>
    <row r="600" spans="1:10" ht="13.5">
      <c r="A600" s="351"/>
      <c r="B600" s="351"/>
      <c r="C600" s="351"/>
      <c r="D600" s="351"/>
      <c r="E600" s="351"/>
      <c r="F600" s="351"/>
      <c r="G600" s="351"/>
      <c r="H600" s="351"/>
      <c r="I600" s="351"/>
      <c r="J600" s="351"/>
    </row>
    <row r="601" spans="1:10" ht="13.5">
      <c r="A601" s="351"/>
      <c r="B601" s="351"/>
      <c r="C601" s="351"/>
      <c r="D601" s="351"/>
      <c r="E601" s="351"/>
      <c r="F601" s="351"/>
      <c r="G601" s="351"/>
      <c r="H601" s="351"/>
      <c r="I601" s="351"/>
      <c r="J601" s="351"/>
    </row>
    <row r="602" spans="1:10" ht="13.5">
      <c r="A602" s="351"/>
      <c r="B602" s="351"/>
      <c r="C602" s="351"/>
      <c r="D602" s="351"/>
      <c r="E602" s="351"/>
      <c r="F602" s="351"/>
      <c r="G602" s="351"/>
      <c r="H602" s="351"/>
      <c r="I602" s="351"/>
      <c r="J602" s="351"/>
    </row>
    <row r="603" spans="1:10" ht="13.5">
      <c r="A603" s="351"/>
      <c r="B603" s="351"/>
      <c r="C603" s="351"/>
      <c r="D603" s="351"/>
      <c r="E603" s="351"/>
      <c r="F603" s="351"/>
      <c r="G603" s="351"/>
      <c r="H603" s="351"/>
      <c r="I603" s="351"/>
      <c r="J603" s="351"/>
    </row>
    <row r="604" spans="1:10" ht="13.5">
      <c r="A604" s="351"/>
      <c r="B604" s="351"/>
      <c r="C604" s="351"/>
      <c r="D604" s="351"/>
      <c r="E604" s="351"/>
      <c r="F604" s="351"/>
      <c r="G604" s="351"/>
      <c r="H604" s="351"/>
      <c r="I604" s="351"/>
      <c r="J604" s="351"/>
    </row>
    <row r="605" spans="1:10" ht="13.5">
      <c r="A605" s="351"/>
      <c r="B605" s="351"/>
      <c r="C605" s="351"/>
      <c r="D605" s="351"/>
      <c r="E605" s="351"/>
      <c r="F605" s="351"/>
      <c r="G605" s="351"/>
      <c r="H605" s="351"/>
      <c r="I605" s="351"/>
      <c r="J605" s="351"/>
    </row>
    <row r="606" spans="1:10" ht="13.5">
      <c r="A606" s="351"/>
      <c r="B606" s="351"/>
      <c r="C606" s="351"/>
      <c r="D606" s="351"/>
      <c r="E606" s="351"/>
      <c r="F606" s="351"/>
      <c r="G606" s="351"/>
      <c r="H606" s="351"/>
      <c r="I606" s="351"/>
      <c r="J606" s="351"/>
    </row>
    <row r="607" spans="1:10" ht="13.5">
      <c r="A607" s="351"/>
      <c r="B607" s="351"/>
      <c r="C607" s="351"/>
      <c r="D607" s="351"/>
      <c r="E607" s="351"/>
      <c r="F607" s="351"/>
      <c r="G607" s="351"/>
      <c r="H607" s="351"/>
      <c r="I607" s="351"/>
      <c r="J607" s="351"/>
    </row>
    <row r="608" spans="1:10" ht="13.5">
      <c r="A608" s="351"/>
      <c r="B608" s="351"/>
      <c r="C608" s="351"/>
      <c r="D608" s="351"/>
      <c r="E608" s="351"/>
      <c r="F608" s="351"/>
      <c r="G608" s="351"/>
      <c r="H608" s="351"/>
      <c r="I608" s="351"/>
      <c r="J608" s="351"/>
    </row>
    <row r="609" spans="1:10" ht="13.5">
      <c r="A609" s="351"/>
      <c r="B609" s="351"/>
      <c r="C609" s="351"/>
      <c r="D609" s="351"/>
      <c r="E609" s="351"/>
      <c r="F609" s="351"/>
      <c r="G609" s="351"/>
      <c r="H609" s="351"/>
      <c r="I609" s="351"/>
      <c r="J609" s="351"/>
    </row>
    <row r="610" spans="1:10" ht="13.5">
      <c r="A610" s="351"/>
      <c r="B610" s="351"/>
      <c r="C610" s="351"/>
      <c r="D610" s="351"/>
      <c r="E610" s="351"/>
      <c r="F610" s="351"/>
      <c r="G610" s="351"/>
      <c r="H610" s="351"/>
      <c r="I610" s="351"/>
      <c r="J610" s="351"/>
    </row>
    <row r="611" spans="1:10" ht="13.5">
      <c r="A611" s="351"/>
      <c r="B611" s="351"/>
      <c r="C611" s="351"/>
      <c r="D611" s="351"/>
      <c r="E611" s="351"/>
      <c r="F611" s="351"/>
      <c r="G611" s="351"/>
      <c r="H611" s="351"/>
      <c r="I611" s="351"/>
      <c r="J611" s="351"/>
    </row>
    <row r="612" spans="1:10" ht="13.5">
      <c r="A612" s="351"/>
      <c r="B612" s="351"/>
      <c r="C612" s="351"/>
      <c r="D612" s="351"/>
      <c r="E612" s="351"/>
      <c r="F612" s="351"/>
      <c r="G612" s="351"/>
      <c r="H612" s="351"/>
      <c r="I612" s="351"/>
      <c r="J612" s="351"/>
    </row>
    <row r="613" spans="1:10" ht="13.5">
      <c r="A613" s="351"/>
      <c r="B613" s="351"/>
      <c r="C613" s="351"/>
      <c r="D613" s="351"/>
      <c r="E613" s="351"/>
      <c r="F613" s="351"/>
      <c r="G613" s="351"/>
      <c r="H613" s="351"/>
      <c r="I613" s="351"/>
      <c r="J613" s="351"/>
    </row>
    <row r="614" spans="1:10" ht="13.5">
      <c r="A614" s="351"/>
      <c r="B614" s="351"/>
      <c r="C614" s="351"/>
      <c r="D614" s="351"/>
      <c r="E614" s="351"/>
      <c r="F614" s="351"/>
      <c r="G614" s="351"/>
      <c r="H614" s="351"/>
      <c r="I614" s="351"/>
      <c r="J614" s="351"/>
    </row>
    <row r="615" spans="1:10" ht="13.5">
      <c r="A615" s="351"/>
      <c r="B615" s="351"/>
      <c r="C615" s="351"/>
      <c r="D615" s="351"/>
      <c r="E615" s="351"/>
      <c r="F615" s="351"/>
      <c r="G615" s="351"/>
      <c r="H615" s="351"/>
      <c r="I615" s="351"/>
      <c r="J615" s="351"/>
    </row>
    <row r="616" spans="1:10" ht="13.5">
      <c r="A616" s="351"/>
      <c r="B616" s="351"/>
      <c r="C616" s="351"/>
      <c r="D616" s="351"/>
      <c r="E616" s="351"/>
      <c r="F616" s="351"/>
      <c r="G616" s="351"/>
      <c r="H616" s="351"/>
      <c r="I616" s="351"/>
      <c r="J616" s="351"/>
    </row>
    <row r="617" spans="1:10" ht="13.5">
      <c r="A617" s="351"/>
      <c r="B617" s="351"/>
      <c r="C617" s="351"/>
      <c r="D617" s="351"/>
      <c r="E617" s="351"/>
      <c r="F617" s="351"/>
      <c r="G617" s="351"/>
      <c r="H617" s="351"/>
      <c r="I617" s="351"/>
      <c r="J617" s="351"/>
    </row>
    <row r="618" spans="1:10" ht="13.5">
      <c r="A618" s="351"/>
      <c r="B618" s="351"/>
      <c r="C618" s="351"/>
      <c r="D618" s="351"/>
      <c r="E618" s="351"/>
      <c r="F618" s="351"/>
      <c r="G618" s="351"/>
      <c r="H618" s="351"/>
      <c r="I618" s="351"/>
      <c r="J618" s="351"/>
    </row>
    <row r="619" spans="1:10" ht="13.5">
      <c r="A619" s="351"/>
      <c r="B619" s="351"/>
      <c r="C619" s="351"/>
      <c r="D619" s="351"/>
      <c r="E619" s="351"/>
      <c r="F619" s="351"/>
      <c r="G619" s="351"/>
      <c r="H619" s="351"/>
      <c r="I619" s="351"/>
      <c r="J619" s="351"/>
    </row>
    <row r="620" spans="1:10" ht="13.5">
      <c r="A620" s="351"/>
      <c r="B620" s="351"/>
      <c r="C620" s="351"/>
      <c r="D620" s="351"/>
      <c r="E620" s="351"/>
      <c r="F620" s="351"/>
      <c r="G620" s="351"/>
      <c r="H620" s="351"/>
      <c r="I620" s="351"/>
      <c r="J620" s="351"/>
    </row>
    <row r="621" spans="1:10" ht="13.5">
      <c r="A621" s="351"/>
      <c r="B621" s="351"/>
      <c r="C621" s="351"/>
      <c r="D621" s="351"/>
      <c r="E621" s="351"/>
      <c r="F621" s="351"/>
      <c r="G621" s="351"/>
      <c r="H621" s="351"/>
      <c r="I621" s="351"/>
      <c r="J621" s="351"/>
    </row>
    <row r="622" spans="1:10" ht="13.5">
      <c r="A622" s="351"/>
      <c r="B622" s="351"/>
      <c r="C622" s="351"/>
      <c r="D622" s="351"/>
      <c r="E622" s="351"/>
      <c r="F622" s="351"/>
      <c r="G622" s="351"/>
      <c r="H622" s="351"/>
      <c r="I622" s="351"/>
      <c r="J622" s="351"/>
    </row>
    <row r="623" spans="1:10" ht="13.5">
      <c r="A623" s="351"/>
      <c r="B623" s="351"/>
      <c r="C623" s="351"/>
      <c r="D623" s="351"/>
      <c r="E623" s="351"/>
      <c r="F623" s="351"/>
      <c r="G623" s="351"/>
      <c r="H623" s="351"/>
      <c r="I623" s="351"/>
      <c r="J623" s="351"/>
    </row>
    <row r="624" spans="1:10" ht="13.5">
      <c r="A624" s="351"/>
      <c r="B624" s="351"/>
      <c r="C624" s="351"/>
      <c r="D624" s="351"/>
      <c r="E624" s="351"/>
      <c r="F624" s="351"/>
      <c r="G624" s="351"/>
      <c r="H624" s="351"/>
      <c r="I624" s="351"/>
      <c r="J624" s="351"/>
    </row>
    <row r="625" spans="1:10" ht="13.5">
      <c r="A625" s="351"/>
      <c r="B625" s="351"/>
      <c r="C625" s="351"/>
      <c r="D625" s="351"/>
      <c r="E625" s="351"/>
      <c r="F625" s="351"/>
      <c r="G625" s="351"/>
      <c r="H625" s="351"/>
      <c r="I625" s="351"/>
      <c r="J625" s="351"/>
    </row>
    <row r="626" spans="1:10" ht="13.5">
      <c r="A626" s="351"/>
      <c r="B626" s="351"/>
      <c r="C626" s="351"/>
      <c r="D626" s="351"/>
      <c r="E626" s="351"/>
      <c r="F626" s="351"/>
      <c r="G626" s="351"/>
      <c r="H626" s="351"/>
      <c r="I626" s="351"/>
      <c r="J626" s="351"/>
    </row>
    <row r="627" spans="1:10" ht="13.5">
      <c r="A627" s="351"/>
      <c r="B627" s="351"/>
      <c r="C627" s="351"/>
      <c r="D627" s="351"/>
      <c r="E627" s="351"/>
      <c r="F627" s="351"/>
      <c r="G627" s="351"/>
      <c r="H627" s="351"/>
      <c r="I627" s="351"/>
      <c r="J627" s="351"/>
    </row>
    <row r="628" spans="1:10" ht="13.5">
      <c r="A628" s="351"/>
      <c r="B628" s="351"/>
      <c r="C628" s="351"/>
      <c r="D628" s="351"/>
      <c r="E628" s="351"/>
      <c r="F628" s="351"/>
      <c r="G628" s="351"/>
      <c r="H628" s="351"/>
      <c r="I628" s="351"/>
      <c r="J628" s="351"/>
    </row>
    <row r="629" spans="1:10" ht="13.5">
      <c r="A629" s="351"/>
      <c r="B629" s="351"/>
      <c r="C629" s="351"/>
      <c r="D629" s="351"/>
      <c r="E629" s="351"/>
      <c r="F629" s="351"/>
      <c r="G629" s="351"/>
      <c r="H629" s="351"/>
      <c r="I629" s="351"/>
      <c r="J629" s="351"/>
    </row>
    <row r="630" spans="1:10" ht="13.5">
      <c r="A630" s="351"/>
      <c r="B630" s="351"/>
      <c r="C630" s="351"/>
      <c r="D630" s="351"/>
      <c r="E630" s="351"/>
      <c r="F630" s="351"/>
      <c r="G630" s="351"/>
      <c r="H630" s="351"/>
      <c r="I630" s="351"/>
      <c r="J630" s="351"/>
    </row>
    <row r="631" spans="1:10" ht="13.5">
      <c r="A631" s="351"/>
      <c r="B631" s="351"/>
      <c r="C631" s="351"/>
      <c r="D631" s="351"/>
      <c r="E631" s="351"/>
      <c r="F631" s="351"/>
      <c r="G631" s="351"/>
      <c r="H631" s="351"/>
      <c r="I631" s="351"/>
      <c r="J631" s="351"/>
    </row>
    <row r="632" spans="1:10" ht="13.5">
      <c r="A632" s="351"/>
      <c r="B632" s="351"/>
      <c r="C632" s="351"/>
      <c r="D632" s="351"/>
      <c r="E632" s="351"/>
      <c r="F632" s="351"/>
      <c r="G632" s="351"/>
      <c r="H632" s="351"/>
      <c r="I632" s="351"/>
      <c r="J632" s="351"/>
    </row>
    <row r="633" spans="1:10" ht="13.5">
      <c r="A633" s="351"/>
      <c r="B633" s="351"/>
      <c r="C633" s="351"/>
      <c r="D633" s="351"/>
      <c r="E633" s="351"/>
      <c r="F633" s="351"/>
      <c r="G633" s="351"/>
      <c r="H633" s="351"/>
      <c r="I633" s="351"/>
      <c r="J633" s="351"/>
    </row>
    <row r="634" spans="1:10" ht="13.5">
      <c r="A634" s="351"/>
      <c r="B634" s="351"/>
      <c r="C634" s="351"/>
      <c r="D634" s="351"/>
      <c r="E634" s="351"/>
      <c r="F634" s="351"/>
      <c r="G634" s="351"/>
      <c r="H634" s="351"/>
      <c r="I634" s="351"/>
      <c r="J634" s="351"/>
    </row>
    <row r="635" spans="1:10" ht="13.5">
      <c r="A635" s="351"/>
      <c r="B635" s="351"/>
      <c r="C635" s="351"/>
      <c r="D635" s="351"/>
      <c r="E635" s="351"/>
      <c r="F635" s="351"/>
      <c r="G635" s="351"/>
      <c r="H635" s="351"/>
      <c r="I635" s="351"/>
      <c r="J635" s="351"/>
    </row>
    <row r="636" spans="1:10" ht="13.5">
      <c r="A636" s="351"/>
      <c r="B636" s="351"/>
      <c r="C636" s="351"/>
      <c r="D636" s="351"/>
      <c r="E636" s="351"/>
      <c r="F636" s="351"/>
      <c r="G636" s="351"/>
      <c r="H636" s="351"/>
      <c r="I636" s="351"/>
      <c r="J636" s="351"/>
    </row>
    <row r="637" spans="1:10" ht="13.5">
      <c r="A637" s="351"/>
      <c r="B637" s="351"/>
      <c r="C637" s="351"/>
      <c r="D637" s="351"/>
      <c r="E637" s="351"/>
      <c r="F637" s="351"/>
      <c r="G637" s="351"/>
      <c r="H637" s="351"/>
      <c r="I637" s="351"/>
      <c r="J637" s="351"/>
    </row>
    <row r="638" spans="1:10" ht="13.5">
      <c r="A638" s="351"/>
      <c r="B638" s="351"/>
      <c r="C638" s="351"/>
      <c r="D638" s="351"/>
      <c r="E638" s="351"/>
      <c r="F638" s="351"/>
      <c r="G638" s="351"/>
      <c r="H638" s="351"/>
      <c r="I638" s="351"/>
      <c r="J638" s="351"/>
    </row>
    <row r="639" spans="1:10" ht="13.5">
      <c r="A639" s="351"/>
      <c r="B639" s="351"/>
      <c r="C639" s="351"/>
      <c r="D639" s="351"/>
      <c r="E639" s="351"/>
      <c r="F639" s="351"/>
      <c r="G639" s="351"/>
      <c r="H639" s="351"/>
      <c r="I639" s="351"/>
      <c r="J639" s="351"/>
    </row>
    <row r="640" spans="1:10" ht="13.5">
      <c r="A640" s="351"/>
      <c r="B640" s="351"/>
      <c r="C640" s="351"/>
      <c r="D640" s="351"/>
      <c r="E640" s="351"/>
      <c r="F640" s="351"/>
      <c r="G640" s="351"/>
      <c r="H640" s="351"/>
      <c r="I640" s="351"/>
      <c r="J640" s="351"/>
    </row>
    <row r="641" spans="1:10" ht="13.5">
      <c r="A641" s="351"/>
      <c r="B641" s="351"/>
      <c r="C641" s="351"/>
      <c r="D641" s="351"/>
      <c r="E641" s="351"/>
      <c r="F641" s="351"/>
      <c r="G641" s="351"/>
      <c r="H641" s="351"/>
      <c r="I641" s="351"/>
      <c r="J641" s="351"/>
    </row>
    <row r="642" spans="1:10" ht="13.5">
      <c r="A642" s="351"/>
      <c r="B642" s="351"/>
      <c r="C642" s="351"/>
      <c r="D642" s="351"/>
      <c r="E642" s="351"/>
      <c r="F642" s="351"/>
      <c r="G642" s="351"/>
      <c r="H642" s="351"/>
      <c r="I642" s="351"/>
      <c r="J642" s="351"/>
    </row>
    <row r="643" spans="1:10" ht="13.5">
      <c r="A643" s="351"/>
      <c r="B643" s="351"/>
      <c r="C643" s="351"/>
      <c r="D643" s="351"/>
      <c r="E643" s="351"/>
      <c r="F643" s="351"/>
      <c r="G643" s="351"/>
      <c r="H643" s="351"/>
      <c r="I643" s="351"/>
      <c r="J643" s="351"/>
    </row>
    <row r="644" spans="1:10" ht="13.5">
      <c r="A644" s="351"/>
      <c r="B644" s="351"/>
      <c r="C644" s="351"/>
      <c r="D644" s="351"/>
      <c r="E644" s="351"/>
      <c r="F644" s="351"/>
      <c r="G644" s="351"/>
      <c r="H644" s="351"/>
      <c r="I644" s="351"/>
      <c r="J644" s="351"/>
    </row>
    <row r="645" spans="1:10" ht="13.5">
      <c r="A645" s="351"/>
      <c r="B645" s="351"/>
      <c r="C645" s="351"/>
      <c r="D645" s="351"/>
      <c r="E645" s="351"/>
      <c r="F645" s="351"/>
      <c r="G645" s="351"/>
      <c r="H645" s="351"/>
      <c r="I645" s="351"/>
      <c r="J645" s="351"/>
    </row>
    <row r="646" spans="1:10" ht="13.5">
      <c r="A646" s="351"/>
      <c r="B646" s="351"/>
      <c r="C646" s="351"/>
      <c r="D646" s="351"/>
      <c r="E646" s="351"/>
      <c r="F646" s="351"/>
      <c r="G646" s="351"/>
      <c r="H646" s="351"/>
      <c r="I646" s="351"/>
      <c r="J646" s="351"/>
    </row>
    <row r="647" spans="1:10" ht="13.5">
      <c r="A647" s="351"/>
      <c r="B647" s="351"/>
      <c r="C647" s="351"/>
      <c r="D647" s="351"/>
      <c r="E647" s="351"/>
      <c r="F647" s="351"/>
      <c r="G647" s="351"/>
      <c r="H647" s="351"/>
      <c r="I647" s="351"/>
      <c r="J647" s="351"/>
    </row>
    <row r="648" spans="1:10" ht="13.5">
      <c r="A648" s="351"/>
      <c r="B648" s="351"/>
      <c r="C648" s="351"/>
      <c r="D648" s="351"/>
      <c r="E648" s="351"/>
      <c r="F648" s="351"/>
      <c r="G648" s="351"/>
      <c r="H648" s="351"/>
      <c r="I648" s="351"/>
      <c r="J648" s="351"/>
    </row>
    <row r="649" spans="1:10" ht="13.5">
      <c r="A649" s="351"/>
      <c r="B649" s="351"/>
      <c r="C649" s="351"/>
      <c r="D649" s="351"/>
      <c r="E649" s="351"/>
      <c r="F649" s="351"/>
      <c r="G649" s="351"/>
      <c r="H649" s="351"/>
      <c r="I649" s="351"/>
      <c r="J649" s="351"/>
    </row>
    <row r="650" spans="1:10" ht="13.5">
      <c r="A650" s="351"/>
      <c r="B650" s="351"/>
      <c r="C650" s="351"/>
      <c r="D650" s="351"/>
      <c r="E650" s="351"/>
      <c r="F650" s="351"/>
      <c r="G650" s="351"/>
      <c r="H650" s="351"/>
      <c r="I650" s="351"/>
      <c r="J650" s="351"/>
    </row>
    <row r="651" spans="1:10" ht="13.5">
      <c r="A651" s="351"/>
      <c r="B651" s="351"/>
      <c r="C651" s="351"/>
      <c r="D651" s="351"/>
      <c r="E651" s="351"/>
      <c r="F651" s="351"/>
      <c r="G651" s="351"/>
      <c r="H651" s="351"/>
      <c r="I651" s="351"/>
      <c r="J651" s="351"/>
    </row>
    <row r="652" spans="1:10" ht="13.5">
      <c r="A652" s="351"/>
      <c r="B652" s="351"/>
      <c r="C652" s="351"/>
      <c r="D652" s="351"/>
      <c r="E652" s="351"/>
      <c r="F652" s="351"/>
      <c r="G652" s="351"/>
      <c r="H652" s="351"/>
      <c r="I652" s="351"/>
      <c r="J652" s="351"/>
    </row>
    <row r="653" spans="1:10" ht="13.5">
      <c r="A653" s="351"/>
      <c r="B653" s="351"/>
      <c r="C653" s="351"/>
      <c r="D653" s="351"/>
      <c r="E653" s="351"/>
      <c r="F653" s="351"/>
      <c r="G653" s="351"/>
      <c r="H653" s="351"/>
      <c r="I653" s="351"/>
      <c r="J653" s="351"/>
    </row>
    <row r="654" spans="1:10" ht="13.5">
      <c r="A654" s="351"/>
      <c r="B654" s="351"/>
      <c r="C654" s="351"/>
      <c r="D654" s="351"/>
      <c r="E654" s="351"/>
      <c r="F654" s="351"/>
      <c r="G654" s="351"/>
      <c r="H654" s="351"/>
      <c r="I654" s="351"/>
      <c r="J654" s="351"/>
    </row>
    <row r="655" spans="1:10" ht="13.5">
      <c r="A655" s="351"/>
      <c r="B655" s="351"/>
      <c r="C655" s="351"/>
      <c r="D655" s="351"/>
      <c r="E655" s="351"/>
      <c r="F655" s="351"/>
      <c r="G655" s="351"/>
      <c r="H655" s="351"/>
      <c r="I655" s="351"/>
      <c r="J655" s="351"/>
    </row>
    <row r="656" spans="1:10" ht="13.5">
      <c r="A656" s="351"/>
      <c r="B656" s="351"/>
      <c r="C656" s="351"/>
      <c r="D656" s="351"/>
      <c r="E656" s="351"/>
      <c r="F656" s="351"/>
      <c r="G656" s="351"/>
      <c r="H656" s="351"/>
      <c r="I656" s="351"/>
      <c r="J656" s="351"/>
    </row>
    <row r="657" spans="1:10" ht="13.5">
      <c r="A657" s="351"/>
      <c r="B657" s="351"/>
      <c r="C657" s="351"/>
      <c r="D657" s="351"/>
      <c r="E657" s="351"/>
      <c r="F657" s="351"/>
      <c r="G657" s="351"/>
      <c r="H657" s="351"/>
      <c r="I657" s="351"/>
      <c r="J657" s="351"/>
    </row>
    <row r="658" spans="1:10" ht="13.5">
      <c r="A658" s="351"/>
      <c r="B658" s="351"/>
      <c r="C658" s="351"/>
      <c r="D658" s="351"/>
      <c r="E658" s="351"/>
      <c r="F658" s="351"/>
      <c r="G658" s="351"/>
      <c r="H658" s="351"/>
      <c r="I658" s="351"/>
      <c r="J658" s="351"/>
    </row>
    <row r="659" spans="1:10" ht="13.5">
      <c r="A659" s="351"/>
      <c r="B659" s="351"/>
      <c r="C659" s="351"/>
      <c r="D659" s="351"/>
      <c r="E659" s="351"/>
      <c r="F659" s="351"/>
      <c r="G659" s="351"/>
      <c r="H659" s="351"/>
      <c r="I659" s="351"/>
      <c r="J659" s="351"/>
    </row>
    <row r="660" spans="1:10" ht="13.5">
      <c r="A660" s="351"/>
      <c r="B660" s="351"/>
      <c r="C660" s="351"/>
      <c r="D660" s="351"/>
      <c r="E660" s="351"/>
      <c r="F660" s="351"/>
      <c r="G660" s="351"/>
      <c r="H660" s="351"/>
      <c r="I660" s="351"/>
      <c r="J660" s="351"/>
    </row>
    <row r="661" spans="1:10" ht="13.5">
      <c r="A661" s="351"/>
      <c r="B661" s="351"/>
      <c r="C661" s="351"/>
      <c r="D661" s="351"/>
      <c r="E661" s="351"/>
      <c r="F661" s="351"/>
      <c r="G661" s="351"/>
      <c r="H661" s="351"/>
      <c r="I661" s="351"/>
      <c r="J661" s="351"/>
    </row>
    <row r="662" spans="1:10" ht="13.5">
      <c r="A662" s="351"/>
      <c r="B662" s="351"/>
      <c r="C662" s="351"/>
      <c r="D662" s="351"/>
      <c r="E662" s="351"/>
      <c r="F662" s="351"/>
      <c r="G662" s="351"/>
      <c r="H662" s="351"/>
      <c r="I662" s="351"/>
      <c r="J662" s="351"/>
    </row>
    <row r="663" spans="1:10" ht="13.5">
      <c r="A663" s="351"/>
      <c r="B663" s="351"/>
      <c r="C663" s="351"/>
      <c r="D663" s="351"/>
      <c r="E663" s="351"/>
      <c r="F663" s="351"/>
      <c r="G663" s="351"/>
      <c r="H663" s="351"/>
      <c r="I663" s="351"/>
      <c r="J663" s="351"/>
    </row>
    <row r="664" spans="1:10" ht="13.5">
      <c r="A664" s="351"/>
      <c r="B664" s="351"/>
      <c r="C664" s="351"/>
      <c r="D664" s="351"/>
      <c r="E664" s="351"/>
      <c r="F664" s="351"/>
      <c r="G664" s="351"/>
      <c r="H664" s="351"/>
      <c r="I664" s="351"/>
      <c r="J664" s="351"/>
    </row>
    <row r="665" spans="1:10" ht="13.5">
      <c r="A665" s="351"/>
      <c r="B665" s="351"/>
      <c r="C665" s="351"/>
      <c r="D665" s="351"/>
      <c r="E665" s="351"/>
      <c r="F665" s="351"/>
      <c r="G665" s="351"/>
      <c r="H665" s="351"/>
      <c r="I665" s="351"/>
      <c r="J665" s="351"/>
    </row>
    <row r="666" spans="1:10" ht="13.5">
      <c r="A666" s="351"/>
      <c r="B666" s="351"/>
      <c r="C666" s="351"/>
      <c r="D666" s="351"/>
      <c r="E666" s="351"/>
      <c r="F666" s="351"/>
      <c r="G666" s="351"/>
      <c r="H666" s="351"/>
      <c r="I666" s="351"/>
      <c r="J666" s="351"/>
    </row>
    <row r="667" spans="1:10" ht="13.5">
      <c r="A667" s="351"/>
      <c r="B667" s="351"/>
      <c r="C667" s="351"/>
      <c r="D667" s="351"/>
      <c r="E667" s="351"/>
      <c r="F667" s="351"/>
      <c r="G667" s="351"/>
      <c r="H667" s="351"/>
      <c r="I667" s="351"/>
      <c r="J667" s="351"/>
    </row>
    <row r="668" spans="1:10" ht="13.5">
      <c r="A668" s="351"/>
      <c r="B668" s="351"/>
      <c r="C668" s="351"/>
      <c r="D668" s="351"/>
      <c r="E668" s="351"/>
      <c r="F668" s="351"/>
      <c r="G668" s="351"/>
      <c r="H668" s="351"/>
      <c r="I668" s="351"/>
      <c r="J668" s="351"/>
    </row>
    <row r="669" spans="1:10" ht="13.5">
      <c r="A669" s="351"/>
      <c r="B669" s="351"/>
      <c r="C669" s="351"/>
      <c r="D669" s="351"/>
      <c r="E669" s="351"/>
      <c r="F669" s="351"/>
      <c r="G669" s="351"/>
      <c r="H669" s="351"/>
      <c r="I669" s="351"/>
      <c r="J669" s="351"/>
    </row>
    <row r="670" spans="1:10" ht="13.5">
      <c r="A670" s="351"/>
      <c r="B670" s="351"/>
      <c r="C670" s="351"/>
      <c r="D670" s="351"/>
      <c r="E670" s="351"/>
      <c r="F670" s="351"/>
      <c r="G670" s="351"/>
      <c r="H670" s="351"/>
      <c r="I670" s="351"/>
      <c r="J670" s="351"/>
    </row>
    <row r="671" spans="1:10" ht="13.5">
      <c r="A671" s="351"/>
      <c r="B671" s="351"/>
      <c r="C671" s="351"/>
      <c r="D671" s="351"/>
      <c r="E671" s="351"/>
      <c r="F671" s="351"/>
      <c r="G671" s="351"/>
      <c r="H671" s="351"/>
      <c r="I671" s="351"/>
      <c r="J671" s="351"/>
    </row>
    <row r="672" spans="1:10" ht="13.5">
      <c r="A672" s="351"/>
      <c r="B672" s="351"/>
      <c r="C672" s="351"/>
      <c r="D672" s="351"/>
      <c r="E672" s="351"/>
      <c r="F672" s="351"/>
      <c r="G672" s="351"/>
      <c r="H672" s="351"/>
      <c r="I672" s="351"/>
      <c r="J672" s="351"/>
    </row>
    <row r="673" spans="1:10" ht="13.5">
      <c r="A673" s="351"/>
      <c r="B673" s="351"/>
      <c r="C673" s="351"/>
      <c r="D673" s="351"/>
      <c r="E673" s="351"/>
      <c r="F673" s="351"/>
      <c r="G673" s="351"/>
      <c r="H673" s="351"/>
      <c r="I673" s="351"/>
      <c r="J673" s="351"/>
    </row>
    <row r="674" spans="1:10" ht="13.5">
      <c r="A674" s="351"/>
      <c r="B674" s="351"/>
      <c r="C674" s="351"/>
      <c r="D674" s="351"/>
      <c r="E674" s="351"/>
      <c r="F674" s="351"/>
      <c r="G674" s="351"/>
      <c r="H674" s="351"/>
      <c r="I674" s="351"/>
      <c r="J674" s="351"/>
    </row>
    <row r="675" spans="1:10" ht="13.5">
      <c r="A675" s="351"/>
      <c r="B675" s="351"/>
      <c r="C675" s="351"/>
      <c r="D675" s="351"/>
      <c r="E675" s="351"/>
      <c r="F675" s="351"/>
      <c r="G675" s="351"/>
      <c r="H675" s="351"/>
      <c r="I675" s="351"/>
      <c r="J675" s="351"/>
    </row>
    <row r="676" spans="1:10" ht="13.5">
      <c r="A676" s="351"/>
      <c r="B676" s="351"/>
      <c r="C676" s="351"/>
      <c r="D676" s="351"/>
      <c r="E676" s="351"/>
      <c r="F676" s="351"/>
      <c r="G676" s="351"/>
      <c r="H676" s="351"/>
      <c r="I676" s="351"/>
      <c r="J676" s="351"/>
    </row>
    <row r="677" spans="1:10" ht="13.5">
      <c r="A677" s="351"/>
      <c r="B677" s="351"/>
      <c r="C677" s="351"/>
      <c r="D677" s="351"/>
      <c r="E677" s="351"/>
      <c r="F677" s="351"/>
      <c r="G677" s="351"/>
      <c r="H677" s="351"/>
      <c r="I677" s="351"/>
      <c r="J677" s="351"/>
    </row>
    <row r="678" spans="1:10" ht="13.5">
      <c r="A678" s="351"/>
      <c r="B678" s="351"/>
      <c r="C678" s="351"/>
      <c r="D678" s="351"/>
      <c r="E678" s="351"/>
      <c r="F678" s="351"/>
      <c r="G678" s="351"/>
      <c r="H678" s="351"/>
      <c r="I678" s="351"/>
      <c r="J678" s="351"/>
    </row>
    <row r="679" spans="1:10" ht="13.5">
      <c r="A679" s="351"/>
      <c r="B679" s="351"/>
      <c r="C679" s="351"/>
      <c r="D679" s="351"/>
      <c r="E679" s="351"/>
      <c r="F679" s="351"/>
      <c r="G679" s="351"/>
      <c r="H679" s="351"/>
      <c r="I679" s="351"/>
      <c r="J679" s="351"/>
    </row>
    <row r="680" spans="1:10" ht="13.5">
      <c r="A680" s="351"/>
      <c r="B680" s="351"/>
      <c r="C680" s="351"/>
      <c r="D680" s="351"/>
      <c r="E680" s="351"/>
      <c r="F680" s="351"/>
      <c r="G680" s="351"/>
      <c r="H680" s="351"/>
      <c r="I680" s="351"/>
      <c r="J680" s="351"/>
    </row>
    <row r="681" spans="1:10" ht="13.5">
      <c r="A681" s="351"/>
      <c r="B681" s="351"/>
      <c r="C681" s="351"/>
      <c r="D681" s="351"/>
      <c r="E681" s="351"/>
      <c r="F681" s="351"/>
      <c r="G681" s="351"/>
      <c r="H681" s="351"/>
      <c r="I681" s="351"/>
      <c r="J681" s="351"/>
    </row>
    <row r="682" spans="1:10" ht="13.5">
      <c r="A682" s="351"/>
      <c r="B682" s="351"/>
      <c r="C682" s="351"/>
      <c r="D682" s="351"/>
      <c r="E682" s="351"/>
      <c r="F682" s="351"/>
      <c r="G682" s="351"/>
      <c r="H682" s="351"/>
      <c r="I682" s="351"/>
      <c r="J682" s="351"/>
    </row>
    <row r="683" spans="1:10" ht="13.5">
      <c r="A683" s="351"/>
      <c r="B683" s="351"/>
      <c r="C683" s="351"/>
      <c r="D683" s="351"/>
      <c r="E683" s="351"/>
      <c r="F683" s="351"/>
      <c r="G683" s="351"/>
      <c r="H683" s="351"/>
      <c r="I683" s="351"/>
      <c r="J683" s="351"/>
    </row>
    <row r="684" spans="1:10" ht="13.5">
      <c r="A684" s="351"/>
      <c r="B684" s="351"/>
      <c r="C684" s="351"/>
      <c r="D684" s="351"/>
      <c r="E684" s="351"/>
      <c r="F684" s="351"/>
      <c r="G684" s="351"/>
      <c r="H684" s="351"/>
      <c r="I684" s="351"/>
      <c r="J684" s="351"/>
    </row>
    <row r="685" spans="1:10" ht="13.5">
      <c r="A685" s="351"/>
      <c r="B685" s="351"/>
      <c r="C685" s="351"/>
      <c r="D685" s="351"/>
      <c r="E685" s="351"/>
      <c r="F685" s="351"/>
      <c r="G685" s="351"/>
      <c r="H685" s="351"/>
      <c r="I685" s="351"/>
      <c r="J685" s="351"/>
    </row>
    <row r="686" spans="1:10" ht="13.5">
      <c r="A686" s="351"/>
      <c r="B686" s="351"/>
      <c r="C686" s="351"/>
      <c r="D686" s="351"/>
      <c r="E686" s="351"/>
      <c r="F686" s="351"/>
      <c r="G686" s="351"/>
      <c r="H686" s="351"/>
      <c r="I686" s="351"/>
      <c r="J686" s="351"/>
    </row>
    <row r="687" spans="1:10" ht="13.5">
      <c r="A687" s="351"/>
      <c r="B687" s="351"/>
      <c r="C687" s="351"/>
      <c r="D687" s="351"/>
      <c r="E687" s="351"/>
      <c r="F687" s="351"/>
      <c r="G687" s="351"/>
      <c r="H687" s="351"/>
      <c r="I687" s="351"/>
      <c r="J687" s="351"/>
    </row>
    <row r="688" spans="1:10" ht="13.5">
      <c r="A688" s="351"/>
      <c r="B688" s="351"/>
      <c r="C688" s="351"/>
      <c r="D688" s="351"/>
      <c r="E688" s="351"/>
      <c r="F688" s="351"/>
      <c r="G688" s="351"/>
      <c r="H688" s="351"/>
      <c r="I688" s="351"/>
      <c r="J688" s="351"/>
    </row>
    <row r="689" spans="1:10" ht="13.5">
      <c r="A689" s="351"/>
      <c r="B689" s="351"/>
      <c r="C689" s="351"/>
      <c r="D689" s="351"/>
      <c r="E689" s="351"/>
      <c r="F689" s="351"/>
      <c r="G689" s="351"/>
      <c r="H689" s="351"/>
      <c r="I689" s="351"/>
      <c r="J689" s="351"/>
    </row>
    <row r="690" spans="1:10" ht="13.5">
      <c r="A690" s="351"/>
      <c r="B690" s="351"/>
      <c r="C690" s="351"/>
      <c r="D690" s="351"/>
      <c r="E690" s="351"/>
      <c r="F690" s="351"/>
      <c r="G690" s="351"/>
      <c r="H690" s="351"/>
      <c r="I690" s="351"/>
      <c r="J690" s="351"/>
    </row>
    <row r="691" spans="1:10" ht="13.5">
      <c r="A691" s="351"/>
      <c r="B691" s="351"/>
      <c r="C691" s="351"/>
      <c r="D691" s="351"/>
      <c r="E691" s="351"/>
      <c r="F691" s="351"/>
      <c r="G691" s="351"/>
      <c r="H691" s="351"/>
      <c r="I691" s="351"/>
      <c r="J691" s="351"/>
    </row>
    <row r="692" spans="1:10" ht="13.5">
      <c r="A692" s="351"/>
      <c r="B692" s="351"/>
      <c r="C692" s="351"/>
      <c r="D692" s="351"/>
      <c r="E692" s="351"/>
      <c r="F692" s="351"/>
      <c r="G692" s="351"/>
      <c r="H692" s="351"/>
      <c r="I692" s="351"/>
      <c r="J692" s="351"/>
    </row>
    <row r="693" spans="1:10" ht="13.5">
      <c r="A693" s="351"/>
      <c r="B693" s="351"/>
      <c r="C693" s="351"/>
      <c r="D693" s="351"/>
      <c r="E693" s="351"/>
      <c r="F693" s="351"/>
      <c r="G693" s="351"/>
      <c r="H693" s="351"/>
      <c r="I693" s="351"/>
      <c r="J693" s="351"/>
    </row>
    <row r="694" spans="1:10" ht="13.5">
      <c r="A694" s="351"/>
      <c r="B694" s="351"/>
      <c r="C694" s="351"/>
      <c r="D694" s="351"/>
      <c r="E694" s="351"/>
      <c r="F694" s="351"/>
      <c r="G694" s="351"/>
      <c r="H694" s="351"/>
      <c r="I694" s="351"/>
      <c r="J694" s="351"/>
    </row>
    <row r="695" spans="1:10" ht="13.5">
      <c r="A695" s="351"/>
      <c r="B695" s="351"/>
      <c r="C695" s="351"/>
      <c r="D695" s="351"/>
      <c r="E695" s="351"/>
      <c r="F695" s="351"/>
      <c r="G695" s="351"/>
      <c r="H695" s="351"/>
      <c r="I695" s="351"/>
      <c r="J695" s="351"/>
    </row>
    <row r="696" spans="1:10" ht="13.5">
      <c r="A696" s="351"/>
      <c r="B696" s="351"/>
      <c r="C696" s="351"/>
      <c r="D696" s="351"/>
      <c r="E696" s="351"/>
      <c r="F696" s="351"/>
      <c r="G696" s="351"/>
      <c r="H696" s="351"/>
      <c r="I696" s="351"/>
      <c r="J696" s="351"/>
    </row>
    <row r="697" spans="1:10" ht="13.5">
      <c r="A697" s="351"/>
      <c r="B697" s="351"/>
      <c r="C697" s="351"/>
      <c r="D697" s="351"/>
      <c r="E697" s="351"/>
      <c r="F697" s="351"/>
      <c r="G697" s="351"/>
      <c r="H697" s="351"/>
      <c r="I697" s="351"/>
      <c r="J697" s="351"/>
    </row>
    <row r="698" spans="1:10" ht="13.5">
      <c r="A698" s="351"/>
      <c r="B698" s="351"/>
      <c r="C698" s="351"/>
      <c r="D698" s="351"/>
      <c r="E698" s="351"/>
      <c r="F698" s="351"/>
      <c r="G698" s="351"/>
      <c r="H698" s="351"/>
      <c r="I698" s="351"/>
      <c r="J698" s="351"/>
    </row>
    <row r="699" spans="1:10" ht="13.5">
      <c r="A699" s="351"/>
      <c r="B699" s="351"/>
      <c r="C699" s="351"/>
      <c r="D699" s="351"/>
      <c r="E699" s="351"/>
      <c r="F699" s="351"/>
      <c r="G699" s="351"/>
      <c r="H699" s="351"/>
      <c r="I699" s="351"/>
      <c r="J699" s="351"/>
    </row>
    <row r="700" spans="1:10" ht="13.5">
      <c r="A700" s="351"/>
      <c r="B700" s="351"/>
      <c r="C700" s="351"/>
      <c r="D700" s="351"/>
      <c r="E700" s="351"/>
      <c r="F700" s="351"/>
      <c r="G700" s="351"/>
      <c r="H700" s="351"/>
      <c r="I700" s="351"/>
      <c r="J700" s="351"/>
    </row>
    <row r="701" spans="1:10" ht="13.5">
      <c r="A701" s="351"/>
      <c r="B701" s="351"/>
      <c r="C701" s="351"/>
      <c r="D701" s="351"/>
      <c r="E701" s="351"/>
      <c r="F701" s="351"/>
      <c r="G701" s="351"/>
      <c r="H701" s="351"/>
      <c r="I701" s="351"/>
      <c r="J701" s="351"/>
    </row>
    <row r="702" spans="1:10" ht="13.5">
      <c r="A702" s="351"/>
      <c r="B702" s="351"/>
      <c r="C702" s="351"/>
      <c r="D702" s="351"/>
      <c r="E702" s="351"/>
      <c r="F702" s="351"/>
      <c r="G702" s="351"/>
      <c r="H702" s="351"/>
      <c r="I702" s="351"/>
      <c r="J702" s="351"/>
    </row>
    <row r="703" spans="1:10" ht="13.5">
      <c r="A703" s="351"/>
      <c r="B703" s="351"/>
      <c r="C703" s="351"/>
      <c r="D703" s="351"/>
      <c r="E703" s="351"/>
      <c r="F703" s="351"/>
      <c r="G703" s="351"/>
      <c r="H703" s="351"/>
      <c r="I703" s="351"/>
      <c r="J703" s="351"/>
    </row>
    <row r="704" spans="1:10" ht="13.5">
      <c r="A704" s="351"/>
      <c r="B704" s="351"/>
      <c r="C704" s="351"/>
      <c r="D704" s="351"/>
      <c r="E704" s="351"/>
      <c r="F704" s="351"/>
      <c r="G704" s="351"/>
      <c r="H704" s="351"/>
      <c r="I704" s="351"/>
      <c r="J704" s="351"/>
    </row>
    <row r="705" spans="1:10" ht="13.5">
      <c r="A705" s="351"/>
      <c r="B705" s="351"/>
      <c r="C705" s="351"/>
      <c r="D705" s="351"/>
      <c r="E705" s="351"/>
      <c r="F705" s="351"/>
      <c r="G705" s="351"/>
      <c r="H705" s="351"/>
      <c r="I705" s="351"/>
      <c r="J705" s="351"/>
    </row>
    <row r="706" spans="1:10" ht="13.5">
      <c r="A706" s="351"/>
      <c r="B706" s="351"/>
      <c r="C706" s="351"/>
      <c r="D706" s="351"/>
      <c r="E706" s="351"/>
      <c r="F706" s="351"/>
      <c r="G706" s="351"/>
      <c r="H706" s="351"/>
      <c r="I706" s="351"/>
      <c r="J706" s="351"/>
    </row>
    <row r="707" spans="1:10" ht="13.5">
      <c r="A707" s="351"/>
      <c r="B707" s="351"/>
      <c r="C707" s="351"/>
      <c r="D707" s="351"/>
      <c r="E707" s="351"/>
      <c r="F707" s="351"/>
      <c r="G707" s="351"/>
      <c r="H707" s="351"/>
      <c r="I707" s="351"/>
      <c r="J707" s="351"/>
    </row>
    <row r="708" spans="1:10" ht="13.5">
      <c r="A708" s="351"/>
      <c r="B708" s="351"/>
      <c r="C708" s="351"/>
      <c r="D708" s="351"/>
      <c r="E708" s="351"/>
      <c r="F708" s="351"/>
      <c r="G708" s="351"/>
      <c r="H708" s="351"/>
      <c r="I708" s="351"/>
      <c r="J708" s="351"/>
    </row>
    <row r="709" spans="1:10" ht="13.5">
      <c r="A709" s="351"/>
      <c r="B709" s="351"/>
      <c r="C709" s="351"/>
      <c r="D709" s="351"/>
      <c r="E709" s="351"/>
      <c r="F709" s="351"/>
      <c r="G709" s="351"/>
      <c r="H709" s="351"/>
      <c r="I709" s="351"/>
      <c r="J709" s="351"/>
    </row>
    <row r="710" spans="1:10" ht="13.5">
      <c r="A710" s="351"/>
      <c r="B710" s="351"/>
      <c r="C710" s="351"/>
      <c r="D710" s="351"/>
      <c r="E710" s="351"/>
      <c r="F710" s="351"/>
      <c r="G710" s="351"/>
      <c r="H710" s="351"/>
      <c r="I710" s="351"/>
      <c r="J710" s="351"/>
    </row>
    <row r="711" spans="1:10" ht="13.5">
      <c r="A711" s="351"/>
      <c r="B711" s="351"/>
      <c r="C711" s="351"/>
      <c r="D711" s="351"/>
      <c r="E711" s="351"/>
      <c r="F711" s="351"/>
      <c r="G711" s="351"/>
      <c r="H711" s="351"/>
      <c r="I711" s="351"/>
      <c r="J711" s="351"/>
    </row>
    <row r="712" spans="1:10" ht="13.5">
      <c r="A712" s="351"/>
      <c r="B712" s="351"/>
      <c r="C712" s="351"/>
      <c r="D712" s="351"/>
      <c r="E712" s="351"/>
      <c r="F712" s="351"/>
      <c r="G712" s="351"/>
      <c r="H712" s="351"/>
      <c r="I712" s="351"/>
      <c r="J712" s="351"/>
    </row>
    <row r="713" spans="1:10" ht="13.5">
      <c r="A713" s="351"/>
      <c r="B713" s="351"/>
      <c r="C713" s="351"/>
      <c r="D713" s="351"/>
      <c r="E713" s="351"/>
      <c r="F713" s="351"/>
      <c r="G713" s="351"/>
      <c r="H713" s="351"/>
      <c r="I713" s="351"/>
      <c r="J713" s="351"/>
    </row>
    <row r="714" spans="1:10" ht="13.5">
      <c r="A714" s="351"/>
      <c r="B714" s="351"/>
      <c r="C714" s="351"/>
      <c r="D714" s="351"/>
      <c r="E714" s="351"/>
      <c r="F714" s="351"/>
      <c r="G714" s="351"/>
      <c r="H714" s="351"/>
      <c r="I714" s="351"/>
      <c r="J714" s="351"/>
    </row>
    <row r="715" spans="1:10" ht="13.5">
      <c r="A715" s="351"/>
      <c r="B715" s="351"/>
      <c r="C715" s="351"/>
      <c r="D715" s="351"/>
      <c r="E715" s="351"/>
      <c r="F715" s="351"/>
      <c r="G715" s="351"/>
      <c r="H715" s="351"/>
      <c r="I715" s="351"/>
      <c r="J715" s="351"/>
    </row>
    <row r="716" spans="1:10" ht="13.5">
      <c r="A716" s="351"/>
      <c r="B716" s="351"/>
      <c r="C716" s="351"/>
      <c r="D716" s="351"/>
      <c r="E716" s="351"/>
      <c r="F716" s="351"/>
      <c r="G716" s="351"/>
      <c r="H716" s="351"/>
      <c r="I716" s="351"/>
      <c r="J716" s="351"/>
    </row>
    <row r="717" spans="1:10" ht="13.5">
      <c r="A717" s="351"/>
      <c r="B717" s="351"/>
      <c r="C717" s="351"/>
      <c r="D717" s="351"/>
      <c r="E717" s="351"/>
      <c r="F717" s="351"/>
      <c r="G717" s="351"/>
      <c r="H717" s="351"/>
      <c r="I717" s="351"/>
      <c r="J717" s="351"/>
    </row>
    <row r="718" spans="1:10" ht="13.5">
      <c r="A718" s="351"/>
      <c r="B718" s="351"/>
      <c r="C718" s="351"/>
      <c r="D718" s="351"/>
      <c r="E718" s="351"/>
      <c r="F718" s="351"/>
      <c r="G718" s="351"/>
      <c r="H718" s="351"/>
      <c r="I718" s="351"/>
      <c r="J718" s="351"/>
    </row>
    <row r="719" spans="1:10" ht="13.5">
      <c r="A719" s="351"/>
      <c r="B719" s="351"/>
      <c r="C719" s="351"/>
      <c r="D719" s="351"/>
      <c r="E719" s="351"/>
      <c r="F719" s="351"/>
      <c r="G719" s="351"/>
      <c r="H719" s="351"/>
      <c r="I719" s="351"/>
      <c r="J719" s="351"/>
    </row>
    <row r="720" spans="1:10" ht="13.5">
      <c r="A720" s="351"/>
      <c r="B720" s="351"/>
      <c r="C720" s="351"/>
      <c r="D720" s="351"/>
      <c r="E720" s="351"/>
      <c r="F720" s="351"/>
      <c r="G720" s="351"/>
      <c r="H720" s="351"/>
      <c r="I720" s="351"/>
      <c r="J720" s="351"/>
    </row>
    <row r="721" spans="1:10" ht="13.5">
      <c r="A721" s="351"/>
      <c r="B721" s="351"/>
      <c r="C721" s="351"/>
      <c r="D721" s="351"/>
      <c r="E721" s="351"/>
      <c r="F721" s="351"/>
      <c r="G721" s="351"/>
      <c r="H721" s="351"/>
      <c r="I721" s="351"/>
      <c r="J721" s="351"/>
    </row>
    <row r="722" spans="1:10" ht="13.5">
      <c r="A722" s="351"/>
      <c r="B722" s="351"/>
      <c r="C722" s="351"/>
      <c r="D722" s="351"/>
      <c r="E722" s="351"/>
      <c r="F722" s="351"/>
      <c r="G722" s="351"/>
      <c r="H722" s="351"/>
      <c r="I722" s="351"/>
      <c r="J722" s="351"/>
    </row>
    <row r="723" spans="1:10" ht="13.5">
      <c r="A723" s="351"/>
      <c r="B723" s="351"/>
      <c r="C723" s="351"/>
      <c r="D723" s="351"/>
      <c r="E723" s="351"/>
      <c r="F723" s="351"/>
      <c r="G723" s="351"/>
      <c r="H723" s="351"/>
      <c r="I723" s="351"/>
      <c r="J723" s="351"/>
    </row>
    <row r="724" spans="1:10" ht="13.5">
      <c r="A724" s="351"/>
      <c r="B724" s="351"/>
      <c r="C724" s="351"/>
      <c r="D724" s="351"/>
      <c r="E724" s="351"/>
      <c r="F724" s="351"/>
      <c r="G724" s="351"/>
      <c r="H724" s="351"/>
      <c r="I724" s="351"/>
      <c r="J724" s="351"/>
    </row>
    <row r="725" spans="1:10" ht="13.5">
      <c r="A725" s="351"/>
      <c r="B725" s="351"/>
      <c r="C725" s="351"/>
      <c r="D725" s="351"/>
      <c r="E725" s="351"/>
      <c r="F725" s="351"/>
      <c r="G725" s="351"/>
      <c r="H725" s="351"/>
      <c r="I725" s="351"/>
      <c r="J725" s="351"/>
    </row>
    <row r="726" spans="1:10" ht="13.5">
      <c r="A726" s="351"/>
      <c r="B726" s="351"/>
      <c r="C726" s="351"/>
      <c r="D726" s="351"/>
      <c r="E726" s="351"/>
      <c r="F726" s="351"/>
      <c r="G726" s="351"/>
      <c r="H726" s="351"/>
      <c r="I726" s="351"/>
      <c r="J726" s="351"/>
    </row>
    <row r="727" spans="1:10" ht="13.5">
      <c r="A727" s="351"/>
      <c r="B727" s="351"/>
      <c r="C727" s="351"/>
      <c r="D727" s="351"/>
      <c r="E727" s="351"/>
      <c r="F727" s="351"/>
      <c r="G727" s="351"/>
      <c r="H727" s="351"/>
      <c r="I727" s="351"/>
      <c r="J727" s="351"/>
    </row>
    <row r="728" spans="1:10" ht="13.5">
      <c r="A728" s="351"/>
      <c r="B728" s="351"/>
      <c r="C728" s="351"/>
      <c r="D728" s="351"/>
      <c r="E728" s="351"/>
      <c r="F728" s="351"/>
      <c r="G728" s="351"/>
      <c r="H728" s="351"/>
      <c r="I728" s="351"/>
      <c r="J728" s="351"/>
    </row>
    <row r="729" spans="1:10" ht="13.5">
      <c r="A729" s="351"/>
      <c r="B729" s="351"/>
      <c r="C729" s="351"/>
      <c r="D729" s="351"/>
      <c r="E729" s="351"/>
      <c r="F729" s="351"/>
      <c r="G729" s="351"/>
      <c r="H729" s="351"/>
      <c r="I729" s="351"/>
      <c r="J729" s="351"/>
    </row>
    <row r="730" spans="1:10" ht="13.5">
      <c r="A730" s="351"/>
      <c r="B730" s="351"/>
      <c r="C730" s="351"/>
      <c r="D730" s="351"/>
      <c r="E730" s="351"/>
      <c r="F730" s="351"/>
      <c r="G730" s="351"/>
      <c r="H730" s="351"/>
      <c r="I730" s="351"/>
      <c r="J730" s="351"/>
    </row>
    <row r="731" spans="1:10" ht="13.5">
      <c r="A731" s="351"/>
      <c r="B731" s="351"/>
      <c r="C731" s="351"/>
      <c r="D731" s="351"/>
      <c r="E731" s="351"/>
      <c r="F731" s="351"/>
      <c r="G731" s="351"/>
      <c r="H731" s="351"/>
      <c r="I731" s="351"/>
      <c r="J731" s="351"/>
    </row>
    <row r="732" spans="1:10" ht="13.5">
      <c r="A732" s="351"/>
      <c r="B732" s="351"/>
      <c r="C732" s="351"/>
      <c r="D732" s="351"/>
      <c r="E732" s="351"/>
      <c r="F732" s="351"/>
      <c r="G732" s="351"/>
      <c r="H732" s="351"/>
      <c r="I732" s="351"/>
      <c r="J732" s="351"/>
    </row>
    <row r="733" spans="1:10" ht="13.5">
      <c r="A733" s="351"/>
      <c r="B733" s="351"/>
      <c r="C733" s="351"/>
      <c r="D733" s="351"/>
      <c r="E733" s="351"/>
      <c r="F733" s="351"/>
      <c r="G733" s="351"/>
      <c r="H733" s="351"/>
      <c r="I733" s="351"/>
      <c r="J733" s="351"/>
    </row>
    <row r="734" spans="1:10" ht="13.5">
      <c r="A734" s="351"/>
      <c r="B734" s="351"/>
      <c r="C734" s="351"/>
      <c r="D734" s="351"/>
      <c r="E734" s="351"/>
      <c r="F734" s="351"/>
      <c r="G734" s="351"/>
      <c r="H734" s="351"/>
      <c r="I734" s="351"/>
      <c r="J734" s="351"/>
    </row>
    <row r="735" spans="1:10" ht="13.5">
      <c r="A735" s="351"/>
      <c r="B735" s="351"/>
      <c r="C735" s="351"/>
      <c r="D735" s="351"/>
      <c r="E735" s="351"/>
      <c r="F735" s="351"/>
      <c r="G735" s="351"/>
      <c r="H735" s="351"/>
      <c r="I735" s="351"/>
      <c r="J735" s="351"/>
    </row>
    <row r="736" spans="1:10" ht="13.5">
      <c r="A736" s="351"/>
      <c r="B736" s="351"/>
      <c r="C736" s="351"/>
      <c r="D736" s="351"/>
      <c r="E736" s="351"/>
      <c r="F736" s="351"/>
      <c r="G736" s="351"/>
      <c r="H736" s="351"/>
      <c r="I736" s="351"/>
      <c r="J736" s="351"/>
    </row>
    <row r="737" spans="1:10" ht="13.5">
      <c r="A737" s="351"/>
      <c r="B737" s="351"/>
      <c r="C737" s="351"/>
      <c r="D737" s="351"/>
      <c r="E737" s="351"/>
      <c r="F737" s="351"/>
      <c r="G737" s="351"/>
      <c r="H737" s="351"/>
      <c r="I737" s="351"/>
      <c r="J737" s="351"/>
    </row>
    <row r="738" spans="1:10" ht="13.5">
      <c r="A738" s="351"/>
      <c r="B738" s="351"/>
      <c r="C738" s="351"/>
      <c r="D738" s="351"/>
      <c r="E738" s="351"/>
      <c r="F738" s="351"/>
      <c r="G738" s="351"/>
      <c r="H738" s="351"/>
      <c r="I738" s="351"/>
      <c r="J738" s="351"/>
    </row>
    <row r="739" spans="1:10" ht="13.5">
      <c r="A739" s="351"/>
      <c r="B739" s="351"/>
      <c r="C739" s="351"/>
      <c r="D739" s="351"/>
      <c r="E739" s="351"/>
      <c r="F739" s="351"/>
      <c r="G739" s="351"/>
      <c r="H739" s="351"/>
      <c r="I739" s="351"/>
      <c r="J739" s="351"/>
    </row>
    <row r="740" spans="1:10" ht="13.5">
      <c r="A740" s="351"/>
      <c r="B740" s="351"/>
      <c r="C740" s="351"/>
      <c r="D740" s="351"/>
      <c r="E740" s="351"/>
      <c r="F740" s="351"/>
      <c r="G740" s="351"/>
      <c r="H740" s="351"/>
      <c r="I740" s="351"/>
      <c r="J740" s="351"/>
    </row>
    <row r="741" spans="1:10" ht="13.5">
      <c r="A741" s="351"/>
      <c r="B741" s="351"/>
      <c r="C741" s="351"/>
      <c r="D741" s="351"/>
      <c r="E741" s="351"/>
      <c r="F741" s="351"/>
      <c r="G741" s="351"/>
      <c r="H741" s="351"/>
      <c r="I741" s="351"/>
      <c r="J741" s="351"/>
    </row>
    <row r="742" spans="1:10" ht="13.5">
      <c r="A742" s="351"/>
      <c r="B742" s="351"/>
      <c r="C742" s="351"/>
      <c r="D742" s="351"/>
      <c r="E742" s="351"/>
      <c r="F742" s="351"/>
      <c r="G742" s="351"/>
      <c r="H742" s="351"/>
      <c r="I742" s="351"/>
      <c r="J742" s="351"/>
    </row>
    <row r="743" spans="1:10" ht="13.5">
      <c r="A743" s="351"/>
      <c r="B743" s="351"/>
      <c r="C743" s="351"/>
      <c r="D743" s="351"/>
      <c r="E743" s="351"/>
      <c r="F743" s="351"/>
      <c r="G743" s="351"/>
      <c r="H743" s="351"/>
      <c r="I743" s="351"/>
      <c r="J743" s="351"/>
    </row>
    <row r="744" spans="1:10" ht="13.5">
      <c r="A744" s="351"/>
      <c r="B744" s="351"/>
      <c r="C744" s="351"/>
      <c r="D744" s="351"/>
      <c r="E744" s="351"/>
      <c r="F744" s="351"/>
      <c r="G744" s="351"/>
      <c r="H744" s="351"/>
      <c r="I744" s="351"/>
      <c r="J744" s="351"/>
    </row>
    <row r="745" spans="1:10" ht="13.5">
      <c r="A745" s="351"/>
      <c r="B745" s="351"/>
      <c r="C745" s="351"/>
      <c r="D745" s="351"/>
      <c r="E745" s="351"/>
      <c r="F745" s="351"/>
      <c r="G745" s="351"/>
      <c r="H745" s="351"/>
      <c r="I745" s="351"/>
      <c r="J745" s="351"/>
    </row>
    <row r="746" spans="1:10" ht="13.5">
      <c r="A746" s="351"/>
      <c r="B746" s="351"/>
      <c r="C746" s="351"/>
      <c r="D746" s="351"/>
      <c r="E746" s="351"/>
      <c r="F746" s="351"/>
      <c r="G746" s="351"/>
      <c r="H746" s="351"/>
      <c r="I746" s="351"/>
      <c r="J746" s="351"/>
    </row>
    <row r="747" spans="1:10" ht="13.5">
      <c r="A747" s="351"/>
      <c r="B747" s="351"/>
      <c r="C747" s="351"/>
      <c r="D747" s="351"/>
      <c r="E747" s="351"/>
      <c r="F747" s="351"/>
      <c r="G747" s="351"/>
      <c r="H747" s="351"/>
      <c r="I747" s="351"/>
      <c r="J747" s="351"/>
    </row>
    <row r="748" spans="1:10" ht="13.5">
      <c r="A748" s="351"/>
      <c r="B748" s="351"/>
      <c r="C748" s="351"/>
      <c r="D748" s="351"/>
      <c r="E748" s="351"/>
      <c r="F748" s="351"/>
      <c r="G748" s="351"/>
      <c r="H748" s="351"/>
      <c r="I748" s="351"/>
      <c r="J748" s="351"/>
    </row>
    <row r="749" spans="1:10" ht="13.5">
      <c r="A749" s="351"/>
      <c r="B749" s="351"/>
      <c r="C749" s="351"/>
      <c r="D749" s="351"/>
      <c r="E749" s="351"/>
      <c r="F749" s="351"/>
      <c r="G749" s="351"/>
      <c r="H749" s="351"/>
      <c r="I749" s="351"/>
      <c r="J749" s="351"/>
    </row>
    <row r="750" spans="1:10" ht="13.5">
      <c r="A750" s="351"/>
      <c r="B750" s="351"/>
      <c r="C750" s="351"/>
      <c r="D750" s="351"/>
      <c r="E750" s="351"/>
      <c r="F750" s="351"/>
      <c r="G750" s="351"/>
      <c r="H750" s="351"/>
      <c r="I750" s="351"/>
      <c r="J750" s="351"/>
    </row>
    <row r="751" spans="1:10" ht="13.5">
      <c r="A751" s="351"/>
      <c r="B751" s="351"/>
      <c r="C751" s="351"/>
      <c r="D751" s="351"/>
      <c r="E751" s="351"/>
      <c r="F751" s="351"/>
      <c r="G751" s="351"/>
      <c r="H751" s="351"/>
      <c r="I751" s="351"/>
      <c r="J751" s="351"/>
    </row>
    <row r="752" spans="1:10" ht="13.5">
      <c r="A752" s="351"/>
      <c r="B752" s="351"/>
      <c r="C752" s="351"/>
      <c r="D752" s="351"/>
      <c r="E752" s="351"/>
      <c r="F752" s="351"/>
      <c r="G752" s="351"/>
      <c r="H752" s="351"/>
      <c r="I752" s="351"/>
      <c r="J752" s="351"/>
    </row>
    <row r="753" spans="1:10" ht="13.5">
      <c r="A753" s="351"/>
      <c r="B753" s="351"/>
      <c r="C753" s="351"/>
      <c r="D753" s="351"/>
      <c r="E753" s="351"/>
      <c r="F753" s="351"/>
      <c r="G753" s="351"/>
      <c r="H753" s="351"/>
      <c r="I753" s="351"/>
      <c r="J753" s="351"/>
    </row>
    <row r="754" spans="1:10" ht="13.5">
      <c r="A754" s="351"/>
      <c r="B754" s="351"/>
      <c r="C754" s="351"/>
      <c r="D754" s="351"/>
      <c r="E754" s="351"/>
      <c r="F754" s="351"/>
      <c r="G754" s="351"/>
      <c r="H754" s="351"/>
      <c r="I754" s="351"/>
      <c r="J754" s="351"/>
    </row>
    <row r="755" spans="1:10" ht="13.5">
      <c r="A755" s="351"/>
      <c r="B755" s="351"/>
      <c r="C755" s="351"/>
      <c r="D755" s="351"/>
      <c r="E755" s="351"/>
      <c r="F755" s="351"/>
      <c r="G755" s="351"/>
      <c r="H755" s="351"/>
      <c r="I755" s="351"/>
      <c r="J755" s="351"/>
    </row>
    <row r="756" spans="1:10" ht="13.5">
      <c r="A756" s="351"/>
      <c r="B756" s="351"/>
      <c r="C756" s="351"/>
      <c r="D756" s="351"/>
      <c r="E756" s="351"/>
      <c r="F756" s="351"/>
      <c r="G756" s="351"/>
      <c r="H756" s="351"/>
      <c r="I756" s="351"/>
      <c r="J756" s="351"/>
    </row>
    <row r="757" spans="1:10" ht="13.5">
      <c r="A757" s="351"/>
      <c r="B757" s="351"/>
      <c r="C757" s="351"/>
      <c r="D757" s="351"/>
      <c r="E757" s="351"/>
      <c r="F757" s="351"/>
      <c r="G757" s="351"/>
      <c r="H757" s="351"/>
      <c r="I757" s="351"/>
      <c r="J757" s="351"/>
    </row>
    <row r="758" spans="1:10" ht="13.5">
      <c r="A758" s="351"/>
      <c r="B758" s="351"/>
      <c r="C758" s="351"/>
      <c r="D758" s="351"/>
      <c r="E758" s="351"/>
      <c r="F758" s="351"/>
      <c r="G758" s="351"/>
      <c r="H758" s="351"/>
      <c r="I758" s="351"/>
      <c r="J758" s="351"/>
    </row>
    <row r="759" spans="1:10" ht="13.5">
      <c r="A759" s="351"/>
      <c r="B759" s="351"/>
      <c r="C759" s="351"/>
      <c r="D759" s="351"/>
      <c r="E759" s="351"/>
      <c r="F759" s="351"/>
      <c r="G759" s="351"/>
      <c r="H759" s="351"/>
      <c r="I759" s="351"/>
      <c r="J759" s="351"/>
    </row>
    <row r="760" spans="1:10" ht="13.5">
      <c r="A760" s="351"/>
      <c r="B760" s="351"/>
      <c r="C760" s="351"/>
      <c r="D760" s="351"/>
      <c r="E760" s="351"/>
      <c r="F760" s="351"/>
      <c r="G760" s="351"/>
      <c r="H760" s="351"/>
      <c r="I760" s="351"/>
      <c r="J760" s="351"/>
    </row>
    <row r="761" spans="1:10" ht="13.5">
      <c r="A761" s="351"/>
      <c r="B761" s="351"/>
      <c r="C761" s="351"/>
      <c r="D761" s="351"/>
      <c r="E761" s="351"/>
      <c r="F761" s="351"/>
      <c r="G761" s="351"/>
      <c r="H761" s="351"/>
      <c r="I761" s="351"/>
      <c r="J761" s="351"/>
    </row>
    <row r="762" spans="1:10" ht="13.5">
      <c r="A762" s="351"/>
      <c r="B762" s="351"/>
      <c r="C762" s="351"/>
      <c r="D762" s="351"/>
      <c r="E762" s="351"/>
      <c r="F762" s="351"/>
      <c r="G762" s="351"/>
      <c r="H762" s="351"/>
      <c r="I762" s="351"/>
      <c r="J762" s="351"/>
    </row>
    <row r="763" spans="1:10" ht="13.5">
      <c r="A763" s="351"/>
      <c r="B763" s="351"/>
      <c r="C763" s="351"/>
      <c r="D763" s="351"/>
      <c r="E763" s="351"/>
      <c r="F763" s="351"/>
      <c r="G763" s="351"/>
      <c r="H763" s="351"/>
      <c r="I763" s="351"/>
      <c r="J763" s="351"/>
    </row>
    <row r="764" spans="1:10" ht="13.5">
      <c r="A764" s="351"/>
      <c r="B764" s="351"/>
      <c r="C764" s="351"/>
      <c r="D764" s="351"/>
      <c r="E764" s="351"/>
      <c r="F764" s="351"/>
      <c r="G764" s="351"/>
      <c r="H764" s="351"/>
      <c r="I764" s="351"/>
      <c r="J764" s="351"/>
    </row>
    <row r="765" spans="1:10" ht="13.5">
      <c r="A765" s="351"/>
      <c r="B765" s="351"/>
      <c r="C765" s="351"/>
      <c r="D765" s="351"/>
      <c r="E765" s="351"/>
      <c r="F765" s="351"/>
      <c r="G765" s="351"/>
      <c r="H765" s="351"/>
      <c r="I765" s="351"/>
      <c r="J765" s="351"/>
    </row>
    <row r="766" spans="1:10" ht="13.5">
      <c r="A766" s="351"/>
      <c r="B766" s="351"/>
      <c r="C766" s="351"/>
      <c r="D766" s="351"/>
      <c r="E766" s="351"/>
      <c r="F766" s="351"/>
      <c r="G766" s="351"/>
      <c r="H766" s="351"/>
      <c r="I766" s="351"/>
      <c r="J766" s="351"/>
    </row>
    <row r="767" spans="1:10" ht="13.5">
      <c r="A767" s="351"/>
      <c r="B767" s="351"/>
      <c r="C767" s="351"/>
      <c r="D767" s="351"/>
      <c r="E767" s="351"/>
      <c r="F767" s="351"/>
      <c r="G767" s="351"/>
      <c r="H767" s="351"/>
      <c r="I767" s="351"/>
      <c r="J767" s="351"/>
    </row>
    <row r="768" spans="1:10" ht="13.5">
      <c r="A768" s="351"/>
      <c r="B768" s="351"/>
      <c r="C768" s="351"/>
      <c r="D768" s="351"/>
      <c r="E768" s="351"/>
      <c r="F768" s="351"/>
      <c r="G768" s="351"/>
      <c r="H768" s="351"/>
      <c r="I768" s="351"/>
      <c r="J768" s="351"/>
    </row>
    <row r="769" spans="1:10" ht="13.5">
      <c r="A769" s="351"/>
      <c r="B769" s="351"/>
      <c r="C769" s="351"/>
      <c r="D769" s="351"/>
      <c r="E769" s="351"/>
      <c r="F769" s="351"/>
      <c r="G769" s="351"/>
      <c r="H769" s="351"/>
      <c r="I769" s="351"/>
      <c r="J769" s="351"/>
    </row>
    <row r="770" spans="1:10" ht="13.5">
      <c r="A770" s="351"/>
      <c r="B770" s="351"/>
      <c r="C770" s="351"/>
      <c r="D770" s="351"/>
      <c r="E770" s="351"/>
      <c r="F770" s="351"/>
      <c r="G770" s="351"/>
      <c r="H770" s="351"/>
      <c r="I770" s="351"/>
      <c r="J770" s="351"/>
    </row>
    <row r="771" spans="1:10" ht="13.5">
      <c r="A771" s="351"/>
      <c r="B771" s="351"/>
      <c r="C771" s="351"/>
      <c r="D771" s="351"/>
      <c r="E771" s="351"/>
      <c r="F771" s="351"/>
      <c r="G771" s="351"/>
      <c r="H771" s="351"/>
      <c r="I771" s="351"/>
      <c r="J771" s="351"/>
    </row>
    <row r="772" spans="1:10" ht="13.5">
      <c r="A772" s="351"/>
      <c r="B772" s="351"/>
      <c r="C772" s="351"/>
      <c r="D772" s="351"/>
      <c r="E772" s="351"/>
      <c r="F772" s="351"/>
      <c r="G772" s="351"/>
      <c r="H772" s="351"/>
      <c r="I772" s="351"/>
      <c r="J772" s="351"/>
    </row>
    <row r="773" spans="1:10" ht="13.5">
      <c r="A773" s="351"/>
      <c r="B773" s="351"/>
      <c r="C773" s="351"/>
      <c r="D773" s="351"/>
      <c r="E773" s="351"/>
      <c r="F773" s="351"/>
      <c r="G773" s="351"/>
      <c r="H773" s="351"/>
      <c r="I773" s="351"/>
      <c r="J773" s="351"/>
    </row>
    <row r="774" spans="1:10" ht="13.5">
      <c r="A774" s="351"/>
      <c r="B774" s="351"/>
      <c r="C774" s="351"/>
      <c r="D774" s="351"/>
      <c r="E774" s="351"/>
      <c r="F774" s="351"/>
      <c r="G774" s="351"/>
      <c r="H774" s="351"/>
      <c r="I774" s="351"/>
      <c r="J774" s="351"/>
    </row>
    <row r="775" spans="1:10" ht="13.5">
      <c r="A775" s="351"/>
      <c r="B775" s="351"/>
      <c r="C775" s="351"/>
      <c r="D775" s="351"/>
      <c r="E775" s="351"/>
      <c r="F775" s="351"/>
      <c r="G775" s="351"/>
      <c r="H775" s="351"/>
      <c r="I775" s="351"/>
      <c r="J775" s="351"/>
    </row>
    <row r="776" spans="1:10" ht="13.5">
      <c r="A776" s="351"/>
      <c r="B776" s="351"/>
      <c r="C776" s="351"/>
      <c r="D776" s="351"/>
      <c r="E776" s="351"/>
      <c r="F776" s="351"/>
      <c r="G776" s="351"/>
      <c r="H776" s="351"/>
      <c r="I776" s="351"/>
      <c r="J776" s="351"/>
    </row>
    <row r="777" spans="1:10" ht="13.5">
      <c r="A777" s="351"/>
      <c r="B777" s="351"/>
      <c r="C777" s="351"/>
      <c r="D777" s="351"/>
      <c r="E777" s="351"/>
      <c r="F777" s="351"/>
      <c r="G777" s="351"/>
      <c r="H777" s="351"/>
      <c r="I777" s="351"/>
      <c r="J777" s="351"/>
    </row>
    <row r="778" spans="1:10" ht="13.5">
      <c r="A778" s="351"/>
      <c r="B778" s="351"/>
      <c r="C778" s="351"/>
      <c r="D778" s="351"/>
      <c r="E778" s="351"/>
      <c r="F778" s="351"/>
      <c r="G778" s="351"/>
      <c r="H778" s="351"/>
      <c r="I778" s="351"/>
      <c r="J778" s="351"/>
    </row>
    <row r="779" spans="1:10" ht="13.5">
      <c r="A779" s="351"/>
      <c r="B779" s="351"/>
      <c r="C779" s="351"/>
      <c r="D779" s="351"/>
      <c r="E779" s="351"/>
      <c r="F779" s="351"/>
      <c r="G779" s="351"/>
      <c r="H779" s="351"/>
      <c r="I779" s="351"/>
      <c r="J779" s="351"/>
    </row>
    <row r="780" spans="1:10" ht="13.5">
      <c r="A780" s="351"/>
      <c r="B780" s="351"/>
      <c r="C780" s="351"/>
      <c r="D780" s="351"/>
      <c r="E780" s="351"/>
      <c r="F780" s="351"/>
      <c r="G780" s="351"/>
      <c r="H780" s="351"/>
      <c r="I780" s="351"/>
      <c r="J780" s="351"/>
    </row>
    <row r="781" spans="1:10" ht="13.5">
      <c r="A781" s="351"/>
      <c r="B781" s="351"/>
      <c r="C781" s="351"/>
      <c r="D781" s="351"/>
      <c r="E781" s="351"/>
      <c r="F781" s="351"/>
      <c r="G781" s="351"/>
      <c r="H781" s="351"/>
      <c r="I781" s="351"/>
      <c r="J781" s="351"/>
    </row>
    <row r="782" spans="1:10" ht="13.5">
      <c r="A782" s="351"/>
      <c r="B782" s="351"/>
      <c r="C782" s="351"/>
      <c r="D782" s="351"/>
      <c r="E782" s="351"/>
      <c r="F782" s="351"/>
      <c r="G782" s="351"/>
      <c r="H782" s="351"/>
      <c r="I782" s="351"/>
      <c r="J782" s="351"/>
    </row>
    <row r="783" spans="1:10" ht="13.5">
      <c r="A783" s="351"/>
      <c r="B783" s="351"/>
      <c r="C783" s="351"/>
      <c r="D783" s="351"/>
      <c r="E783" s="351"/>
      <c r="F783" s="351"/>
      <c r="G783" s="351"/>
      <c r="H783" s="351"/>
      <c r="I783" s="351"/>
      <c r="J783" s="351"/>
    </row>
    <row r="784" spans="1:10" ht="13.5">
      <c r="A784" s="351"/>
      <c r="B784" s="351"/>
      <c r="C784" s="351"/>
      <c r="D784" s="351"/>
      <c r="E784" s="351"/>
      <c r="F784" s="351"/>
      <c r="G784" s="351"/>
      <c r="H784" s="351"/>
      <c r="I784" s="351"/>
      <c r="J784" s="351"/>
    </row>
    <row r="785" spans="1:10" ht="13.5">
      <c r="A785" s="351"/>
      <c r="B785" s="351"/>
      <c r="C785" s="351"/>
      <c r="D785" s="351"/>
      <c r="E785" s="351"/>
      <c r="F785" s="351"/>
      <c r="G785" s="351"/>
      <c r="H785" s="351"/>
      <c r="I785" s="351"/>
      <c r="J785" s="351"/>
    </row>
    <row r="786" spans="1:10" ht="13.5">
      <c r="A786" s="351"/>
      <c r="B786" s="351"/>
      <c r="C786" s="351"/>
      <c r="D786" s="351"/>
      <c r="E786" s="351"/>
      <c r="F786" s="351"/>
      <c r="G786" s="351"/>
      <c r="H786" s="351"/>
      <c r="I786" s="351"/>
      <c r="J786" s="351"/>
    </row>
    <row r="787" spans="1:10" ht="13.5">
      <c r="A787" s="351"/>
      <c r="B787" s="351"/>
      <c r="C787" s="351"/>
      <c r="D787" s="351"/>
      <c r="E787" s="351"/>
      <c r="F787" s="351"/>
      <c r="G787" s="351"/>
      <c r="H787" s="351"/>
      <c r="I787" s="351"/>
      <c r="J787" s="351"/>
    </row>
    <row r="788" spans="1:10" ht="13.5">
      <c r="A788" s="351"/>
      <c r="B788" s="351"/>
      <c r="C788" s="351"/>
      <c r="D788" s="351"/>
      <c r="E788" s="351"/>
      <c r="F788" s="351"/>
      <c r="G788" s="351"/>
      <c r="H788" s="351"/>
      <c r="I788" s="351"/>
      <c r="J788" s="351"/>
    </row>
    <row r="789" spans="1:10" ht="13.5">
      <c r="A789" s="351"/>
      <c r="B789" s="351"/>
      <c r="C789" s="351"/>
      <c r="D789" s="351"/>
      <c r="E789" s="351"/>
      <c r="F789" s="351"/>
      <c r="G789" s="351"/>
      <c r="H789" s="351"/>
      <c r="I789" s="351"/>
      <c r="J789" s="351"/>
    </row>
    <row r="790" spans="1:10" ht="13.5">
      <c r="A790" s="351"/>
      <c r="B790" s="351"/>
      <c r="C790" s="351"/>
      <c r="D790" s="351"/>
      <c r="E790" s="351"/>
      <c r="F790" s="351"/>
      <c r="G790" s="351"/>
      <c r="H790" s="351"/>
      <c r="I790" s="351"/>
      <c r="J790" s="351"/>
    </row>
    <row r="791" spans="1:10" ht="13.5">
      <c r="A791" s="351"/>
      <c r="B791" s="351"/>
      <c r="C791" s="351"/>
      <c r="D791" s="351"/>
      <c r="E791" s="351"/>
      <c r="F791" s="351"/>
      <c r="G791" s="351"/>
      <c r="H791" s="351"/>
      <c r="I791" s="351"/>
      <c r="J791" s="351"/>
    </row>
    <row r="792" spans="1:10" ht="13.5">
      <c r="A792" s="351"/>
      <c r="B792" s="351"/>
      <c r="C792" s="351"/>
      <c r="D792" s="351"/>
      <c r="E792" s="351"/>
      <c r="F792" s="351"/>
      <c r="G792" s="351"/>
      <c r="H792" s="351"/>
      <c r="I792" s="351"/>
      <c r="J792" s="351"/>
    </row>
    <row r="793" spans="1:10" ht="13.5">
      <c r="A793" s="351"/>
      <c r="B793" s="351"/>
      <c r="C793" s="351"/>
      <c r="D793" s="351"/>
      <c r="E793" s="351"/>
      <c r="F793" s="351"/>
      <c r="G793" s="351"/>
      <c r="H793" s="351"/>
      <c r="I793" s="351"/>
      <c r="J793" s="351"/>
    </row>
    <row r="794" spans="1:10" ht="13.5">
      <c r="A794" s="351"/>
      <c r="B794" s="351"/>
      <c r="C794" s="351"/>
      <c r="D794" s="351"/>
      <c r="E794" s="351"/>
      <c r="F794" s="351"/>
      <c r="G794" s="351"/>
      <c r="H794" s="351"/>
      <c r="I794" s="351"/>
      <c r="J794" s="351"/>
    </row>
    <row r="795" spans="1:10" ht="13.5">
      <c r="A795" s="351"/>
      <c r="B795" s="351"/>
      <c r="C795" s="351"/>
      <c r="D795" s="351"/>
      <c r="E795" s="351"/>
      <c r="F795" s="351"/>
      <c r="G795" s="351"/>
      <c r="H795" s="351"/>
      <c r="I795" s="351"/>
      <c r="J795" s="351"/>
    </row>
    <row r="796" spans="1:10" ht="13.5">
      <c r="A796" s="351"/>
      <c r="B796" s="351"/>
      <c r="C796" s="351"/>
      <c r="D796" s="351"/>
      <c r="E796" s="351"/>
      <c r="F796" s="351"/>
      <c r="G796" s="351"/>
      <c r="H796" s="351"/>
      <c r="I796" s="351"/>
      <c r="J796" s="351"/>
    </row>
    <row r="797" spans="1:10" ht="13.5">
      <c r="A797" s="351"/>
      <c r="B797" s="351"/>
      <c r="C797" s="351"/>
      <c r="D797" s="351"/>
      <c r="E797" s="351"/>
      <c r="F797" s="351"/>
      <c r="G797" s="351"/>
      <c r="H797" s="351"/>
      <c r="I797" s="351"/>
      <c r="J797" s="351"/>
    </row>
    <row r="798" spans="1:10" ht="13.5">
      <c r="A798" s="351"/>
      <c r="B798" s="351"/>
      <c r="C798" s="351"/>
      <c r="D798" s="351"/>
      <c r="E798" s="351"/>
      <c r="F798" s="351"/>
      <c r="G798" s="351"/>
      <c r="H798" s="351"/>
      <c r="I798" s="351"/>
      <c r="J798" s="351"/>
    </row>
    <row r="799" spans="1:10" ht="13.5">
      <c r="A799" s="351"/>
      <c r="B799" s="351"/>
      <c r="C799" s="351"/>
      <c r="D799" s="351"/>
      <c r="E799" s="351"/>
      <c r="F799" s="351"/>
      <c r="G799" s="351"/>
      <c r="H799" s="351"/>
      <c r="I799" s="351"/>
      <c r="J799" s="351"/>
    </row>
    <row r="800" spans="1:10" ht="13.5">
      <c r="A800" s="351"/>
      <c r="B800" s="351"/>
      <c r="C800" s="351"/>
      <c r="D800" s="351"/>
      <c r="E800" s="351"/>
      <c r="F800" s="351"/>
      <c r="G800" s="351"/>
      <c r="H800" s="351"/>
      <c r="I800" s="351"/>
      <c r="J800" s="351"/>
    </row>
    <row r="801" spans="1:10" ht="13.5">
      <c r="A801" s="351"/>
      <c r="B801" s="351"/>
      <c r="C801" s="351"/>
      <c r="D801" s="351"/>
      <c r="E801" s="351"/>
      <c r="F801" s="351"/>
      <c r="G801" s="351"/>
      <c r="H801" s="351"/>
      <c r="I801" s="351"/>
      <c r="J801" s="351"/>
    </row>
    <row r="802" spans="1:10" ht="13.5">
      <c r="A802" s="351"/>
      <c r="B802" s="351"/>
      <c r="C802" s="351"/>
      <c r="D802" s="351"/>
      <c r="E802" s="351"/>
      <c r="F802" s="351"/>
      <c r="G802" s="351"/>
      <c r="H802" s="351"/>
      <c r="I802" s="351"/>
      <c r="J802" s="351"/>
    </row>
    <row r="803" spans="1:10" ht="13.5">
      <c r="A803" s="351"/>
      <c r="B803" s="351"/>
      <c r="C803" s="351"/>
      <c r="D803" s="351"/>
      <c r="E803" s="351"/>
      <c r="F803" s="351"/>
      <c r="G803" s="351"/>
      <c r="H803" s="351"/>
      <c r="I803" s="351"/>
      <c r="J803" s="351"/>
    </row>
    <row r="804" spans="1:10" ht="13.5">
      <c r="A804" s="351"/>
      <c r="B804" s="351"/>
      <c r="C804" s="351"/>
      <c r="D804" s="351"/>
      <c r="E804" s="351"/>
      <c r="F804" s="351"/>
      <c r="G804" s="351"/>
      <c r="H804" s="351"/>
      <c r="I804" s="351"/>
      <c r="J804" s="351"/>
    </row>
    <row r="805" spans="1:10" ht="13.5">
      <c r="A805" s="351"/>
      <c r="B805" s="351"/>
      <c r="C805" s="351"/>
      <c r="D805" s="351"/>
      <c r="E805" s="351"/>
      <c r="F805" s="351"/>
      <c r="G805" s="351"/>
      <c r="H805" s="351"/>
      <c r="I805" s="351"/>
      <c r="J805" s="351"/>
    </row>
    <row r="806" spans="1:10" ht="13.5">
      <c r="A806" s="351"/>
      <c r="B806" s="351"/>
      <c r="C806" s="351"/>
      <c r="D806" s="351"/>
      <c r="E806" s="351"/>
      <c r="F806" s="351"/>
      <c r="G806" s="351"/>
      <c r="H806" s="351"/>
      <c r="I806" s="351"/>
      <c r="J806" s="351"/>
    </row>
    <row r="807" spans="1:10" ht="13.5">
      <c r="A807" s="351"/>
      <c r="B807" s="351"/>
      <c r="C807" s="351"/>
      <c r="D807" s="351"/>
      <c r="E807" s="351"/>
      <c r="F807" s="351"/>
      <c r="G807" s="351"/>
      <c r="H807" s="351"/>
      <c r="I807" s="351"/>
      <c r="J807" s="351"/>
    </row>
    <row r="808" spans="1:10" ht="13.5">
      <c r="A808" s="351"/>
      <c r="B808" s="351"/>
      <c r="C808" s="351"/>
      <c r="D808" s="351"/>
      <c r="E808" s="351"/>
      <c r="F808" s="351"/>
      <c r="G808" s="351"/>
      <c r="H808" s="351"/>
      <c r="I808" s="351"/>
      <c r="J808" s="351"/>
    </row>
    <row r="809" spans="1:10" ht="13.5">
      <c r="A809" s="351"/>
      <c r="B809" s="351"/>
      <c r="C809" s="351"/>
      <c r="D809" s="351"/>
      <c r="E809" s="351"/>
      <c r="F809" s="351"/>
      <c r="G809" s="351"/>
      <c r="H809" s="351"/>
      <c r="I809" s="351"/>
      <c r="J809" s="351"/>
    </row>
    <row r="810" spans="1:10" ht="13.5">
      <c r="A810" s="351"/>
      <c r="B810" s="351"/>
      <c r="C810" s="351"/>
      <c r="D810" s="351"/>
      <c r="E810" s="351"/>
      <c r="F810" s="351"/>
      <c r="G810" s="351"/>
      <c r="H810" s="351"/>
      <c r="I810" s="351"/>
      <c r="J810" s="351"/>
    </row>
    <row r="811" spans="1:10" ht="13.5">
      <c r="A811" s="351"/>
      <c r="B811" s="351"/>
      <c r="C811" s="351"/>
      <c r="D811" s="351"/>
      <c r="E811" s="351"/>
      <c r="F811" s="351"/>
      <c r="G811" s="351"/>
      <c r="H811" s="351"/>
      <c r="I811" s="351"/>
      <c r="J811" s="351"/>
    </row>
    <row r="812" spans="1:10" ht="13.5">
      <c r="A812" s="351"/>
      <c r="B812" s="351"/>
      <c r="C812" s="351"/>
      <c r="D812" s="351"/>
      <c r="E812" s="351"/>
      <c r="F812" s="351"/>
      <c r="G812" s="351"/>
      <c r="H812" s="351"/>
      <c r="I812" s="351"/>
      <c r="J812" s="351"/>
    </row>
    <row r="813" spans="1:10" ht="13.5">
      <c r="A813" s="351"/>
      <c r="B813" s="351"/>
      <c r="C813" s="351"/>
      <c r="D813" s="351"/>
      <c r="E813" s="351"/>
      <c r="F813" s="351"/>
      <c r="G813" s="351"/>
      <c r="H813" s="351"/>
      <c r="I813" s="351"/>
      <c r="J813" s="351"/>
    </row>
    <row r="814" spans="1:10" ht="13.5">
      <c r="A814" s="351"/>
      <c r="B814" s="351"/>
      <c r="C814" s="351"/>
      <c r="D814" s="351"/>
      <c r="E814" s="351"/>
      <c r="F814" s="351"/>
      <c r="G814" s="351"/>
      <c r="H814" s="351"/>
      <c r="I814" s="351"/>
      <c r="J814" s="351"/>
    </row>
    <row r="815" spans="1:10" ht="13.5">
      <c r="A815" s="351"/>
      <c r="B815" s="351"/>
      <c r="C815" s="351"/>
      <c r="D815" s="351"/>
      <c r="E815" s="351"/>
      <c r="F815" s="351"/>
      <c r="G815" s="351"/>
      <c r="H815" s="351"/>
      <c r="I815" s="351"/>
      <c r="J815" s="351"/>
    </row>
    <row r="816" spans="1:10" ht="13.5">
      <c r="A816" s="351"/>
      <c r="B816" s="351"/>
      <c r="C816" s="351"/>
      <c r="D816" s="351"/>
      <c r="E816" s="351"/>
      <c r="F816" s="351"/>
      <c r="G816" s="351"/>
      <c r="H816" s="351"/>
      <c r="I816" s="351"/>
      <c r="J816" s="351"/>
    </row>
    <row r="817" spans="1:10" ht="13.5">
      <c r="A817" s="351"/>
      <c r="B817" s="351"/>
      <c r="C817" s="351"/>
      <c r="D817" s="351"/>
      <c r="E817" s="351"/>
      <c r="F817" s="351"/>
      <c r="G817" s="351"/>
      <c r="H817" s="351"/>
      <c r="I817" s="351"/>
      <c r="J817" s="351"/>
    </row>
    <row r="818" spans="1:10" ht="13.5">
      <c r="A818" s="351"/>
      <c r="B818" s="351"/>
      <c r="C818" s="351"/>
      <c r="D818" s="351"/>
      <c r="E818" s="351"/>
      <c r="F818" s="351"/>
      <c r="G818" s="351"/>
      <c r="H818" s="351"/>
      <c r="I818" s="351"/>
      <c r="J818" s="351"/>
    </row>
    <row r="819" spans="1:10" ht="13.5">
      <c r="A819" s="351"/>
      <c r="B819" s="351"/>
      <c r="C819" s="351"/>
      <c r="D819" s="351"/>
      <c r="E819" s="351"/>
      <c r="F819" s="351"/>
      <c r="G819" s="351"/>
      <c r="H819" s="351"/>
      <c r="I819" s="351"/>
      <c r="J819" s="351"/>
    </row>
    <row r="820" spans="1:10" ht="13.5">
      <c r="A820" s="351"/>
      <c r="B820" s="351"/>
      <c r="C820" s="351"/>
      <c r="D820" s="351"/>
      <c r="E820" s="351"/>
      <c r="F820" s="351"/>
      <c r="G820" s="351"/>
      <c r="H820" s="351"/>
      <c r="I820" s="351"/>
      <c r="J820" s="351"/>
    </row>
    <row r="821" spans="1:10" ht="13.5">
      <c r="A821" s="351"/>
      <c r="B821" s="351"/>
      <c r="C821" s="351"/>
      <c r="D821" s="351"/>
      <c r="E821" s="351"/>
      <c r="F821" s="351"/>
      <c r="G821" s="351"/>
      <c r="H821" s="351"/>
      <c r="I821" s="351"/>
      <c r="J821" s="351"/>
    </row>
    <row r="822" spans="1:10" ht="13.5">
      <c r="A822" s="351"/>
      <c r="B822" s="351"/>
      <c r="C822" s="351"/>
      <c r="D822" s="351"/>
      <c r="E822" s="351"/>
      <c r="F822" s="351"/>
      <c r="G822" s="351"/>
      <c r="H822" s="351"/>
      <c r="I822" s="351"/>
      <c r="J822" s="351"/>
    </row>
    <row r="823" spans="1:10" ht="13.5">
      <c r="A823" s="351"/>
      <c r="B823" s="351"/>
      <c r="C823" s="351"/>
      <c r="D823" s="351"/>
      <c r="E823" s="351"/>
      <c r="F823" s="351"/>
      <c r="G823" s="351"/>
      <c r="H823" s="351"/>
      <c r="I823" s="351"/>
      <c r="J823" s="351"/>
    </row>
    <row r="824" spans="1:10" ht="13.5">
      <c r="A824" s="351"/>
      <c r="B824" s="351"/>
      <c r="C824" s="351"/>
      <c r="D824" s="351"/>
      <c r="E824" s="351"/>
      <c r="F824" s="351"/>
      <c r="G824" s="351"/>
      <c r="H824" s="351"/>
      <c r="I824" s="351"/>
      <c r="J824" s="351"/>
    </row>
    <row r="825" spans="1:10" ht="13.5">
      <c r="A825" s="351"/>
      <c r="B825" s="351"/>
      <c r="C825" s="351"/>
      <c r="D825" s="351"/>
      <c r="E825" s="351"/>
      <c r="F825" s="351"/>
      <c r="G825" s="351"/>
      <c r="H825" s="351"/>
      <c r="I825" s="351"/>
      <c r="J825" s="351"/>
    </row>
    <row r="826" spans="1:10" ht="13.5">
      <c r="A826" s="351"/>
      <c r="B826" s="351"/>
      <c r="C826" s="351"/>
      <c r="D826" s="351"/>
      <c r="E826" s="351"/>
      <c r="F826" s="351"/>
      <c r="G826" s="351"/>
      <c r="H826" s="351"/>
      <c r="I826" s="351"/>
      <c r="J826" s="351"/>
    </row>
    <row r="827" spans="1:10" ht="13.5">
      <c r="A827" s="351"/>
      <c r="B827" s="351"/>
      <c r="C827" s="351"/>
      <c r="D827" s="351"/>
      <c r="E827" s="351"/>
      <c r="F827" s="351"/>
      <c r="G827" s="351"/>
      <c r="H827" s="351"/>
      <c r="I827" s="351"/>
      <c r="J827" s="351"/>
    </row>
    <row r="828" spans="1:10" ht="13.5">
      <c r="A828" s="351"/>
      <c r="B828" s="351"/>
      <c r="C828" s="351"/>
      <c r="D828" s="351"/>
      <c r="E828" s="351"/>
      <c r="F828" s="351"/>
      <c r="G828" s="351"/>
      <c r="H828" s="351"/>
      <c r="I828" s="351"/>
      <c r="J828" s="351"/>
    </row>
    <row r="829" spans="1:10" ht="13.5">
      <c r="A829" s="351"/>
      <c r="B829" s="351"/>
      <c r="C829" s="351"/>
      <c r="D829" s="351"/>
      <c r="E829" s="351"/>
      <c r="F829" s="351"/>
      <c r="G829" s="351"/>
      <c r="H829" s="351"/>
      <c r="I829" s="351"/>
      <c r="J829" s="351"/>
    </row>
    <row r="830" spans="1:10" ht="13.5">
      <c r="A830" s="351"/>
      <c r="B830" s="351"/>
      <c r="C830" s="351"/>
      <c r="D830" s="351"/>
      <c r="E830" s="351"/>
      <c r="F830" s="351"/>
      <c r="G830" s="351"/>
      <c r="H830" s="351"/>
      <c r="I830" s="351"/>
      <c r="J830" s="351"/>
    </row>
    <row r="831" spans="1:10" ht="13.5">
      <c r="A831" s="351"/>
      <c r="B831" s="351"/>
      <c r="C831" s="351"/>
      <c r="D831" s="351"/>
      <c r="E831" s="351"/>
      <c r="F831" s="351"/>
      <c r="G831" s="351"/>
      <c r="H831" s="351"/>
      <c r="I831" s="351"/>
      <c r="J831" s="351"/>
    </row>
    <row r="832" spans="1:10" ht="13.5">
      <c r="A832" s="351"/>
      <c r="B832" s="351"/>
      <c r="C832" s="351"/>
      <c r="D832" s="351"/>
      <c r="E832" s="351"/>
      <c r="F832" s="351"/>
      <c r="G832" s="351"/>
      <c r="H832" s="351"/>
      <c r="I832" s="351"/>
      <c r="J832" s="351"/>
    </row>
    <row r="833" spans="1:10" ht="13.5">
      <c r="A833" s="351"/>
      <c r="B833" s="351"/>
      <c r="C833" s="351"/>
      <c r="D833" s="351"/>
      <c r="E833" s="351"/>
      <c r="F833" s="351"/>
      <c r="G833" s="351"/>
      <c r="H833" s="351"/>
      <c r="I833" s="351"/>
      <c r="J833" s="351"/>
    </row>
    <row r="834" spans="1:10" ht="13.5">
      <c r="A834" s="351"/>
      <c r="B834" s="351"/>
      <c r="C834" s="351"/>
      <c r="D834" s="351"/>
      <c r="E834" s="351"/>
      <c r="F834" s="351"/>
      <c r="G834" s="351"/>
      <c r="H834" s="351"/>
      <c r="I834" s="351"/>
      <c r="J834" s="351"/>
    </row>
    <row r="835" spans="1:10" ht="13.5">
      <c r="A835" s="351"/>
      <c r="B835" s="351"/>
      <c r="C835" s="351"/>
      <c r="D835" s="351"/>
      <c r="E835" s="351"/>
      <c r="F835" s="351"/>
      <c r="G835" s="351"/>
      <c r="H835" s="351"/>
      <c r="I835" s="351"/>
      <c r="J835" s="351"/>
    </row>
    <row r="836" spans="1:10" ht="13.5">
      <c r="A836" s="351"/>
      <c r="B836" s="351"/>
      <c r="C836" s="351"/>
      <c r="D836" s="351"/>
      <c r="E836" s="351"/>
      <c r="F836" s="351"/>
      <c r="G836" s="351"/>
      <c r="H836" s="351"/>
      <c r="I836" s="351"/>
      <c r="J836" s="351"/>
    </row>
    <row r="837" spans="1:10" ht="13.5">
      <c r="A837" s="351"/>
      <c r="B837" s="351"/>
      <c r="C837" s="351"/>
      <c r="D837" s="351"/>
      <c r="E837" s="351"/>
      <c r="F837" s="351"/>
      <c r="G837" s="351"/>
      <c r="H837" s="351"/>
      <c r="I837" s="351"/>
      <c r="J837" s="351"/>
    </row>
    <row r="838" spans="1:10" ht="13.5">
      <c r="A838" s="351"/>
      <c r="B838" s="351"/>
      <c r="C838" s="351"/>
      <c r="D838" s="351"/>
      <c r="E838" s="351"/>
      <c r="F838" s="351"/>
      <c r="G838" s="351"/>
      <c r="H838" s="351"/>
      <c r="I838" s="351"/>
      <c r="J838" s="351"/>
    </row>
    <row r="839" spans="1:10" ht="13.5">
      <c r="A839" s="351"/>
      <c r="B839" s="351"/>
      <c r="C839" s="351"/>
      <c r="D839" s="351"/>
      <c r="E839" s="351"/>
      <c r="F839" s="351"/>
      <c r="G839" s="351"/>
      <c r="H839" s="351"/>
      <c r="I839" s="351"/>
      <c r="J839" s="351"/>
    </row>
    <row r="840" spans="1:10" ht="13.5">
      <c r="A840" s="351"/>
      <c r="B840" s="351"/>
      <c r="C840" s="351"/>
      <c r="D840" s="351"/>
      <c r="E840" s="351"/>
      <c r="F840" s="351"/>
      <c r="G840" s="351"/>
      <c r="H840" s="351"/>
      <c r="I840" s="351"/>
      <c r="J840" s="351"/>
    </row>
    <row r="841" spans="1:10" ht="13.5">
      <c r="A841" s="351"/>
      <c r="B841" s="351"/>
      <c r="C841" s="351"/>
      <c r="D841" s="351"/>
      <c r="E841" s="351"/>
      <c r="F841" s="351"/>
      <c r="G841" s="351"/>
      <c r="H841" s="351"/>
      <c r="I841" s="351"/>
      <c r="J841" s="351"/>
    </row>
    <row r="842" spans="1:10" ht="13.5">
      <c r="A842" s="351"/>
      <c r="B842" s="351"/>
      <c r="C842" s="351"/>
      <c r="D842" s="351"/>
      <c r="E842" s="351"/>
      <c r="F842" s="351"/>
      <c r="G842" s="351"/>
      <c r="H842" s="351"/>
      <c r="I842" s="351"/>
      <c r="J842" s="351"/>
    </row>
    <row r="843" spans="1:10" ht="13.5">
      <c r="A843" s="351"/>
      <c r="B843" s="351"/>
      <c r="C843" s="351"/>
      <c r="D843" s="351"/>
      <c r="E843" s="351"/>
      <c r="F843" s="351"/>
      <c r="G843" s="351"/>
      <c r="H843" s="351"/>
      <c r="I843" s="351"/>
      <c r="J843" s="351"/>
    </row>
    <row r="844" spans="1:10" ht="13.5">
      <c r="A844" s="351"/>
      <c r="B844" s="351"/>
      <c r="C844" s="351"/>
      <c r="D844" s="351"/>
      <c r="E844" s="351"/>
      <c r="F844" s="351"/>
      <c r="G844" s="351"/>
      <c r="H844" s="351"/>
      <c r="I844" s="351"/>
      <c r="J844" s="351"/>
    </row>
    <row r="845" spans="1:10" ht="13.5">
      <c r="A845" s="351"/>
      <c r="B845" s="351"/>
      <c r="C845" s="351"/>
      <c r="D845" s="351"/>
      <c r="E845" s="351"/>
      <c r="F845" s="351"/>
      <c r="G845" s="351"/>
      <c r="H845" s="351"/>
      <c r="I845" s="351"/>
      <c r="J845" s="351"/>
    </row>
    <row r="846" spans="1:10" ht="13.5">
      <c r="A846" s="351"/>
      <c r="B846" s="351"/>
      <c r="C846" s="351"/>
      <c r="D846" s="351"/>
      <c r="E846" s="351"/>
      <c r="F846" s="351"/>
      <c r="G846" s="351"/>
      <c r="H846" s="351"/>
      <c r="I846" s="351"/>
      <c r="J846" s="351"/>
    </row>
    <row r="847" spans="1:10" ht="13.5">
      <c r="A847" s="351"/>
      <c r="B847" s="351"/>
      <c r="C847" s="351"/>
      <c r="D847" s="351"/>
      <c r="E847" s="351"/>
      <c r="F847" s="351"/>
      <c r="G847" s="351"/>
      <c r="H847" s="351"/>
      <c r="I847" s="351"/>
      <c r="J847" s="351"/>
    </row>
    <row r="848" spans="1:10" ht="13.5">
      <c r="A848" s="351"/>
      <c r="B848" s="351"/>
      <c r="C848" s="351"/>
      <c r="D848" s="351"/>
      <c r="E848" s="351"/>
      <c r="F848" s="351"/>
      <c r="G848" s="351"/>
      <c r="H848" s="351"/>
      <c r="I848" s="351"/>
      <c r="J848" s="351"/>
    </row>
    <row r="849" spans="1:10" ht="13.5">
      <c r="A849" s="351"/>
      <c r="B849" s="351"/>
      <c r="C849" s="351"/>
      <c r="D849" s="351"/>
      <c r="E849" s="351"/>
      <c r="F849" s="351"/>
      <c r="G849" s="351"/>
      <c r="H849" s="351"/>
      <c r="I849" s="351"/>
      <c r="J849" s="351"/>
    </row>
    <row r="850" spans="1:10" ht="13.5">
      <c r="A850" s="351"/>
      <c r="B850" s="351"/>
      <c r="C850" s="351"/>
      <c r="D850" s="351"/>
      <c r="E850" s="351"/>
      <c r="F850" s="351"/>
      <c r="G850" s="351"/>
      <c r="H850" s="351"/>
      <c r="I850" s="351"/>
      <c r="J850" s="351"/>
    </row>
    <row r="851" spans="1:10" ht="13.5">
      <c r="A851" s="351"/>
      <c r="B851" s="351"/>
      <c r="C851" s="351"/>
      <c r="D851" s="351"/>
      <c r="E851" s="351"/>
      <c r="F851" s="351"/>
      <c r="G851" s="351"/>
      <c r="H851" s="351"/>
      <c r="I851" s="351"/>
      <c r="J851" s="351"/>
    </row>
    <row r="852" spans="1:10" ht="13.5">
      <c r="A852" s="351"/>
      <c r="B852" s="351"/>
      <c r="C852" s="351"/>
      <c r="D852" s="351"/>
      <c r="E852" s="351"/>
      <c r="F852" s="351"/>
      <c r="G852" s="351"/>
      <c r="H852" s="351"/>
      <c r="I852" s="351"/>
      <c r="J852" s="351"/>
    </row>
    <row r="853" spans="1:10" ht="13.5">
      <c r="A853" s="351"/>
      <c r="B853" s="351"/>
      <c r="C853" s="351"/>
      <c r="D853" s="351"/>
      <c r="E853" s="351"/>
      <c r="F853" s="351"/>
      <c r="G853" s="351"/>
      <c r="H853" s="351"/>
      <c r="I853" s="351"/>
      <c r="J853" s="351"/>
    </row>
    <row r="854" spans="1:10" ht="13.5">
      <c r="A854" s="351"/>
      <c r="B854" s="351"/>
      <c r="C854" s="351"/>
      <c r="D854" s="351"/>
      <c r="E854" s="351"/>
      <c r="F854" s="351"/>
      <c r="G854" s="351"/>
      <c r="H854" s="351"/>
      <c r="I854" s="351"/>
      <c r="J854" s="351"/>
    </row>
    <row r="855" spans="1:10" ht="13.5">
      <c r="A855" s="351"/>
      <c r="B855" s="351"/>
      <c r="C855" s="351"/>
      <c r="D855" s="351"/>
      <c r="E855" s="351"/>
      <c r="F855" s="351"/>
      <c r="G855" s="351"/>
      <c r="H855" s="351"/>
      <c r="I855" s="351"/>
      <c r="J855" s="351"/>
    </row>
    <row r="856" spans="1:10" ht="13.5">
      <c r="A856" s="351"/>
      <c r="B856" s="351"/>
      <c r="C856" s="351"/>
      <c r="D856" s="351"/>
      <c r="E856" s="351"/>
      <c r="F856" s="351"/>
      <c r="G856" s="351"/>
      <c r="H856" s="351"/>
      <c r="I856" s="351"/>
      <c r="J856" s="351"/>
    </row>
    <row r="857" spans="1:10" ht="13.5">
      <c r="A857" s="351"/>
      <c r="B857" s="351"/>
      <c r="C857" s="351"/>
      <c r="D857" s="351"/>
      <c r="E857" s="351"/>
      <c r="F857" s="351"/>
      <c r="G857" s="351"/>
      <c r="H857" s="351"/>
      <c r="I857" s="351"/>
      <c r="J857" s="351"/>
    </row>
    <row r="858" spans="1:10" ht="13.5">
      <c r="A858" s="351"/>
      <c r="B858" s="351"/>
      <c r="C858" s="351"/>
      <c r="D858" s="351"/>
      <c r="E858" s="351"/>
      <c r="F858" s="351"/>
      <c r="G858" s="351"/>
      <c r="H858" s="351"/>
      <c r="I858" s="351"/>
      <c r="J858" s="351"/>
    </row>
    <row r="859" spans="1:10" ht="13.5">
      <c r="A859" s="351"/>
      <c r="B859" s="351"/>
      <c r="C859" s="351"/>
      <c r="D859" s="351"/>
      <c r="E859" s="351"/>
      <c r="F859" s="351"/>
      <c r="G859" s="351"/>
      <c r="H859" s="351"/>
      <c r="I859" s="351"/>
      <c r="J859" s="351"/>
    </row>
    <row r="860" spans="1:10" ht="13.5">
      <c r="A860" s="351"/>
      <c r="B860" s="351"/>
      <c r="C860" s="351"/>
      <c r="D860" s="351"/>
      <c r="E860" s="351"/>
      <c r="F860" s="351"/>
      <c r="G860" s="351"/>
      <c r="H860" s="351"/>
      <c r="I860" s="351"/>
      <c r="J860" s="351"/>
    </row>
    <row r="861" spans="1:10" ht="13.5">
      <c r="A861" s="351"/>
      <c r="B861" s="351"/>
      <c r="C861" s="351"/>
      <c r="D861" s="351"/>
      <c r="E861" s="351"/>
      <c r="F861" s="351"/>
      <c r="G861" s="351"/>
      <c r="H861" s="351"/>
      <c r="I861" s="351"/>
      <c r="J861" s="351"/>
    </row>
    <row r="862" spans="1:10" ht="13.5">
      <c r="A862" s="351"/>
      <c r="B862" s="351"/>
      <c r="C862" s="351"/>
      <c r="D862" s="351"/>
      <c r="E862" s="351"/>
      <c r="F862" s="351"/>
      <c r="G862" s="351"/>
      <c r="H862" s="351"/>
      <c r="I862" s="351"/>
      <c r="J862" s="351"/>
    </row>
    <row r="863" spans="1:10" ht="13.5">
      <c r="A863" s="351"/>
      <c r="B863" s="351"/>
      <c r="C863" s="351"/>
      <c r="D863" s="351"/>
      <c r="E863" s="351"/>
      <c r="F863" s="351"/>
      <c r="G863" s="351"/>
      <c r="H863" s="351"/>
      <c r="I863" s="351"/>
      <c r="J863" s="351"/>
    </row>
    <row r="864" spans="1:10" ht="13.5">
      <c r="A864" s="351"/>
      <c r="B864" s="351"/>
      <c r="C864" s="351"/>
      <c r="D864" s="351"/>
      <c r="E864" s="351"/>
      <c r="F864" s="351"/>
      <c r="G864" s="351"/>
      <c r="H864" s="351"/>
      <c r="I864" s="351"/>
      <c r="J864" s="351"/>
    </row>
    <row r="865" spans="1:10" ht="13.5">
      <c r="A865" s="351"/>
      <c r="B865" s="351"/>
      <c r="C865" s="351"/>
      <c r="D865" s="351"/>
      <c r="E865" s="351"/>
      <c r="F865" s="351"/>
      <c r="G865" s="351"/>
      <c r="H865" s="351"/>
      <c r="I865" s="351"/>
      <c r="J865" s="351"/>
    </row>
    <row r="866" spans="1:10" ht="13.5">
      <c r="A866" s="351"/>
      <c r="B866" s="351"/>
      <c r="C866" s="351"/>
      <c r="D866" s="351"/>
      <c r="E866" s="351"/>
      <c r="F866" s="351"/>
      <c r="G866" s="351"/>
      <c r="H866" s="351"/>
      <c r="I866" s="351"/>
      <c r="J866" s="351"/>
    </row>
    <row r="867" spans="1:10" ht="13.5">
      <c r="A867" s="351"/>
      <c r="B867" s="351"/>
      <c r="C867" s="351"/>
      <c r="D867" s="351"/>
      <c r="E867" s="351"/>
      <c r="F867" s="351"/>
      <c r="G867" s="351"/>
      <c r="H867" s="351"/>
      <c r="I867" s="351"/>
      <c r="J867" s="351"/>
    </row>
    <row r="868" spans="1:10" ht="13.5">
      <c r="A868" s="351"/>
      <c r="B868" s="351"/>
      <c r="C868" s="351"/>
      <c r="D868" s="351"/>
      <c r="E868" s="351"/>
      <c r="F868" s="351"/>
      <c r="G868" s="351"/>
      <c r="H868" s="351"/>
      <c r="I868" s="351"/>
      <c r="J868" s="351"/>
    </row>
    <row r="869" spans="1:10" ht="13.5">
      <c r="A869" s="351"/>
      <c r="B869" s="351"/>
      <c r="C869" s="351"/>
      <c r="D869" s="351"/>
      <c r="E869" s="351"/>
      <c r="F869" s="351"/>
      <c r="G869" s="351"/>
      <c r="H869" s="351"/>
      <c r="I869" s="351"/>
      <c r="J869" s="351"/>
    </row>
    <row r="870" spans="1:10" ht="13.5">
      <c r="A870" s="351"/>
      <c r="B870" s="351"/>
      <c r="C870" s="351"/>
      <c r="D870" s="351"/>
      <c r="E870" s="351"/>
      <c r="F870" s="351"/>
      <c r="G870" s="351"/>
      <c r="H870" s="351"/>
      <c r="I870" s="351"/>
      <c r="J870" s="351"/>
    </row>
    <row r="871" spans="1:10" ht="13.5">
      <c r="A871" s="351"/>
      <c r="B871" s="351"/>
      <c r="C871" s="351"/>
      <c r="D871" s="351"/>
      <c r="E871" s="351"/>
      <c r="F871" s="351"/>
      <c r="G871" s="351"/>
      <c r="H871" s="351"/>
      <c r="I871" s="351"/>
      <c r="J871" s="351"/>
    </row>
    <row r="872" spans="1:10" ht="13.5">
      <c r="A872" s="351"/>
      <c r="B872" s="351"/>
      <c r="C872" s="351"/>
      <c r="D872" s="351"/>
      <c r="E872" s="351"/>
      <c r="F872" s="351"/>
      <c r="G872" s="351"/>
      <c r="H872" s="351"/>
      <c r="I872" s="351"/>
      <c r="J872" s="351"/>
    </row>
    <row r="873" spans="1:10" ht="13.5">
      <c r="A873" s="351"/>
      <c r="B873" s="351"/>
      <c r="C873" s="351"/>
      <c r="D873" s="351"/>
      <c r="E873" s="351"/>
      <c r="F873" s="351"/>
      <c r="G873" s="351"/>
      <c r="H873" s="351"/>
      <c r="I873" s="351"/>
      <c r="J873" s="351"/>
    </row>
    <row r="874" spans="1:10" ht="13.5">
      <c r="A874" s="351"/>
      <c r="B874" s="351"/>
      <c r="C874" s="351"/>
      <c r="D874" s="351"/>
      <c r="E874" s="351"/>
      <c r="F874" s="351"/>
      <c r="G874" s="351"/>
      <c r="H874" s="351"/>
      <c r="I874" s="351"/>
      <c r="J874" s="351"/>
    </row>
    <row r="875" spans="1:10" ht="13.5">
      <c r="A875" s="351"/>
      <c r="B875" s="351"/>
      <c r="C875" s="351"/>
      <c r="D875" s="351"/>
      <c r="E875" s="351"/>
      <c r="F875" s="351"/>
      <c r="G875" s="351"/>
      <c r="H875" s="351"/>
      <c r="I875" s="351"/>
      <c r="J875" s="351"/>
    </row>
    <row r="876" spans="1:10" ht="13.5">
      <c r="A876" s="351"/>
      <c r="B876" s="351"/>
      <c r="C876" s="351"/>
      <c r="D876" s="351"/>
      <c r="E876" s="351"/>
      <c r="F876" s="351"/>
      <c r="G876" s="351"/>
      <c r="H876" s="351"/>
      <c r="I876" s="351"/>
      <c r="J876" s="351"/>
    </row>
    <row r="877" spans="1:10" ht="13.5">
      <c r="A877" s="351"/>
      <c r="B877" s="351"/>
      <c r="C877" s="351"/>
      <c r="D877" s="351"/>
      <c r="E877" s="351"/>
      <c r="F877" s="351"/>
      <c r="G877" s="351"/>
      <c r="H877" s="351"/>
      <c r="I877" s="351"/>
      <c r="J877" s="351"/>
    </row>
    <row r="878" spans="1:10" ht="13.5">
      <c r="A878" s="351"/>
      <c r="B878" s="351"/>
      <c r="C878" s="351"/>
      <c r="D878" s="351"/>
      <c r="E878" s="351"/>
      <c r="F878" s="351"/>
      <c r="G878" s="351"/>
      <c r="H878" s="351"/>
      <c r="I878" s="351"/>
      <c r="J878" s="351"/>
    </row>
    <row r="879" spans="1:10" ht="13.5">
      <c r="A879" s="351"/>
      <c r="B879" s="351"/>
      <c r="C879" s="351"/>
      <c r="D879" s="351"/>
      <c r="E879" s="351"/>
      <c r="F879" s="351"/>
      <c r="G879" s="351"/>
      <c r="H879" s="351"/>
      <c r="I879" s="351"/>
      <c r="J879" s="351"/>
    </row>
    <row r="880" spans="1:10" ht="13.5">
      <c r="A880" s="351"/>
      <c r="B880" s="351"/>
      <c r="C880" s="351"/>
      <c r="D880" s="351"/>
      <c r="E880" s="351"/>
      <c r="F880" s="351"/>
      <c r="G880" s="351"/>
      <c r="H880" s="351"/>
      <c r="I880" s="351"/>
      <c r="J880" s="351"/>
    </row>
    <row r="881" spans="1:10" ht="13.5">
      <c r="A881" s="351"/>
      <c r="B881" s="351"/>
      <c r="C881" s="351"/>
      <c r="D881" s="351"/>
      <c r="E881" s="351"/>
      <c r="F881" s="351"/>
      <c r="G881" s="351"/>
      <c r="H881" s="351"/>
      <c r="I881" s="351"/>
      <c r="J881" s="351"/>
    </row>
    <row r="882" spans="1:10" ht="13.5">
      <c r="A882" s="351"/>
      <c r="B882" s="351"/>
      <c r="C882" s="351"/>
      <c r="D882" s="351"/>
      <c r="E882" s="351"/>
      <c r="F882" s="351"/>
      <c r="G882" s="351"/>
      <c r="H882" s="351"/>
      <c r="I882" s="351"/>
      <c r="J882" s="351"/>
    </row>
    <row r="883" spans="1:10" ht="13.5">
      <c r="A883" s="351"/>
      <c r="B883" s="351"/>
      <c r="C883" s="351"/>
      <c r="D883" s="351"/>
      <c r="E883" s="351"/>
      <c r="F883" s="351"/>
      <c r="G883" s="351"/>
      <c r="H883" s="351"/>
      <c r="I883" s="351"/>
      <c r="J883" s="351"/>
    </row>
    <row r="884" spans="1:10" ht="13.5">
      <c r="A884" s="351"/>
      <c r="B884" s="351"/>
      <c r="C884" s="351"/>
      <c r="D884" s="351"/>
      <c r="E884" s="351"/>
      <c r="F884" s="351"/>
      <c r="G884" s="351"/>
      <c r="H884" s="351"/>
      <c r="I884" s="351"/>
      <c r="J884" s="351"/>
    </row>
    <row r="885" spans="1:10" ht="13.5">
      <c r="A885" s="351"/>
      <c r="B885" s="351"/>
      <c r="C885" s="351"/>
      <c r="D885" s="351"/>
      <c r="E885" s="351"/>
      <c r="F885" s="351"/>
      <c r="G885" s="351"/>
      <c r="H885" s="351"/>
      <c r="I885" s="351"/>
      <c r="J885" s="351"/>
    </row>
    <row r="886" spans="1:10" ht="13.5">
      <c r="A886" s="351"/>
      <c r="B886" s="351"/>
      <c r="C886" s="351"/>
      <c r="D886" s="351"/>
      <c r="E886" s="351"/>
      <c r="F886" s="351"/>
      <c r="G886" s="351"/>
      <c r="H886" s="351"/>
      <c r="I886" s="351"/>
      <c r="J886" s="351"/>
    </row>
    <row r="887" spans="1:10" ht="13.5">
      <c r="A887" s="351"/>
      <c r="B887" s="351"/>
      <c r="C887" s="351"/>
      <c r="D887" s="351"/>
      <c r="E887" s="351"/>
      <c r="F887" s="351"/>
      <c r="G887" s="351"/>
      <c r="H887" s="351"/>
      <c r="I887" s="351"/>
      <c r="J887" s="351"/>
    </row>
    <row r="888" spans="1:10" ht="13.5">
      <c r="A888" s="351"/>
      <c r="B888" s="351"/>
      <c r="C888" s="351"/>
      <c r="D888" s="351"/>
      <c r="E888" s="351"/>
      <c r="F888" s="351"/>
      <c r="G888" s="351"/>
      <c r="H888" s="351"/>
      <c r="I888" s="351"/>
      <c r="J888" s="351"/>
    </row>
    <row r="889" spans="1:10" ht="13.5">
      <c r="A889" s="351"/>
      <c r="B889" s="351"/>
      <c r="C889" s="351"/>
      <c r="D889" s="351"/>
      <c r="E889" s="351"/>
      <c r="F889" s="351"/>
      <c r="G889" s="351"/>
      <c r="H889" s="351"/>
      <c r="I889" s="351"/>
      <c r="J889" s="351"/>
    </row>
    <row r="890" spans="1:10" ht="13.5">
      <c r="A890" s="351"/>
      <c r="B890" s="351"/>
      <c r="C890" s="351"/>
      <c r="D890" s="351"/>
      <c r="E890" s="351"/>
      <c r="F890" s="351"/>
      <c r="G890" s="351"/>
      <c r="H890" s="351"/>
      <c r="I890" s="351"/>
      <c r="J890" s="351"/>
    </row>
    <row r="891" spans="1:10" ht="13.5">
      <c r="A891" s="351"/>
      <c r="B891" s="351"/>
      <c r="C891" s="351"/>
      <c r="D891" s="351"/>
      <c r="E891" s="351"/>
      <c r="F891" s="351"/>
      <c r="G891" s="351"/>
      <c r="H891" s="351"/>
      <c r="I891" s="351"/>
      <c r="J891" s="351"/>
    </row>
    <row r="892" spans="1:10" ht="13.5">
      <c r="A892" s="351"/>
      <c r="B892" s="351"/>
      <c r="C892" s="351"/>
      <c r="D892" s="351"/>
      <c r="E892" s="351"/>
      <c r="F892" s="351"/>
      <c r="G892" s="351"/>
      <c r="H892" s="351"/>
      <c r="I892" s="351"/>
      <c r="J892" s="351"/>
    </row>
    <row r="893" spans="1:10" ht="13.5">
      <c r="A893" s="351"/>
      <c r="B893" s="351"/>
      <c r="C893" s="351"/>
      <c r="D893" s="351"/>
      <c r="E893" s="351"/>
      <c r="F893" s="351"/>
      <c r="G893" s="351"/>
      <c r="H893" s="351"/>
      <c r="I893" s="351"/>
      <c r="J893" s="351"/>
    </row>
    <row r="894" spans="1:10" ht="13.5">
      <c r="A894" s="351"/>
      <c r="B894" s="351"/>
      <c r="C894" s="351"/>
      <c r="D894" s="351"/>
      <c r="E894" s="351"/>
      <c r="F894" s="351"/>
      <c r="G894" s="351"/>
      <c r="H894" s="351"/>
      <c r="I894" s="351"/>
      <c r="J894" s="351"/>
    </row>
    <row r="895" spans="1:10" ht="13.5">
      <c r="A895" s="351"/>
      <c r="B895" s="351"/>
      <c r="C895" s="351"/>
      <c r="D895" s="351"/>
      <c r="E895" s="351"/>
      <c r="F895" s="351"/>
      <c r="G895" s="351"/>
      <c r="H895" s="351"/>
      <c r="I895" s="351"/>
      <c r="J895" s="351"/>
    </row>
    <row r="896" spans="1:10" ht="13.5">
      <c r="A896" s="351"/>
      <c r="B896" s="351"/>
      <c r="C896" s="351"/>
      <c r="D896" s="351"/>
      <c r="E896" s="351"/>
      <c r="F896" s="351"/>
      <c r="G896" s="351"/>
      <c r="H896" s="351"/>
      <c r="I896" s="351"/>
      <c r="J896" s="351"/>
    </row>
    <row r="897" spans="1:10" ht="13.5">
      <c r="A897" s="351"/>
      <c r="B897" s="351"/>
      <c r="C897" s="351"/>
      <c r="D897" s="351"/>
      <c r="E897" s="351"/>
      <c r="F897" s="351"/>
      <c r="G897" s="351"/>
      <c r="H897" s="351"/>
      <c r="I897" s="351"/>
      <c r="J897" s="351"/>
    </row>
    <row r="898" spans="1:10" ht="13.5">
      <c r="A898" s="351"/>
      <c r="B898" s="351"/>
      <c r="C898" s="351"/>
      <c r="D898" s="351"/>
      <c r="E898" s="351"/>
      <c r="F898" s="351"/>
      <c r="G898" s="351"/>
      <c r="H898" s="351"/>
      <c r="I898" s="351"/>
      <c r="J898" s="351"/>
    </row>
    <row r="899" spans="1:10" ht="13.5">
      <c r="A899" s="351"/>
      <c r="B899" s="351"/>
      <c r="C899" s="351"/>
      <c r="D899" s="351"/>
      <c r="E899" s="351"/>
      <c r="F899" s="351"/>
      <c r="G899" s="351"/>
      <c r="H899" s="351"/>
      <c r="I899" s="351"/>
      <c r="J899" s="351"/>
    </row>
    <row r="900" spans="1:10" ht="13.5">
      <c r="A900" s="351"/>
      <c r="B900" s="351"/>
      <c r="C900" s="351"/>
      <c r="D900" s="351"/>
      <c r="E900" s="351"/>
      <c r="F900" s="351"/>
      <c r="G900" s="351"/>
      <c r="H900" s="351"/>
      <c r="I900" s="351"/>
      <c r="J900" s="351"/>
    </row>
    <row r="901" spans="1:10" ht="13.5">
      <c r="A901" s="351"/>
      <c r="B901" s="351"/>
      <c r="C901" s="351"/>
      <c r="D901" s="351"/>
      <c r="E901" s="351"/>
      <c r="F901" s="351"/>
      <c r="G901" s="351"/>
      <c r="H901" s="351"/>
      <c r="I901" s="351"/>
      <c r="J901" s="351"/>
    </row>
    <row r="902" spans="1:10" ht="13.5">
      <c r="A902" s="351"/>
      <c r="B902" s="351"/>
      <c r="C902" s="351"/>
      <c r="D902" s="351"/>
      <c r="E902" s="351"/>
      <c r="F902" s="351"/>
      <c r="G902" s="351"/>
      <c r="H902" s="351"/>
      <c r="I902" s="351"/>
      <c r="J902" s="351"/>
    </row>
    <row r="903" spans="1:10" ht="13.5">
      <c r="A903" s="351"/>
      <c r="B903" s="351"/>
      <c r="C903" s="351"/>
      <c r="D903" s="351"/>
      <c r="E903" s="351"/>
      <c r="F903" s="351"/>
      <c r="G903" s="351"/>
      <c r="H903" s="351"/>
      <c r="I903" s="351"/>
      <c r="J903" s="351"/>
    </row>
    <row r="904" spans="1:10" ht="13.5">
      <c r="A904" s="351"/>
      <c r="B904" s="351"/>
      <c r="C904" s="351"/>
      <c r="D904" s="351"/>
      <c r="E904" s="351"/>
      <c r="F904" s="351"/>
      <c r="G904" s="351"/>
      <c r="H904" s="351"/>
      <c r="I904" s="351"/>
      <c r="J904" s="351"/>
    </row>
    <row r="905" spans="1:10" ht="13.5">
      <c r="A905" s="351"/>
      <c r="B905" s="351"/>
      <c r="C905" s="351"/>
      <c r="D905" s="351"/>
      <c r="E905" s="351"/>
      <c r="F905" s="351"/>
      <c r="G905" s="351"/>
      <c r="H905" s="351"/>
      <c r="I905" s="351"/>
      <c r="J905" s="351"/>
    </row>
    <row r="906" spans="1:10" ht="13.5">
      <c r="A906" s="351"/>
      <c r="B906" s="351"/>
      <c r="C906" s="351"/>
      <c r="D906" s="351"/>
      <c r="E906" s="351"/>
      <c r="F906" s="351"/>
      <c r="G906" s="351"/>
      <c r="H906" s="351"/>
      <c r="I906" s="351"/>
      <c r="J906" s="351"/>
    </row>
    <row r="907" spans="1:10" ht="13.5">
      <c r="A907" s="351"/>
      <c r="B907" s="351"/>
      <c r="C907" s="351"/>
      <c r="D907" s="351"/>
      <c r="E907" s="351"/>
      <c r="F907" s="351"/>
      <c r="G907" s="351"/>
      <c r="H907" s="351"/>
      <c r="I907" s="351"/>
      <c r="J907" s="351"/>
    </row>
    <row r="908" spans="1:10" ht="13.5">
      <c r="A908" s="351"/>
      <c r="B908" s="351"/>
      <c r="C908" s="351"/>
      <c r="D908" s="351"/>
      <c r="E908" s="351"/>
      <c r="F908" s="351"/>
      <c r="G908" s="351"/>
      <c r="H908" s="351"/>
      <c r="I908" s="351"/>
      <c r="J908" s="351"/>
    </row>
    <row r="909" spans="1:10" ht="13.5">
      <c r="A909" s="351"/>
      <c r="B909" s="351"/>
      <c r="C909" s="351"/>
      <c r="D909" s="351"/>
      <c r="E909" s="351"/>
      <c r="F909" s="351"/>
      <c r="G909" s="351"/>
      <c r="H909" s="351"/>
      <c r="I909" s="351"/>
      <c r="J909" s="351"/>
    </row>
    <row r="910" spans="1:10" ht="13.5">
      <c r="A910" s="351"/>
      <c r="B910" s="351"/>
      <c r="C910" s="351"/>
      <c r="D910" s="351"/>
      <c r="E910" s="351"/>
      <c r="F910" s="351"/>
      <c r="G910" s="351"/>
      <c r="H910" s="351"/>
      <c r="I910" s="351"/>
      <c r="J910" s="351"/>
    </row>
    <row r="911" spans="1:10" ht="13.5">
      <c r="A911" s="351"/>
      <c r="B911" s="351"/>
      <c r="C911" s="351"/>
      <c r="D911" s="351"/>
      <c r="E911" s="351"/>
      <c r="F911" s="351"/>
      <c r="G911" s="351"/>
      <c r="H911" s="351"/>
      <c r="I911" s="351"/>
      <c r="J911" s="351"/>
    </row>
    <row r="912" spans="1:10" ht="13.5">
      <c r="A912" s="351"/>
      <c r="B912" s="351"/>
      <c r="C912" s="351"/>
      <c r="D912" s="351"/>
      <c r="E912" s="351"/>
      <c r="F912" s="351"/>
      <c r="G912" s="351"/>
      <c r="H912" s="351"/>
      <c r="I912" s="351"/>
      <c r="J912" s="351"/>
    </row>
    <row r="913" spans="1:10" ht="13.5">
      <c r="A913" s="351"/>
      <c r="B913" s="351"/>
      <c r="C913" s="351"/>
      <c r="D913" s="351"/>
      <c r="E913" s="351"/>
      <c r="F913" s="351"/>
      <c r="G913" s="351"/>
      <c r="H913" s="351"/>
      <c r="I913" s="351"/>
      <c r="J913" s="351"/>
    </row>
    <row r="914" spans="1:10" ht="13.5">
      <c r="A914" s="351"/>
      <c r="B914" s="351"/>
      <c r="C914" s="351"/>
      <c r="D914" s="351"/>
      <c r="E914" s="351"/>
      <c r="F914" s="351"/>
      <c r="G914" s="351"/>
      <c r="H914" s="351"/>
      <c r="I914" s="351"/>
      <c r="J914" s="351"/>
    </row>
    <row r="915" spans="1:10" ht="13.5">
      <c r="A915" s="351"/>
      <c r="B915" s="351"/>
      <c r="C915" s="351"/>
      <c r="D915" s="351"/>
      <c r="E915" s="351"/>
      <c r="F915" s="351"/>
      <c r="G915" s="351"/>
      <c r="H915" s="351"/>
      <c r="I915" s="351"/>
      <c r="J915" s="351"/>
    </row>
    <row r="916" spans="1:10" ht="13.5">
      <c r="A916" s="351"/>
      <c r="B916" s="351"/>
      <c r="C916" s="351"/>
      <c r="D916" s="351"/>
      <c r="E916" s="351"/>
      <c r="F916" s="351"/>
      <c r="G916" s="351"/>
      <c r="H916" s="351"/>
      <c r="I916" s="351"/>
      <c r="J916" s="351"/>
    </row>
    <row r="917" spans="1:10" ht="13.5">
      <c r="A917" s="351"/>
      <c r="B917" s="351"/>
      <c r="C917" s="351"/>
      <c r="D917" s="351"/>
      <c r="E917" s="351"/>
      <c r="F917" s="351"/>
      <c r="G917" s="351"/>
      <c r="H917" s="351"/>
      <c r="I917" s="351"/>
      <c r="J917" s="351"/>
    </row>
    <row r="918" spans="1:10" ht="13.5">
      <c r="A918" s="351"/>
      <c r="B918" s="351"/>
      <c r="C918" s="351"/>
      <c r="D918" s="351"/>
      <c r="E918" s="351"/>
      <c r="F918" s="351"/>
      <c r="G918" s="351"/>
      <c r="H918" s="351"/>
      <c r="I918" s="351"/>
      <c r="J918" s="351"/>
    </row>
    <row r="919" spans="1:10" ht="13.5">
      <c r="A919" s="351"/>
      <c r="B919" s="351"/>
      <c r="C919" s="351"/>
      <c r="D919" s="351"/>
      <c r="E919" s="351"/>
      <c r="F919" s="351"/>
      <c r="G919" s="351"/>
      <c r="H919" s="351"/>
      <c r="I919" s="351"/>
      <c r="J919" s="351"/>
    </row>
    <row r="920" spans="1:10" ht="13.5">
      <c r="A920" s="351"/>
      <c r="B920" s="351"/>
      <c r="C920" s="351"/>
      <c r="D920" s="351"/>
      <c r="E920" s="351"/>
      <c r="F920" s="351"/>
      <c r="G920" s="351"/>
      <c r="H920" s="351"/>
      <c r="I920" s="351"/>
      <c r="J920" s="351"/>
    </row>
    <row r="921" spans="1:10" ht="13.5">
      <c r="A921" s="351"/>
      <c r="B921" s="351"/>
      <c r="C921" s="351"/>
      <c r="D921" s="351"/>
      <c r="E921" s="351"/>
      <c r="F921" s="351"/>
      <c r="G921" s="351"/>
      <c r="H921" s="351"/>
      <c r="I921" s="351"/>
      <c r="J921" s="351"/>
    </row>
    <row r="922" spans="1:10" ht="13.5">
      <c r="A922" s="351"/>
      <c r="B922" s="351"/>
      <c r="C922" s="351"/>
      <c r="D922" s="351"/>
      <c r="E922" s="351"/>
      <c r="F922" s="351"/>
      <c r="G922" s="351"/>
      <c r="H922" s="351"/>
      <c r="I922" s="351"/>
      <c r="J922" s="351"/>
    </row>
    <row r="923" spans="1:10" ht="13.5">
      <c r="A923" s="351"/>
      <c r="B923" s="351"/>
      <c r="C923" s="351"/>
      <c r="D923" s="351"/>
      <c r="E923" s="351"/>
      <c r="F923" s="351"/>
      <c r="G923" s="351"/>
      <c r="H923" s="351"/>
      <c r="I923" s="351"/>
      <c r="J923" s="351"/>
    </row>
    <row r="924" spans="1:10" ht="13.5">
      <c r="A924" s="351"/>
      <c r="B924" s="351"/>
      <c r="C924" s="351"/>
      <c r="D924" s="351"/>
      <c r="E924" s="351"/>
      <c r="F924" s="351"/>
      <c r="G924" s="351"/>
      <c r="H924" s="351"/>
      <c r="I924" s="351"/>
      <c r="J924" s="351"/>
    </row>
    <row r="925" spans="1:10" ht="13.5">
      <c r="A925" s="351"/>
      <c r="B925" s="351"/>
      <c r="C925" s="351"/>
      <c r="D925" s="351"/>
      <c r="E925" s="351"/>
      <c r="F925" s="351"/>
      <c r="G925" s="351"/>
      <c r="H925" s="351"/>
      <c r="I925" s="351"/>
      <c r="J925" s="351"/>
    </row>
    <row r="926" spans="1:10" ht="13.5">
      <c r="A926" s="351"/>
      <c r="B926" s="351"/>
      <c r="C926" s="351"/>
      <c r="D926" s="351"/>
      <c r="E926" s="351"/>
      <c r="F926" s="351"/>
      <c r="G926" s="351"/>
      <c r="H926" s="351"/>
      <c r="I926" s="351"/>
      <c r="J926" s="351"/>
    </row>
    <row r="927" spans="1:10" ht="13.5">
      <c r="A927" s="351"/>
      <c r="B927" s="351"/>
      <c r="C927" s="351"/>
      <c r="D927" s="351"/>
      <c r="E927" s="351"/>
      <c r="F927" s="351"/>
      <c r="G927" s="351"/>
      <c r="H927" s="351"/>
      <c r="I927" s="351"/>
      <c r="J927" s="351"/>
    </row>
    <row r="928" spans="1:10" ht="13.5">
      <c r="A928" s="351"/>
      <c r="B928" s="351"/>
      <c r="C928" s="351"/>
      <c r="D928" s="351"/>
      <c r="E928" s="351"/>
      <c r="F928" s="351"/>
      <c r="G928" s="351"/>
      <c r="H928" s="351"/>
      <c r="I928" s="351"/>
      <c r="J928" s="351"/>
    </row>
    <row r="929" spans="1:10" ht="13.5">
      <c r="A929" s="351"/>
      <c r="B929" s="351"/>
      <c r="C929" s="351"/>
      <c r="D929" s="351"/>
      <c r="E929" s="351"/>
      <c r="F929" s="351"/>
      <c r="G929" s="351"/>
      <c r="H929" s="351"/>
      <c r="I929" s="351"/>
      <c r="J929" s="351"/>
    </row>
    <row r="930" spans="1:10" ht="13.5">
      <c r="A930" s="351"/>
      <c r="B930" s="351"/>
      <c r="C930" s="351"/>
      <c r="D930" s="351"/>
      <c r="E930" s="351"/>
      <c r="F930" s="351"/>
      <c r="G930" s="351"/>
      <c r="H930" s="351"/>
      <c r="I930" s="351"/>
      <c r="J930" s="351"/>
    </row>
    <row r="931" spans="1:10" ht="13.5">
      <c r="A931" s="351"/>
      <c r="B931" s="351"/>
      <c r="C931" s="351"/>
      <c r="D931" s="351"/>
      <c r="E931" s="351"/>
      <c r="F931" s="351"/>
      <c r="G931" s="351"/>
      <c r="H931" s="351"/>
      <c r="I931" s="351"/>
      <c r="J931" s="351"/>
    </row>
    <row r="932" spans="1:10" ht="13.5">
      <c r="A932" s="351"/>
      <c r="B932" s="351"/>
      <c r="C932" s="351"/>
      <c r="D932" s="351"/>
      <c r="E932" s="351"/>
      <c r="F932" s="351"/>
      <c r="G932" s="351"/>
      <c r="H932" s="351"/>
      <c r="I932" s="351"/>
      <c r="J932" s="351"/>
    </row>
    <row r="933" spans="1:10" ht="13.5">
      <c r="A933" s="351"/>
      <c r="B933" s="351"/>
      <c r="C933" s="351"/>
      <c r="D933" s="351"/>
      <c r="E933" s="351"/>
      <c r="F933" s="351"/>
      <c r="G933" s="351"/>
      <c r="H933" s="351"/>
      <c r="I933" s="351"/>
      <c r="J933" s="351"/>
    </row>
    <row r="934" spans="1:10" ht="13.5">
      <c r="A934" s="351"/>
      <c r="B934" s="351"/>
      <c r="C934" s="351"/>
      <c r="D934" s="351"/>
      <c r="E934" s="351"/>
      <c r="F934" s="351"/>
      <c r="G934" s="351"/>
      <c r="H934" s="351"/>
      <c r="I934" s="351"/>
      <c r="J934" s="351"/>
    </row>
    <row r="935" spans="1:10" ht="13.5">
      <c r="A935" s="351"/>
      <c r="B935" s="351"/>
      <c r="C935" s="351"/>
      <c r="D935" s="351"/>
      <c r="E935" s="351"/>
      <c r="F935" s="351"/>
      <c r="G935" s="351"/>
      <c r="H935" s="351"/>
      <c r="I935" s="351"/>
      <c r="J935" s="351"/>
    </row>
    <row r="936" spans="1:10" ht="13.5">
      <c r="A936" s="351"/>
      <c r="B936" s="351"/>
      <c r="C936" s="351"/>
      <c r="D936" s="351"/>
      <c r="E936" s="351"/>
      <c r="F936" s="351"/>
      <c r="G936" s="351"/>
      <c r="H936" s="351"/>
      <c r="I936" s="351"/>
      <c r="J936" s="351"/>
    </row>
    <row r="937" spans="1:10" ht="13.5">
      <c r="A937" s="351"/>
      <c r="B937" s="351"/>
      <c r="C937" s="351"/>
      <c r="D937" s="351"/>
      <c r="E937" s="351"/>
      <c r="F937" s="351"/>
      <c r="G937" s="351"/>
      <c r="H937" s="351"/>
      <c r="I937" s="351"/>
      <c r="J937" s="351"/>
    </row>
    <row r="938" spans="1:10" ht="13.5">
      <c r="A938" s="351"/>
      <c r="B938" s="351"/>
      <c r="C938" s="351"/>
      <c r="D938" s="351"/>
      <c r="E938" s="351"/>
      <c r="F938" s="351"/>
      <c r="G938" s="351"/>
      <c r="H938" s="351"/>
      <c r="I938" s="351"/>
      <c r="J938" s="351"/>
    </row>
    <row r="939" spans="1:10" ht="13.5">
      <c r="A939" s="351"/>
      <c r="B939" s="351"/>
      <c r="C939" s="351"/>
      <c r="D939" s="351"/>
      <c r="E939" s="351"/>
      <c r="F939" s="351"/>
      <c r="G939" s="351"/>
      <c r="H939" s="351"/>
      <c r="I939" s="351"/>
      <c r="J939" s="351"/>
    </row>
    <row r="940" spans="1:10" ht="13.5">
      <c r="A940" s="351"/>
      <c r="B940" s="351"/>
      <c r="C940" s="351"/>
      <c r="D940" s="351"/>
      <c r="E940" s="351"/>
      <c r="F940" s="351"/>
      <c r="G940" s="351"/>
      <c r="H940" s="351"/>
      <c r="I940" s="351"/>
      <c r="J940" s="351"/>
    </row>
    <row r="941" spans="1:10" ht="13.5">
      <c r="A941" s="351"/>
      <c r="B941" s="351"/>
      <c r="C941" s="351"/>
      <c r="D941" s="351"/>
      <c r="E941" s="351"/>
      <c r="F941" s="351"/>
      <c r="G941" s="351"/>
      <c r="H941" s="351"/>
      <c r="I941" s="351"/>
      <c r="J941" s="351"/>
    </row>
    <row r="942" spans="1:10" ht="13.5">
      <c r="A942" s="351"/>
      <c r="B942" s="351"/>
      <c r="C942" s="351"/>
      <c r="D942" s="351"/>
      <c r="E942" s="351"/>
      <c r="F942" s="351"/>
      <c r="G942" s="351"/>
      <c r="H942" s="351"/>
      <c r="I942" s="351"/>
      <c r="J942" s="351"/>
    </row>
    <row r="943" spans="1:10" ht="13.5">
      <c r="A943" s="351"/>
      <c r="B943" s="351"/>
      <c r="C943" s="351"/>
      <c r="D943" s="351"/>
      <c r="E943" s="351"/>
      <c r="F943" s="351"/>
      <c r="G943" s="351"/>
      <c r="H943" s="351"/>
      <c r="I943" s="351"/>
      <c r="J943" s="351"/>
    </row>
    <row r="944" spans="1:10" ht="13.5">
      <c r="A944" s="351"/>
      <c r="B944" s="351"/>
      <c r="C944" s="351"/>
      <c r="D944" s="351"/>
      <c r="E944" s="351"/>
      <c r="F944" s="351"/>
      <c r="G944" s="351"/>
      <c r="H944" s="351"/>
      <c r="I944" s="351"/>
      <c r="J944" s="351"/>
    </row>
    <row r="945" spans="1:10" ht="13.5">
      <c r="A945" s="351"/>
      <c r="B945" s="351"/>
      <c r="C945" s="351"/>
      <c r="D945" s="351"/>
      <c r="E945" s="351"/>
      <c r="F945" s="351"/>
      <c r="G945" s="351"/>
      <c r="H945" s="351"/>
      <c r="I945" s="351"/>
      <c r="J945" s="351"/>
    </row>
    <row r="946" spans="1:10" ht="13.5">
      <c r="A946" s="351"/>
      <c r="B946" s="351"/>
      <c r="C946" s="351"/>
      <c r="D946" s="351"/>
      <c r="E946" s="351"/>
      <c r="F946" s="351"/>
      <c r="G946" s="351"/>
      <c r="H946" s="351"/>
      <c r="I946" s="351"/>
      <c r="J946" s="351"/>
    </row>
    <row r="947" spans="1:10" ht="13.5">
      <c r="A947" s="351"/>
      <c r="B947" s="351"/>
      <c r="C947" s="351"/>
      <c r="D947" s="351"/>
      <c r="E947" s="351"/>
      <c r="F947" s="351"/>
      <c r="G947" s="351"/>
      <c r="H947" s="351"/>
      <c r="I947" s="351"/>
      <c r="J947" s="351"/>
    </row>
    <row r="948" spans="1:10" ht="13.5">
      <c r="A948" s="351"/>
      <c r="B948" s="351"/>
      <c r="C948" s="351"/>
      <c r="D948" s="351"/>
      <c r="E948" s="351"/>
      <c r="F948" s="351"/>
      <c r="G948" s="351"/>
      <c r="H948" s="351"/>
      <c r="I948" s="351"/>
      <c r="J948" s="351"/>
    </row>
    <row r="949" spans="1:10" ht="13.5">
      <c r="A949" s="351"/>
      <c r="B949" s="351"/>
      <c r="C949" s="351"/>
      <c r="D949" s="351"/>
      <c r="E949" s="351"/>
      <c r="F949" s="351"/>
      <c r="G949" s="351"/>
      <c r="H949" s="351"/>
      <c r="I949" s="351"/>
      <c r="J949" s="351"/>
    </row>
    <row r="950" spans="1:10" ht="13.5">
      <c r="A950" s="351"/>
      <c r="B950" s="351"/>
      <c r="C950" s="351"/>
      <c r="D950" s="351"/>
      <c r="E950" s="351"/>
      <c r="F950" s="351"/>
      <c r="G950" s="351"/>
      <c r="H950" s="351"/>
      <c r="I950" s="351"/>
      <c r="J950" s="351"/>
    </row>
    <row r="951" spans="1:10" ht="13.5">
      <c r="A951" s="351"/>
      <c r="B951" s="351"/>
      <c r="C951" s="351"/>
      <c r="D951" s="351"/>
      <c r="E951" s="351"/>
      <c r="F951" s="351"/>
      <c r="G951" s="351"/>
      <c r="H951" s="351"/>
      <c r="I951" s="351"/>
      <c r="J951" s="351"/>
    </row>
    <row r="952" spans="1:10" ht="13.5">
      <c r="A952" s="351"/>
      <c r="B952" s="351"/>
      <c r="C952" s="351"/>
      <c r="D952" s="351"/>
      <c r="E952" s="351"/>
      <c r="F952" s="351"/>
      <c r="G952" s="351"/>
      <c r="H952" s="351"/>
      <c r="I952" s="351"/>
      <c r="J952" s="351"/>
    </row>
    <row r="953" spans="1:10" ht="13.5">
      <c r="A953" s="351"/>
      <c r="B953" s="351"/>
      <c r="C953" s="351"/>
      <c r="D953" s="351"/>
      <c r="E953" s="351"/>
      <c r="F953" s="351"/>
      <c r="G953" s="351"/>
      <c r="H953" s="351"/>
      <c r="I953" s="351"/>
      <c r="J953" s="351"/>
    </row>
    <row r="954" spans="1:10" ht="13.5">
      <c r="A954" s="351"/>
      <c r="B954" s="351"/>
      <c r="C954" s="351"/>
      <c r="D954" s="351"/>
      <c r="E954" s="351"/>
      <c r="F954" s="351"/>
      <c r="G954" s="351"/>
      <c r="H954" s="351"/>
      <c r="I954" s="351"/>
      <c r="J954" s="351"/>
    </row>
    <row r="955" spans="1:10" ht="13.5">
      <c r="A955" s="351"/>
      <c r="B955" s="351"/>
      <c r="C955" s="351"/>
      <c r="D955" s="351"/>
      <c r="E955" s="351"/>
      <c r="F955" s="351"/>
      <c r="G955" s="351"/>
      <c r="H955" s="351"/>
      <c r="I955" s="351"/>
      <c r="J955" s="351"/>
    </row>
    <row r="956" spans="1:10" ht="13.5">
      <c r="A956" s="351"/>
      <c r="B956" s="351"/>
      <c r="C956" s="351"/>
      <c r="D956" s="351"/>
      <c r="E956" s="351"/>
      <c r="F956" s="351"/>
      <c r="G956" s="351"/>
      <c r="H956" s="351"/>
      <c r="I956" s="351"/>
      <c r="J956" s="351"/>
    </row>
    <row r="957" spans="1:10" ht="13.5">
      <c r="A957" s="351"/>
      <c r="B957" s="351"/>
      <c r="C957" s="351"/>
      <c r="D957" s="351"/>
      <c r="E957" s="351"/>
      <c r="F957" s="351"/>
      <c r="G957" s="351"/>
      <c r="H957" s="351"/>
      <c r="I957" s="351"/>
      <c r="J957" s="351"/>
    </row>
    <row r="958" spans="1:10" ht="13.5">
      <c r="A958" s="351"/>
      <c r="B958" s="351"/>
      <c r="C958" s="351"/>
      <c r="D958" s="351"/>
      <c r="E958" s="351"/>
      <c r="F958" s="351"/>
      <c r="G958" s="351"/>
      <c r="H958" s="351"/>
      <c r="I958" s="351"/>
      <c r="J958" s="351"/>
    </row>
    <row r="959" spans="1:10" ht="13.5">
      <c r="A959" s="351"/>
      <c r="B959" s="351"/>
      <c r="C959" s="351"/>
      <c r="D959" s="351"/>
      <c r="E959" s="351"/>
      <c r="F959" s="351"/>
      <c r="G959" s="351"/>
      <c r="H959" s="351"/>
      <c r="I959" s="351"/>
      <c r="J959" s="351"/>
    </row>
    <row r="960" spans="1:10" ht="13.5">
      <c r="A960" s="351"/>
      <c r="B960" s="351"/>
      <c r="C960" s="351"/>
      <c r="D960" s="351"/>
      <c r="E960" s="351"/>
      <c r="F960" s="351"/>
      <c r="G960" s="351"/>
      <c r="H960" s="351"/>
      <c r="I960" s="351"/>
      <c r="J960" s="351"/>
    </row>
    <row r="961" spans="1:10" ht="13.5">
      <c r="A961" s="351"/>
      <c r="B961" s="351"/>
      <c r="C961" s="351"/>
      <c r="D961" s="351"/>
      <c r="E961" s="351"/>
      <c r="F961" s="351"/>
      <c r="G961" s="351"/>
      <c r="H961" s="351"/>
      <c r="I961" s="351"/>
      <c r="J961" s="351"/>
    </row>
    <row r="962" spans="1:10" ht="13.5">
      <c r="A962" s="351"/>
      <c r="B962" s="351"/>
      <c r="C962" s="351"/>
      <c r="D962" s="351"/>
      <c r="E962" s="351"/>
      <c r="F962" s="351"/>
      <c r="G962" s="351"/>
      <c r="H962" s="351"/>
      <c r="I962" s="351"/>
      <c r="J962" s="351"/>
    </row>
    <row r="963" spans="1:10" ht="13.5">
      <c r="A963" s="351"/>
      <c r="B963" s="351"/>
      <c r="C963" s="351"/>
      <c r="D963" s="351"/>
      <c r="E963" s="351"/>
      <c r="F963" s="351"/>
      <c r="G963" s="351"/>
      <c r="H963" s="351"/>
      <c r="I963" s="351"/>
      <c r="J963" s="351"/>
    </row>
    <row r="964" spans="1:10" ht="13.5">
      <c r="A964" s="351"/>
      <c r="B964" s="351"/>
      <c r="C964" s="351"/>
      <c r="D964" s="351"/>
      <c r="E964" s="351"/>
      <c r="F964" s="351"/>
      <c r="G964" s="351"/>
      <c r="H964" s="351"/>
      <c r="I964" s="351"/>
      <c r="J964" s="351"/>
    </row>
    <row r="965" spans="1:10" ht="13.5">
      <c r="A965" s="351"/>
      <c r="B965" s="351"/>
      <c r="C965" s="351"/>
      <c r="D965" s="351"/>
      <c r="E965" s="351"/>
      <c r="F965" s="351"/>
      <c r="G965" s="351"/>
      <c r="H965" s="351"/>
      <c r="I965" s="351"/>
      <c r="J965" s="351"/>
    </row>
    <row r="966" spans="1:10" ht="13.5">
      <c r="A966" s="351"/>
      <c r="B966" s="351"/>
      <c r="C966" s="351"/>
      <c r="D966" s="351"/>
      <c r="E966" s="351"/>
      <c r="F966" s="351"/>
      <c r="G966" s="351"/>
      <c r="H966" s="351"/>
      <c r="I966" s="351"/>
      <c r="J966" s="351"/>
    </row>
    <row r="967" spans="1:10" ht="13.5">
      <c r="A967" s="351"/>
      <c r="B967" s="351"/>
      <c r="C967" s="351"/>
      <c r="D967" s="351"/>
      <c r="E967" s="351"/>
      <c r="F967" s="351"/>
      <c r="G967" s="351"/>
      <c r="H967" s="351"/>
      <c r="I967" s="351"/>
      <c r="J967" s="351"/>
    </row>
    <row r="968" spans="1:10" ht="13.5">
      <c r="A968" s="351"/>
      <c r="B968" s="351"/>
      <c r="C968" s="351"/>
      <c r="D968" s="351"/>
      <c r="E968" s="351"/>
      <c r="F968" s="351"/>
      <c r="G968" s="351"/>
      <c r="H968" s="351"/>
      <c r="I968" s="351"/>
      <c r="J968" s="351"/>
    </row>
    <row r="969" spans="1:10" ht="13.5">
      <c r="A969" s="351"/>
      <c r="B969" s="351"/>
      <c r="C969" s="351"/>
      <c r="D969" s="351"/>
      <c r="E969" s="351"/>
      <c r="F969" s="351"/>
      <c r="G969" s="351"/>
      <c r="H969" s="351"/>
      <c r="I969" s="351"/>
      <c r="J969" s="351"/>
    </row>
    <row r="970" spans="1:10" ht="13.5">
      <c r="A970" s="351"/>
      <c r="B970" s="351"/>
      <c r="C970" s="351"/>
      <c r="D970" s="351"/>
      <c r="E970" s="351"/>
      <c r="F970" s="351"/>
      <c r="G970" s="351"/>
      <c r="H970" s="351"/>
      <c r="I970" s="351"/>
      <c r="J970" s="351"/>
    </row>
    <row r="971" spans="1:10" ht="13.5">
      <c r="A971" s="351"/>
      <c r="B971" s="351"/>
      <c r="C971" s="351"/>
      <c r="D971" s="351"/>
      <c r="E971" s="351"/>
      <c r="F971" s="351"/>
      <c r="G971" s="351"/>
      <c r="H971" s="351"/>
      <c r="I971" s="351"/>
      <c r="J971" s="351"/>
    </row>
    <row r="972" spans="1:10" ht="13.5">
      <c r="A972" s="351"/>
      <c r="B972" s="351"/>
      <c r="C972" s="351"/>
      <c r="D972" s="351"/>
      <c r="E972" s="351"/>
      <c r="F972" s="351"/>
      <c r="G972" s="351"/>
      <c r="H972" s="351"/>
      <c r="I972" s="351"/>
      <c r="J972" s="351"/>
    </row>
    <row r="973" spans="1:10" ht="13.5">
      <c r="A973" s="351"/>
      <c r="B973" s="351"/>
      <c r="C973" s="351"/>
      <c r="D973" s="351"/>
      <c r="E973" s="351"/>
      <c r="F973" s="351"/>
      <c r="G973" s="351"/>
      <c r="H973" s="351"/>
      <c r="I973" s="351"/>
      <c r="J973" s="351"/>
    </row>
    <row r="974" spans="1:10" ht="13.5">
      <c r="A974" s="351"/>
      <c r="B974" s="351"/>
      <c r="C974" s="351"/>
      <c r="D974" s="351"/>
      <c r="E974" s="351"/>
      <c r="F974" s="351"/>
      <c r="G974" s="351"/>
      <c r="H974" s="351"/>
      <c r="I974" s="351"/>
      <c r="J974" s="351"/>
    </row>
    <row r="975" spans="1:10" ht="13.5">
      <c r="A975" s="351"/>
      <c r="B975" s="351"/>
      <c r="C975" s="351"/>
      <c r="D975" s="351"/>
      <c r="E975" s="351"/>
      <c r="F975" s="351"/>
      <c r="G975" s="351"/>
      <c r="H975" s="351"/>
      <c r="I975" s="351"/>
      <c r="J975" s="351"/>
    </row>
    <row r="976" spans="1:10" ht="13.5">
      <c r="A976" s="351"/>
      <c r="B976" s="351"/>
      <c r="C976" s="351"/>
      <c r="D976" s="351"/>
      <c r="E976" s="351"/>
      <c r="F976" s="351"/>
      <c r="G976" s="351"/>
      <c r="H976" s="351"/>
      <c r="I976" s="351"/>
      <c r="J976" s="351"/>
    </row>
    <row r="977" spans="1:10" ht="13.5">
      <c r="A977" s="351"/>
      <c r="B977" s="351"/>
      <c r="C977" s="351"/>
      <c r="D977" s="351"/>
      <c r="E977" s="351"/>
      <c r="F977" s="351"/>
      <c r="G977" s="351"/>
      <c r="H977" s="351"/>
      <c r="I977" s="351"/>
      <c r="J977" s="351"/>
    </row>
    <row r="978" spans="1:10" ht="13.5">
      <c r="A978" s="351"/>
      <c r="B978" s="351"/>
      <c r="C978" s="351"/>
      <c r="D978" s="351"/>
      <c r="E978" s="351"/>
      <c r="F978" s="351"/>
      <c r="G978" s="351"/>
      <c r="H978" s="351"/>
      <c r="I978" s="351"/>
      <c r="J978" s="351"/>
    </row>
    <row r="979" spans="1:10" ht="13.5">
      <c r="A979" s="351"/>
      <c r="B979" s="351"/>
      <c r="C979" s="351"/>
      <c r="D979" s="351"/>
      <c r="E979" s="351"/>
      <c r="F979" s="351"/>
      <c r="G979" s="351"/>
      <c r="H979" s="351"/>
      <c r="I979" s="351"/>
      <c r="J979" s="351"/>
    </row>
    <row r="980" spans="1:10" ht="13.5">
      <c r="A980" s="351"/>
      <c r="B980" s="351"/>
      <c r="C980" s="351"/>
      <c r="D980" s="351"/>
      <c r="E980" s="351"/>
      <c r="F980" s="351"/>
      <c r="G980" s="351"/>
      <c r="H980" s="351"/>
      <c r="I980" s="351"/>
      <c r="J980" s="351"/>
    </row>
    <row r="981" spans="1:10" ht="13.5">
      <c r="A981" s="351"/>
      <c r="B981" s="351"/>
      <c r="C981" s="351"/>
      <c r="D981" s="351"/>
      <c r="E981" s="351"/>
      <c r="F981" s="351"/>
      <c r="G981" s="351"/>
      <c r="H981" s="351"/>
      <c r="I981" s="351"/>
      <c r="J981" s="351"/>
    </row>
    <row r="982" spans="1:10" ht="13.5">
      <c r="A982" s="351"/>
      <c r="B982" s="351"/>
      <c r="C982" s="351"/>
      <c r="D982" s="351"/>
      <c r="E982" s="351"/>
      <c r="F982" s="351"/>
      <c r="G982" s="351"/>
      <c r="H982" s="351"/>
      <c r="I982" s="351"/>
      <c r="J982" s="351"/>
    </row>
    <row r="983" spans="1:10" ht="13.5">
      <c r="A983" s="351"/>
      <c r="B983" s="351"/>
      <c r="C983" s="351"/>
      <c r="D983" s="351"/>
      <c r="E983" s="351"/>
      <c r="F983" s="351"/>
      <c r="G983" s="351"/>
      <c r="H983" s="351"/>
      <c r="I983" s="351"/>
      <c r="J983" s="351"/>
    </row>
    <row r="984" spans="1:10" ht="13.5">
      <c r="A984" s="351"/>
      <c r="B984" s="351"/>
      <c r="C984" s="351"/>
      <c r="D984" s="351"/>
      <c r="E984" s="351"/>
      <c r="F984" s="351"/>
      <c r="G984" s="351"/>
      <c r="H984" s="351"/>
      <c r="I984" s="351"/>
      <c r="J984" s="351"/>
    </row>
    <row r="985" spans="1:10" ht="13.5">
      <c r="A985" s="351"/>
      <c r="B985" s="351"/>
      <c r="C985" s="351"/>
      <c r="D985" s="351"/>
      <c r="E985" s="351"/>
      <c r="F985" s="351"/>
      <c r="G985" s="351"/>
      <c r="H985" s="351"/>
      <c r="I985" s="351"/>
      <c r="J985" s="351"/>
    </row>
    <row r="986" spans="1:10" ht="13.5">
      <c r="A986" s="351"/>
      <c r="B986" s="351"/>
      <c r="C986" s="351"/>
      <c r="D986" s="351"/>
      <c r="E986" s="351"/>
      <c r="F986" s="351"/>
      <c r="G986" s="351"/>
      <c r="H986" s="351"/>
      <c r="I986" s="351"/>
      <c r="J986" s="351"/>
    </row>
    <row r="987" spans="1:10" ht="13.5">
      <c r="A987" s="351"/>
      <c r="B987" s="351"/>
      <c r="C987" s="351"/>
      <c r="D987" s="351"/>
      <c r="E987" s="351"/>
      <c r="F987" s="351"/>
      <c r="G987" s="351"/>
      <c r="H987" s="351"/>
      <c r="I987" s="351"/>
      <c r="J987" s="351"/>
    </row>
    <row r="988" spans="1:10" ht="13.5">
      <c r="A988" s="351"/>
      <c r="B988" s="351"/>
      <c r="C988" s="351"/>
      <c r="D988" s="351"/>
      <c r="E988" s="351"/>
      <c r="F988" s="351"/>
      <c r="G988" s="351"/>
      <c r="H988" s="351"/>
      <c r="I988" s="351"/>
      <c r="J988" s="351"/>
    </row>
    <row r="989" spans="1:10" ht="13.5">
      <c r="A989" s="351"/>
      <c r="B989" s="351"/>
      <c r="C989" s="351"/>
      <c r="D989" s="351"/>
      <c r="E989" s="351"/>
      <c r="F989" s="351"/>
      <c r="G989" s="351"/>
      <c r="H989" s="351"/>
      <c r="I989" s="351"/>
      <c r="J989" s="351"/>
    </row>
    <row r="990" spans="1:10" ht="13.5">
      <c r="A990" s="351"/>
      <c r="B990" s="351"/>
      <c r="C990" s="351"/>
      <c r="D990" s="351"/>
      <c r="E990" s="351"/>
      <c r="F990" s="351"/>
      <c r="G990" s="351"/>
      <c r="H990" s="351"/>
      <c r="I990" s="351"/>
      <c r="J990" s="351"/>
    </row>
    <row r="991" spans="1:10" ht="13.5">
      <c r="A991" s="351"/>
      <c r="B991" s="351"/>
      <c r="C991" s="351"/>
      <c r="D991" s="351"/>
      <c r="E991" s="351"/>
      <c r="F991" s="351"/>
      <c r="G991" s="351"/>
      <c r="H991" s="351"/>
      <c r="I991" s="351"/>
      <c r="J991" s="351"/>
    </row>
    <row r="992" spans="1:10" ht="13.5">
      <c r="A992" s="351"/>
      <c r="B992" s="351"/>
      <c r="C992" s="351"/>
      <c r="D992" s="351"/>
      <c r="E992" s="351"/>
      <c r="F992" s="351"/>
      <c r="G992" s="351"/>
      <c r="H992" s="351"/>
      <c r="I992" s="351"/>
      <c r="J992" s="351"/>
    </row>
    <row r="993" spans="1:10" ht="13.5">
      <c r="A993" s="351"/>
      <c r="B993" s="351"/>
      <c r="C993" s="351"/>
      <c r="D993" s="351"/>
      <c r="E993" s="351"/>
      <c r="F993" s="351"/>
      <c r="G993" s="351"/>
      <c r="H993" s="351"/>
      <c r="I993" s="351"/>
      <c r="J993" s="351"/>
    </row>
    <row r="994" spans="1:10" ht="13.5">
      <c r="A994" s="351"/>
      <c r="B994" s="351"/>
      <c r="C994" s="351"/>
      <c r="D994" s="351"/>
      <c r="E994" s="351"/>
      <c r="F994" s="351"/>
      <c r="G994" s="351"/>
      <c r="H994" s="351"/>
      <c r="I994" s="351"/>
      <c r="J994" s="351"/>
    </row>
    <row r="995" spans="1:10" ht="13.5">
      <c r="A995" s="351"/>
      <c r="B995" s="351"/>
      <c r="C995" s="351"/>
      <c r="D995" s="351"/>
      <c r="E995" s="351"/>
      <c r="F995" s="351"/>
      <c r="G995" s="351"/>
      <c r="H995" s="351"/>
      <c r="I995" s="351"/>
      <c r="J995" s="351"/>
    </row>
    <row r="996" spans="1:10" ht="13.5">
      <c r="A996" s="351"/>
      <c r="B996" s="351"/>
      <c r="C996" s="351"/>
      <c r="D996" s="351"/>
      <c r="E996" s="351"/>
      <c r="F996" s="351"/>
      <c r="G996" s="351"/>
      <c r="H996" s="351"/>
      <c r="I996" s="351"/>
      <c r="J996" s="351"/>
    </row>
    <row r="997" spans="1:10" ht="13.5">
      <c r="A997" s="351"/>
      <c r="B997" s="351"/>
      <c r="C997" s="351"/>
      <c r="D997" s="351"/>
      <c r="E997" s="351"/>
      <c r="F997" s="351"/>
      <c r="G997" s="351"/>
      <c r="H997" s="351"/>
      <c r="I997" s="351"/>
      <c r="J997" s="351"/>
    </row>
    <row r="998" spans="1:10" ht="13.5">
      <c r="A998" s="351"/>
      <c r="B998" s="351"/>
      <c r="C998" s="351"/>
      <c r="D998" s="351"/>
      <c r="E998" s="351"/>
      <c r="F998" s="351"/>
      <c r="G998" s="351"/>
      <c r="H998" s="351"/>
      <c r="I998" s="351"/>
      <c r="J998" s="351"/>
    </row>
    <row r="999" spans="1:10" ht="13.5">
      <c r="A999" s="351"/>
      <c r="B999" s="351"/>
      <c r="C999" s="351"/>
      <c r="D999" s="351"/>
      <c r="E999" s="351"/>
      <c r="F999" s="351"/>
      <c r="G999" s="351"/>
      <c r="H999" s="351"/>
      <c r="I999" s="351"/>
      <c r="J999" s="351"/>
    </row>
    <row r="1000" spans="1:10" ht="13.5">
      <c r="A1000" s="351"/>
      <c r="B1000" s="351"/>
      <c r="C1000" s="351"/>
      <c r="D1000" s="351"/>
      <c r="E1000" s="351"/>
      <c r="F1000" s="351"/>
      <c r="G1000" s="351"/>
      <c r="H1000" s="351"/>
      <c r="I1000" s="351"/>
      <c r="J1000" s="351"/>
    </row>
    <row r="1001" spans="1:10" ht="13.5">
      <c r="A1001" s="351"/>
      <c r="B1001" s="351"/>
      <c r="C1001" s="351"/>
      <c r="D1001" s="351"/>
      <c r="E1001" s="351"/>
      <c r="F1001" s="351"/>
      <c r="G1001" s="351"/>
      <c r="H1001" s="351"/>
      <c r="I1001" s="351"/>
      <c r="J1001" s="351"/>
    </row>
    <row r="1002" spans="1:10" ht="13.5">
      <c r="A1002" s="351"/>
      <c r="B1002" s="351"/>
      <c r="C1002" s="351"/>
      <c r="D1002" s="351"/>
      <c r="E1002" s="351"/>
      <c r="F1002" s="351"/>
      <c r="G1002" s="351"/>
      <c r="H1002" s="351"/>
      <c r="I1002" s="351"/>
      <c r="J1002" s="351"/>
    </row>
    <row r="1003" spans="1:10" ht="13.5">
      <c r="A1003" s="351"/>
      <c r="B1003" s="351"/>
      <c r="C1003" s="351"/>
      <c r="D1003" s="351"/>
      <c r="E1003" s="351"/>
      <c r="F1003" s="351"/>
      <c r="G1003" s="351"/>
      <c r="H1003" s="351"/>
      <c r="I1003" s="351"/>
      <c r="J1003" s="351"/>
    </row>
    <row r="1004" spans="1:10" ht="13.5">
      <c r="A1004" s="351"/>
      <c r="B1004" s="351"/>
      <c r="C1004" s="351"/>
      <c r="D1004" s="351"/>
      <c r="E1004" s="351"/>
      <c r="F1004" s="351"/>
      <c r="G1004" s="351"/>
      <c r="H1004" s="351"/>
      <c r="I1004" s="351"/>
      <c r="J1004" s="351"/>
    </row>
    <row r="1005" spans="1:10" ht="13.5">
      <c r="A1005" s="351"/>
      <c r="B1005" s="351"/>
      <c r="C1005" s="351"/>
      <c r="D1005" s="351"/>
      <c r="E1005" s="351"/>
      <c r="F1005" s="351"/>
      <c r="G1005" s="351"/>
      <c r="H1005" s="351"/>
      <c r="I1005" s="351"/>
      <c r="J1005" s="351"/>
    </row>
    <row r="1006" spans="1:10" ht="13.5">
      <c r="A1006" s="351"/>
      <c r="B1006" s="351"/>
      <c r="C1006" s="351"/>
      <c r="D1006" s="351"/>
      <c r="E1006" s="351"/>
      <c r="F1006" s="351"/>
      <c r="G1006" s="351"/>
      <c r="H1006" s="351"/>
      <c r="I1006" s="351"/>
      <c r="J1006" s="351"/>
    </row>
    <row r="1007" spans="1:10" ht="13.5">
      <c r="A1007" s="351"/>
      <c r="B1007" s="351"/>
      <c r="C1007" s="351"/>
      <c r="D1007" s="351"/>
      <c r="E1007" s="351"/>
      <c r="F1007" s="351"/>
      <c r="G1007" s="351"/>
      <c r="H1007" s="351"/>
      <c r="I1007" s="351"/>
      <c r="J1007" s="351"/>
    </row>
    <row r="1008" spans="1:10" ht="13.5">
      <c r="A1008" s="351"/>
      <c r="B1008" s="351"/>
      <c r="C1008" s="351"/>
      <c r="D1008" s="351"/>
      <c r="E1008" s="351"/>
      <c r="F1008" s="351"/>
      <c r="G1008" s="351"/>
      <c r="H1008" s="351"/>
      <c r="I1008" s="351"/>
      <c r="J1008" s="351"/>
    </row>
    <row r="1009" spans="1:10" ht="13.5">
      <c r="A1009" s="351"/>
      <c r="B1009" s="351"/>
      <c r="C1009" s="351"/>
      <c r="D1009" s="351"/>
      <c r="E1009" s="351"/>
      <c r="F1009" s="351"/>
      <c r="G1009" s="351"/>
      <c r="H1009" s="351"/>
      <c r="I1009" s="351"/>
      <c r="J1009" s="351"/>
    </row>
    <row r="1010" spans="1:10" ht="13.5">
      <c r="A1010" s="351"/>
      <c r="B1010" s="351"/>
      <c r="C1010" s="351"/>
      <c r="D1010" s="351"/>
      <c r="E1010" s="351"/>
      <c r="F1010" s="351"/>
      <c r="G1010" s="351"/>
      <c r="H1010" s="351"/>
      <c r="I1010" s="351"/>
      <c r="J1010" s="351"/>
    </row>
    <row r="1011" spans="1:10" ht="13.5">
      <c r="A1011" s="351"/>
      <c r="B1011" s="351"/>
      <c r="C1011" s="351"/>
      <c r="D1011" s="351"/>
      <c r="E1011" s="351"/>
      <c r="F1011" s="351"/>
      <c r="G1011" s="351"/>
      <c r="H1011" s="351"/>
      <c r="I1011" s="351"/>
      <c r="J1011" s="351"/>
    </row>
    <row r="1012" spans="1:10" ht="13.5">
      <c r="A1012" s="351"/>
      <c r="B1012" s="351"/>
      <c r="C1012" s="351"/>
      <c r="D1012" s="351"/>
      <c r="E1012" s="351"/>
      <c r="F1012" s="351"/>
      <c r="G1012" s="351"/>
      <c r="H1012" s="351"/>
      <c r="I1012" s="351"/>
      <c r="J1012" s="351"/>
    </row>
    <row r="1013" spans="1:10" ht="13.5">
      <c r="A1013" s="351"/>
      <c r="B1013" s="351"/>
      <c r="C1013" s="351"/>
      <c r="D1013" s="351"/>
      <c r="E1013" s="351"/>
      <c r="F1013" s="351"/>
      <c r="G1013" s="351"/>
      <c r="H1013" s="351"/>
      <c r="I1013" s="351"/>
      <c r="J1013" s="351"/>
    </row>
    <row r="1014" spans="1:10" ht="13.5">
      <c r="A1014" s="351"/>
      <c r="B1014" s="351"/>
      <c r="C1014" s="351"/>
      <c r="D1014" s="351"/>
      <c r="E1014" s="351"/>
      <c r="F1014" s="351"/>
      <c r="G1014" s="351"/>
      <c r="H1014" s="351"/>
      <c r="I1014" s="351"/>
      <c r="J1014" s="351"/>
    </row>
    <row r="1015" spans="1:10" ht="13.5">
      <c r="A1015" s="351"/>
      <c r="B1015" s="351"/>
      <c r="C1015" s="351"/>
      <c r="D1015" s="351"/>
      <c r="E1015" s="351"/>
      <c r="F1015" s="351"/>
      <c r="G1015" s="351"/>
      <c r="H1015" s="351"/>
      <c r="I1015" s="351"/>
      <c r="J1015" s="351"/>
    </row>
    <row r="1016" spans="1:10" ht="13.5">
      <c r="A1016" s="351"/>
      <c r="B1016" s="351"/>
      <c r="C1016" s="351"/>
      <c r="D1016" s="351"/>
      <c r="E1016" s="351"/>
      <c r="F1016" s="351"/>
      <c r="G1016" s="351"/>
      <c r="H1016" s="351"/>
      <c r="I1016" s="351"/>
      <c r="J1016" s="351"/>
    </row>
    <row r="1017" spans="1:10" ht="13.5">
      <c r="A1017" s="351"/>
      <c r="B1017" s="351"/>
      <c r="C1017" s="351"/>
      <c r="D1017" s="351"/>
      <c r="E1017" s="351"/>
      <c r="F1017" s="351"/>
      <c r="G1017" s="351"/>
      <c r="H1017" s="351"/>
      <c r="I1017" s="351"/>
      <c r="J1017" s="351"/>
    </row>
    <row r="1018" spans="1:10" ht="13.5">
      <c r="A1018" s="351"/>
      <c r="B1018" s="351"/>
      <c r="C1018" s="351"/>
      <c r="D1018" s="351"/>
      <c r="E1018" s="351"/>
      <c r="F1018" s="351"/>
      <c r="G1018" s="351"/>
      <c r="H1018" s="351"/>
      <c r="I1018" s="351"/>
      <c r="J1018" s="351"/>
    </row>
    <row r="1019" spans="1:10" ht="13.5">
      <c r="A1019" s="351"/>
      <c r="B1019" s="351"/>
      <c r="C1019" s="351"/>
      <c r="D1019" s="351"/>
      <c r="E1019" s="351"/>
      <c r="F1019" s="351"/>
      <c r="G1019" s="351"/>
      <c r="H1019" s="351"/>
      <c r="I1019" s="351"/>
      <c r="J1019" s="351"/>
    </row>
    <row r="1020" spans="1:10" ht="13.5">
      <c r="A1020" s="351"/>
      <c r="B1020" s="351"/>
      <c r="C1020" s="351"/>
      <c r="D1020" s="351"/>
      <c r="E1020" s="351"/>
      <c r="F1020" s="351"/>
      <c r="G1020" s="351"/>
      <c r="H1020" s="351"/>
      <c r="I1020" s="351"/>
      <c r="J1020" s="351"/>
    </row>
    <row r="1021" spans="1:10" ht="13.5">
      <c r="A1021" s="351"/>
      <c r="B1021" s="351"/>
      <c r="C1021" s="351"/>
      <c r="D1021" s="351"/>
      <c r="E1021" s="351"/>
      <c r="F1021" s="351"/>
      <c r="G1021" s="351"/>
      <c r="H1021" s="351"/>
      <c r="I1021" s="351"/>
      <c r="J1021" s="351"/>
    </row>
    <row r="1022" spans="1:10" ht="13.5">
      <c r="A1022" s="351"/>
      <c r="B1022" s="351"/>
      <c r="C1022" s="351"/>
      <c r="D1022" s="351"/>
      <c r="E1022" s="351"/>
      <c r="F1022" s="351"/>
      <c r="G1022" s="351"/>
      <c r="H1022" s="351"/>
      <c r="I1022" s="351"/>
      <c r="J1022" s="351"/>
    </row>
    <row r="1023" spans="1:10" ht="13.5">
      <c r="A1023" s="351"/>
      <c r="B1023" s="351"/>
      <c r="C1023" s="351"/>
      <c r="D1023" s="351"/>
      <c r="E1023" s="351"/>
      <c r="F1023" s="351"/>
      <c r="G1023" s="351"/>
      <c r="H1023" s="351"/>
      <c r="I1023" s="351"/>
      <c r="J1023" s="351"/>
    </row>
    <row r="1024" spans="1:10" ht="13.5">
      <c r="A1024" s="351"/>
      <c r="B1024" s="351"/>
      <c r="C1024" s="351"/>
      <c r="D1024" s="351"/>
      <c r="E1024" s="351"/>
      <c r="F1024" s="351"/>
      <c r="G1024" s="351"/>
      <c r="H1024" s="351"/>
      <c r="I1024" s="351"/>
      <c r="J1024" s="351"/>
    </row>
    <row r="1025" spans="1:10" ht="13.5">
      <c r="A1025" s="351"/>
      <c r="B1025" s="351"/>
      <c r="C1025" s="351"/>
      <c r="D1025" s="351"/>
      <c r="E1025" s="351"/>
      <c r="F1025" s="351"/>
      <c r="G1025" s="351"/>
      <c r="H1025" s="351"/>
      <c r="I1025" s="351"/>
      <c r="J1025" s="351"/>
    </row>
    <row r="1026" spans="1:10" ht="13.5">
      <c r="A1026" s="351"/>
      <c r="B1026" s="351"/>
      <c r="C1026" s="351"/>
      <c r="D1026" s="351"/>
      <c r="E1026" s="351"/>
      <c r="F1026" s="351"/>
      <c r="G1026" s="351"/>
      <c r="H1026" s="351"/>
      <c r="I1026" s="351"/>
      <c r="J1026" s="351"/>
    </row>
    <row r="1027" spans="1:10" ht="13.5">
      <c r="A1027" s="351"/>
      <c r="B1027" s="351"/>
      <c r="C1027" s="351"/>
      <c r="D1027" s="351"/>
      <c r="E1027" s="351"/>
      <c r="F1027" s="351"/>
      <c r="G1027" s="351"/>
      <c r="H1027" s="351"/>
      <c r="I1027" s="351"/>
      <c r="J1027" s="351"/>
    </row>
    <row r="1028" spans="1:10" ht="13.5">
      <c r="A1028" s="351"/>
      <c r="B1028" s="351"/>
      <c r="C1028" s="351"/>
      <c r="D1028" s="351"/>
      <c r="E1028" s="351"/>
      <c r="F1028" s="351"/>
      <c r="G1028" s="351"/>
      <c r="H1028" s="351"/>
      <c r="I1028" s="351"/>
      <c r="J1028" s="351"/>
    </row>
    <row r="1029" spans="1:10" ht="13.5">
      <c r="A1029" s="351"/>
      <c r="B1029" s="351"/>
      <c r="C1029" s="351"/>
      <c r="D1029" s="351"/>
      <c r="E1029" s="351"/>
      <c r="F1029" s="351"/>
      <c r="G1029" s="351"/>
      <c r="H1029" s="351"/>
      <c r="I1029" s="351"/>
      <c r="J1029" s="351"/>
    </row>
    <row r="1030" spans="1:10" ht="13.5">
      <c r="A1030" s="351"/>
      <c r="B1030" s="351"/>
      <c r="C1030" s="351"/>
      <c r="D1030" s="351"/>
      <c r="E1030" s="351"/>
      <c r="F1030" s="351"/>
      <c r="G1030" s="351"/>
      <c r="H1030" s="351"/>
      <c r="I1030" s="351"/>
      <c r="J1030" s="351"/>
    </row>
    <row r="1031" spans="1:10" ht="13.5">
      <c r="A1031" s="351"/>
      <c r="B1031" s="351"/>
      <c r="C1031" s="351"/>
      <c r="D1031" s="351"/>
      <c r="E1031" s="351"/>
      <c r="F1031" s="351"/>
      <c r="G1031" s="351"/>
      <c r="H1031" s="351"/>
      <c r="I1031" s="351"/>
      <c r="J1031" s="351"/>
    </row>
    <row r="1032" spans="1:10" ht="13.5">
      <c r="A1032" s="351"/>
      <c r="B1032" s="351"/>
      <c r="C1032" s="351"/>
      <c r="D1032" s="351"/>
      <c r="E1032" s="351"/>
      <c r="F1032" s="351"/>
      <c r="G1032" s="351"/>
      <c r="H1032" s="351"/>
      <c r="I1032" s="351"/>
      <c r="J1032" s="351"/>
    </row>
    <row r="1033" spans="1:10" ht="13.5">
      <c r="A1033" s="351"/>
      <c r="B1033" s="351"/>
      <c r="C1033" s="351"/>
      <c r="D1033" s="351"/>
      <c r="E1033" s="351"/>
      <c r="F1033" s="351"/>
      <c r="G1033" s="351"/>
      <c r="H1033" s="351"/>
      <c r="I1033" s="351"/>
      <c r="J1033" s="351"/>
    </row>
    <row r="1034" spans="1:10" ht="13.5">
      <c r="A1034" s="351"/>
      <c r="B1034" s="351"/>
      <c r="C1034" s="351"/>
      <c r="D1034" s="351"/>
      <c r="E1034" s="351"/>
      <c r="F1034" s="351"/>
      <c r="G1034" s="351"/>
      <c r="H1034" s="351"/>
      <c r="I1034" s="351"/>
      <c r="J1034" s="351"/>
    </row>
    <row r="1035" spans="1:10" ht="13.5">
      <c r="A1035" s="351"/>
      <c r="B1035" s="351"/>
      <c r="C1035" s="351"/>
      <c r="D1035" s="351"/>
      <c r="E1035" s="351"/>
      <c r="F1035" s="351"/>
      <c r="G1035" s="351"/>
      <c r="H1035" s="351"/>
      <c r="I1035" s="351"/>
      <c r="J1035" s="351"/>
    </row>
    <row r="1036" spans="1:10" ht="13.5">
      <c r="A1036" s="351"/>
      <c r="B1036" s="351"/>
      <c r="C1036" s="351"/>
      <c r="D1036" s="351"/>
      <c r="E1036" s="351"/>
      <c r="F1036" s="351"/>
      <c r="G1036" s="351"/>
      <c r="H1036" s="351"/>
      <c r="I1036" s="351"/>
      <c r="J1036" s="351"/>
    </row>
    <row r="1037" spans="1:10" ht="13.5">
      <c r="A1037" s="351"/>
      <c r="B1037" s="351"/>
      <c r="C1037" s="351"/>
      <c r="D1037" s="351"/>
      <c r="E1037" s="351"/>
      <c r="F1037" s="351"/>
      <c r="G1037" s="351"/>
      <c r="H1037" s="351"/>
      <c r="I1037" s="351"/>
      <c r="J1037" s="351"/>
    </row>
    <row r="1038" spans="1:10" ht="13.5">
      <c r="A1038" s="351"/>
      <c r="B1038" s="351"/>
      <c r="C1038" s="351"/>
      <c r="D1038" s="351"/>
      <c r="E1038" s="351"/>
      <c r="F1038" s="351"/>
      <c r="G1038" s="351"/>
      <c r="H1038" s="351"/>
      <c r="I1038" s="351"/>
      <c r="J1038" s="351"/>
    </row>
    <row r="1039" spans="1:10" ht="13.5">
      <c r="A1039" s="351"/>
      <c r="B1039" s="351"/>
      <c r="C1039" s="351"/>
      <c r="D1039" s="351"/>
      <c r="E1039" s="351"/>
      <c r="F1039" s="351"/>
      <c r="G1039" s="351"/>
      <c r="H1039" s="351"/>
      <c r="I1039" s="351"/>
      <c r="J1039" s="351"/>
    </row>
    <row r="1040" spans="1:10" ht="13.5">
      <c r="A1040" s="351"/>
      <c r="B1040" s="351"/>
      <c r="C1040" s="351"/>
      <c r="D1040" s="351"/>
      <c r="E1040" s="351"/>
      <c r="F1040" s="351"/>
      <c r="G1040" s="351"/>
      <c r="H1040" s="351"/>
      <c r="I1040" s="351"/>
      <c r="J1040" s="351"/>
    </row>
    <row r="1041" spans="1:10" ht="13.5">
      <c r="A1041" s="351"/>
      <c r="B1041" s="351"/>
      <c r="C1041" s="351"/>
      <c r="D1041" s="351"/>
      <c r="E1041" s="351"/>
      <c r="F1041" s="351"/>
      <c r="G1041" s="351"/>
      <c r="H1041" s="351"/>
      <c r="I1041" s="351"/>
      <c r="J1041" s="351"/>
    </row>
    <row r="1042" spans="1:10" ht="13.5">
      <c r="A1042" s="351"/>
      <c r="B1042" s="351"/>
      <c r="C1042" s="351"/>
      <c r="D1042" s="351"/>
      <c r="E1042" s="351"/>
      <c r="F1042" s="351"/>
      <c r="G1042" s="351"/>
      <c r="H1042" s="351"/>
      <c r="I1042" s="351"/>
      <c r="J1042" s="351"/>
    </row>
    <row r="1043" spans="1:10" ht="13.5">
      <c r="A1043" s="351"/>
      <c r="B1043" s="351"/>
      <c r="C1043" s="351"/>
      <c r="D1043" s="351"/>
      <c r="E1043" s="351"/>
      <c r="F1043" s="351"/>
      <c r="G1043" s="351"/>
      <c r="H1043" s="351"/>
      <c r="I1043" s="351"/>
      <c r="J1043" s="351"/>
    </row>
    <row r="1044" spans="1:10" ht="13.5">
      <c r="A1044" s="351"/>
      <c r="B1044" s="351"/>
      <c r="C1044" s="351"/>
      <c r="D1044" s="351"/>
      <c r="E1044" s="351"/>
      <c r="F1044" s="351"/>
      <c r="G1044" s="351"/>
      <c r="H1044" s="351"/>
      <c r="I1044" s="351"/>
      <c r="J1044" s="351"/>
    </row>
    <row r="1045" spans="1:10" ht="13.5">
      <c r="A1045" s="351"/>
      <c r="B1045" s="351"/>
      <c r="C1045" s="351"/>
      <c r="D1045" s="351"/>
      <c r="E1045" s="351"/>
      <c r="F1045" s="351"/>
      <c r="G1045" s="351"/>
      <c r="H1045" s="351"/>
      <c r="I1045" s="351"/>
      <c r="J1045" s="351"/>
    </row>
    <row r="1046" spans="1:10" ht="13.5">
      <c r="A1046" s="351"/>
      <c r="B1046" s="351"/>
      <c r="C1046" s="351"/>
      <c r="D1046" s="351"/>
      <c r="E1046" s="351"/>
      <c r="F1046" s="351"/>
      <c r="G1046" s="351"/>
      <c r="H1046" s="351"/>
      <c r="I1046" s="351"/>
      <c r="J1046" s="351"/>
    </row>
    <row r="1047" spans="1:10" ht="13.5">
      <c r="A1047" s="351"/>
      <c r="B1047" s="351"/>
      <c r="C1047" s="351"/>
      <c r="D1047" s="351"/>
      <c r="E1047" s="351"/>
      <c r="F1047" s="351"/>
      <c r="G1047" s="351"/>
      <c r="H1047" s="351"/>
      <c r="I1047" s="351"/>
      <c r="J1047" s="351"/>
    </row>
    <row r="1048" spans="1:10" ht="13.5">
      <c r="A1048" s="351"/>
      <c r="B1048" s="351"/>
      <c r="C1048" s="351"/>
      <c r="D1048" s="351"/>
      <c r="E1048" s="351"/>
      <c r="F1048" s="351"/>
      <c r="G1048" s="351"/>
      <c r="H1048" s="351"/>
      <c r="I1048" s="351"/>
      <c r="J1048" s="351"/>
    </row>
    <row r="1049" spans="1:10" ht="13.5">
      <c r="A1049" s="351"/>
      <c r="B1049" s="351"/>
      <c r="C1049" s="351"/>
      <c r="D1049" s="351"/>
      <c r="E1049" s="351"/>
      <c r="F1049" s="351"/>
      <c r="G1049" s="351"/>
      <c r="H1049" s="351"/>
      <c r="I1049" s="351"/>
      <c r="J1049" s="351"/>
    </row>
    <row r="1050" spans="1:10" ht="13.5">
      <c r="A1050" s="351"/>
      <c r="B1050" s="351"/>
      <c r="C1050" s="351"/>
      <c r="D1050" s="351"/>
      <c r="E1050" s="351"/>
      <c r="F1050" s="351"/>
      <c r="G1050" s="351"/>
      <c r="H1050" s="351"/>
      <c r="I1050" s="351"/>
      <c r="J1050" s="351"/>
    </row>
    <row r="1051" spans="1:10" ht="13.5">
      <c r="A1051" s="351"/>
      <c r="B1051" s="351"/>
      <c r="C1051" s="351"/>
      <c r="D1051" s="351"/>
      <c r="E1051" s="351"/>
      <c r="F1051" s="351"/>
      <c r="G1051" s="351"/>
      <c r="H1051" s="351"/>
      <c r="I1051" s="351"/>
      <c r="J1051" s="351"/>
    </row>
    <row r="1052" spans="1:10" ht="13.5">
      <c r="A1052" s="351"/>
      <c r="B1052" s="351"/>
      <c r="C1052" s="351"/>
      <c r="D1052" s="351"/>
      <c r="E1052" s="351"/>
      <c r="F1052" s="351"/>
      <c r="G1052" s="351"/>
      <c r="H1052" s="351"/>
      <c r="I1052" s="351"/>
      <c r="J1052" s="351"/>
    </row>
    <row r="1053" spans="1:10" ht="13.5">
      <c r="A1053" s="351"/>
      <c r="B1053" s="351"/>
      <c r="C1053" s="351"/>
      <c r="D1053" s="351"/>
      <c r="E1053" s="351"/>
      <c r="F1053" s="351"/>
      <c r="G1053" s="351"/>
      <c r="H1053" s="351"/>
      <c r="I1053" s="351"/>
      <c r="J1053" s="351"/>
    </row>
    <row r="1054" spans="1:10" ht="13.5">
      <c r="A1054" s="351"/>
      <c r="B1054" s="351"/>
      <c r="C1054" s="351"/>
      <c r="D1054" s="351"/>
      <c r="E1054" s="351"/>
      <c r="F1054" s="351"/>
      <c r="G1054" s="351"/>
      <c r="H1054" s="351"/>
      <c r="I1054" s="351"/>
      <c r="J1054" s="351"/>
    </row>
    <row r="1055" spans="1:10" ht="13.5">
      <c r="A1055" s="351"/>
      <c r="B1055" s="351"/>
      <c r="C1055" s="351"/>
      <c r="D1055" s="351"/>
      <c r="E1055" s="351"/>
      <c r="F1055" s="351"/>
      <c r="G1055" s="351"/>
      <c r="H1055" s="351"/>
      <c r="I1055" s="351"/>
      <c r="J1055" s="351"/>
    </row>
    <row r="1056" spans="1:10" ht="13.5">
      <c r="A1056" s="351"/>
      <c r="B1056" s="351"/>
      <c r="C1056" s="351"/>
      <c r="D1056" s="351"/>
      <c r="E1056" s="351"/>
      <c r="F1056" s="351"/>
      <c r="G1056" s="351"/>
      <c r="H1056" s="351"/>
      <c r="I1056" s="351"/>
      <c r="J1056" s="351"/>
    </row>
    <row r="1057" spans="1:10" ht="13.5">
      <c r="A1057" s="351"/>
      <c r="B1057" s="351"/>
      <c r="C1057" s="351"/>
      <c r="D1057" s="351"/>
      <c r="E1057" s="351"/>
      <c r="F1057" s="351"/>
      <c r="G1057" s="351"/>
      <c r="H1057" s="351"/>
      <c r="I1057" s="351"/>
      <c r="J1057" s="351"/>
    </row>
    <row r="1058" spans="1:10" ht="13.5">
      <c r="A1058" s="351"/>
      <c r="B1058" s="351"/>
      <c r="C1058" s="351"/>
      <c r="D1058" s="351"/>
      <c r="E1058" s="351"/>
      <c r="F1058" s="351"/>
      <c r="G1058" s="351"/>
      <c r="H1058" s="351"/>
      <c r="I1058" s="351"/>
      <c r="J1058" s="351"/>
    </row>
    <row r="1059" spans="1:10" ht="13.5">
      <c r="A1059" s="351"/>
      <c r="B1059" s="351"/>
      <c r="C1059" s="351"/>
      <c r="D1059" s="351"/>
      <c r="E1059" s="351"/>
      <c r="F1059" s="351"/>
      <c r="G1059" s="351"/>
      <c r="H1059" s="351"/>
      <c r="I1059" s="351"/>
      <c r="J1059" s="351"/>
    </row>
    <row r="1060" spans="1:10" ht="13.5">
      <c r="A1060" s="351"/>
      <c r="B1060" s="351"/>
      <c r="C1060" s="351"/>
      <c r="D1060" s="351"/>
      <c r="E1060" s="351"/>
      <c r="F1060" s="351"/>
      <c r="G1060" s="351"/>
      <c r="H1060" s="351"/>
      <c r="I1060" s="351"/>
      <c r="J1060" s="351"/>
    </row>
    <row r="1061" spans="1:10" ht="13.5">
      <c r="A1061" s="351"/>
      <c r="B1061" s="351"/>
      <c r="C1061" s="351"/>
      <c r="D1061" s="351"/>
      <c r="E1061" s="351"/>
      <c r="F1061" s="351"/>
      <c r="G1061" s="351"/>
      <c r="H1061" s="351"/>
      <c r="I1061" s="351"/>
      <c r="J1061" s="351"/>
    </row>
    <row r="1062" spans="1:10" ht="13.5">
      <c r="A1062" s="351"/>
      <c r="B1062" s="351"/>
      <c r="C1062" s="351"/>
      <c r="D1062" s="351"/>
      <c r="E1062" s="351"/>
      <c r="F1062" s="351"/>
      <c r="G1062" s="351"/>
      <c r="H1062" s="351"/>
      <c r="I1062" s="351"/>
      <c r="J1062" s="351"/>
    </row>
    <row r="1063" spans="1:10" ht="13.5">
      <c r="A1063" s="351"/>
      <c r="B1063" s="351"/>
      <c r="C1063" s="351"/>
      <c r="D1063" s="351"/>
      <c r="E1063" s="351"/>
      <c r="F1063" s="351"/>
      <c r="G1063" s="351"/>
      <c r="H1063" s="351"/>
      <c r="I1063" s="351"/>
      <c r="J1063" s="351"/>
    </row>
    <row r="1064" spans="1:10" ht="13.5">
      <c r="A1064" s="351"/>
      <c r="B1064" s="351"/>
      <c r="C1064" s="351"/>
      <c r="D1064" s="351"/>
      <c r="E1064" s="351"/>
      <c r="F1064" s="351"/>
      <c r="G1064" s="351"/>
      <c r="H1064" s="351"/>
      <c r="I1064" s="351"/>
      <c r="J1064" s="351"/>
    </row>
    <row r="1065" spans="1:10" ht="13.5">
      <c r="A1065" s="351"/>
      <c r="B1065" s="351"/>
      <c r="C1065" s="351"/>
      <c r="D1065" s="351"/>
      <c r="E1065" s="351"/>
      <c r="F1065" s="351"/>
      <c r="G1065" s="351"/>
      <c r="H1065" s="351"/>
      <c r="I1065" s="351"/>
      <c r="J1065" s="351"/>
    </row>
    <row r="1066" spans="1:10" ht="13.5">
      <c r="A1066" s="351"/>
      <c r="B1066" s="351"/>
      <c r="C1066" s="351"/>
      <c r="D1066" s="351"/>
      <c r="E1066" s="351"/>
      <c r="F1066" s="351"/>
      <c r="G1066" s="351"/>
      <c r="H1066" s="351"/>
      <c r="I1066" s="351"/>
      <c r="J1066" s="351"/>
    </row>
    <row r="1067" spans="1:10" ht="13.5">
      <c r="A1067" s="351"/>
      <c r="B1067" s="351"/>
      <c r="C1067" s="351"/>
      <c r="D1067" s="351"/>
      <c r="E1067" s="351"/>
      <c r="F1067" s="351"/>
      <c r="G1067" s="351"/>
      <c r="H1067" s="351"/>
      <c r="I1067" s="351"/>
      <c r="J1067" s="351"/>
    </row>
    <row r="1068" spans="1:10" ht="13.5">
      <c r="A1068" s="351"/>
      <c r="B1068" s="351"/>
      <c r="C1068" s="351"/>
      <c r="D1068" s="351"/>
      <c r="E1068" s="351"/>
      <c r="F1068" s="351"/>
      <c r="G1068" s="351"/>
      <c r="H1068" s="351"/>
      <c r="I1068" s="351"/>
      <c r="J1068" s="351"/>
    </row>
    <row r="1069" spans="1:10" ht="13.5">
      <c r="A1069" s="351"/>
      <c r="B1069" s="351"/>
      <c r="C1069" s="351"/>
      <c r="D1069" s="351"/>
      <c r="E1069" s="351"/>
      <c r="F1069" s="351"/>
      <c r="G1069" s="351"/>
      <c r="H1069" s="351"/>
      <c r="I1069" s="351"/>
      <c r="J1069" s="351"/>
    </row>
    <row r="1070" spans="1:10" ht="13.5">
      <c r="A1070" s="351"/>
      <c r="B1070" s="351"/>
      <c r="C1070" s="351"/>
      <c r="D1070" s="351"/>
      <c r="E1070" s="351"/>
      <c r="F1070" s="351"/>
      <c r="G1070" s="351"/>
      <c r="H1070" s="351"/>
      <c r="I1070" s="351"/>
      <c r="J1070" s="351"/>
    </row>
    <row r="1071" spans="1:10" ht="13.5">
      <c r="A1071" s="351"/>
      <c r="B1071" s="351"/>
      <c r="C1071" s="351"/>
      <c r="D1071" s="351"/>
      <c r="E1071" s="351"/>
      <c r="F1071" s="351"/>
      <c r="G1071" s="351"/>
      <c r="H1071" s="351"/>
      <c r="I1071" s="351"/>
      <c r="J1071" s="351"/>
    </row>
    <row r="1072" spans="1:10" ht="13.5">
      <c r="A1072" s="351"/>
      <c r="B1072" s="351"/>
      <c r="C1072" s="351"/>
      <c r="D1072" s="351"/>
      <c r="E1072" s="351"/>
      <c r="F1072" s="351"/>
      <c r="G1072" s="351"/>
      <c r="H1072" s="351"/>
      <c r="I1072" s="351"/>
      <c r="J1072" s="351"/>
    </row>
    <row r="1073" spans="1:10" ht="13.5">
      <c r="A1073" s="351"/>
      <c r="B1073" s="351"/>
      <c r="C1073" s="351"/>
      <c r="D1073" s="351"/>
      <c r="E1073" s="351"/>
      <c r="F1073" s="351"/>
      <c r="G1073" s="351"/>
      <c r="H1073" s="351"/>
      <c r="I1073" s="351"/>
      <c r="J1073" s="351"/>
    </row>
    <row r="1074" spans="1:10" ht="13.5">
      <c r="A1074" s="351"/>
      <c r="B1074" s="351"/>
      <c r="C1074" s="351"/>
      <c r="D1074" s="351"/>
      <c r="E1074" s="351"/>
      <c r="F1074" s="351"/>
      <c r="G1074" s="351"/>
      <c r="H1074" s="351"/>
      <c r="I1074" s="351"/>
      <c r="J1074" s="351"/>
    </row>
    <row r="1075" spans="1:10" ht="13.5">
      <c r="A1075" s="351"/>
      <c r="B1075" s="351"/>
      <c r="C1075" s="351"/>
      <c r="D1075" s="351"/>
      <c r="E1075" s="351"/>
      <c r="F1075" s="351"/>
      <c r="G1075" s="351"/>
      <c r="H1075" s="351"/>
      <c r="I1075" s="351"/>
      <c r="J1075" s="351"/>
    </row>
    <row r="1076" spans="1:10" ht="13.5">
      <c r="A1076" s="351"/>
      <c r="B1076" s="351"/>
      <c r="C1076" s="351"/>
      <c r="D1076" s="351"/>
      <c r="E1076" s="351"/>
      <c r="F1076" s="351"/>
      <c r="G1076" s="351"/>
      <c r="H1076" s="351"/>
      <c r="I1076" s="351"/>
      <c r="J1076" s="351"/>
    </row>
    <row r="1077" spans="1:10" ht="13.5">
      <c r="A1077" s="351"/>
      <c r="B1077" s="351"/>
      <c r="C1077" s="351"/>
      <c r="D1077" s="351"/>
      <c r="E1077" s="351"/>
      <c r="F1077" s="351"/>
      <c r="G1077" s="351"/>
      <c r="H1077" s="351"/>
      <c r="I1077" s="351"/>
      <c r="J1077" s="351"/>
    </row>
    <row r="1078" spans="1:10" ht="13.5">
      <c r="A1078" s="351"/>
      <c r="B1078" s="351"/>
      <c r="C1078" s="351"/>
      <c r="D1078" s="351"/>
      <c r="E1078" s="351"/>
      <c r="F1078" s="351"/>
      <c r="G1078" s="351"/>
      <c r="H1078" s="351"/>
      <c r="I1078" s="351"/>
      <c r="J1078" s="351"/>
    </row>
    <row r="1079" spans="1:10" ht="13.5">
      <c r="A1079" s="351"/>
      <c r="B1079" s="351"/>
      <c r="C1079" s="351"/>
      <c r="D1079" s="351"/>
      <c r="E1079" s="351"/>
      <c r="F1079" s="351"/>
      <c r="G1079" s="351"/>
      <c r="H1079" s="351"/>
      <c r="I1079" s="351"/>
      <c r="J1079" s="351"/>
    </row>
    <row r="1080" spans="1:10" ht="13.5">
      <c r="A1080" s="351"/>
      <c r="B1080" s="351"/>
      <c r="C1080" s="351"/>
      <c r="D1080" s="351"/>
      <c r="E1080" s="351"/>
      <c r="F1080" s="351"/>
      <c r="G1080" s="351"/>
      <c r="H1080" s="351"/>
      <c r="I1080" s="351"/>
      <c r="J1080" s="351"/>
    </row>
    <row r="1081" spans="1:10" ht="13.5">
      <c r="A1081" s="351"/>
      <c r="B1081" s="351"/>
      <c r="C1081" s="351"/>
      <c r="D1081" s="351"/>
      <c r="E1081" s="351"/>
      <c r="F1081" s="351"/>
      <c r="G1081" s="351"/>
      <c r="H1081" s="351"/>
      <c r="I1081" s="351"/>
      <c r="J1081" s="351"/>
    </row>
    <row r="1082" spans="1:10" ht="13.5">
      <c r="A1082" s="351"/>
      <c r="B1082" s="351"/>
      <c r="C1082" s="351"/>
      <c r="D1082" s="351"/>
      <c r="E1082" s="351"/>
      <c r="F1082" s="351"/>
      <c r="G1082" s="351"/>
      <c r="H1082" s="351"/>
      <c r="I1082" s="351"/>
      <c r="J1082" s="351"/>
    </row>
    <row r="1083" spans="1:10" ht="13.5">
      <c r="A1083" s="351"/>
      <c r="B1083" s="351"/>
      <c r="C1083" s="351"/>
      <c r="D1083" s="351"/>
      <c r="E1083" s="351"/>
      <c r="F1083" s="351"/>
      <c r="G1083" s="351"/>
      <c r="H1083" s="351"/>
      <c r="I1083" s="351"/>
      <c r="J1083" s="351"/>
    </row>
    <row r="1084" spans="1:10" ht="13.5">
      <c r="A1084" s="351"/>
      <c r="B1084" s="351"/>
      <c r="C1084" s="351"/>
      <c r="D1084" s="351"/>
      <c r="E1084" s="351"/>
      <c r="F1084" s="351"/>
      <c r="G1084" s="351"/>
      <c r="H1084" s="351"/>
      <c r="I1084" s="351"/>
      <c r="J1084" s="351"/>
    </row>
    <row r="1085" spans="1:10" ht="13.5">
      <c r="A1085" s="351"/>
      <c r="B1085" s="351"/>
      <c r="C1085" s="351"/>
      <c r="D1085" s="351"/>
      <c r="E1085" s="351"/>
      <c r="F1085" s="351"/>
      <c r="G1085" s="351"/>
      <c r="H1085" s="351"/>
      <c r="I1085" s="351"/>
      <c r="J1085" s="351"/>
    </row>
    <row r="1086" spans="1:10" ht="13.5">
      <c r="A1086" s="351"/>
      <c r="B1086" s="351"/>
      <c r="C1086" s="351"/>
      <c r="D1086" s="351"/>
      <c r="E1086" s="351"/>
      <c r="F1086" s="351"/>
      <c r="G1086" s="351"/>
      <c r="H1086" s="351"/>
      <c r="I1086" s="351"/>
      <c r="J1086" s="351"/>
    </row>
    <row r="1087" spans="1:10" ht="13.5">
      <c r="A1087" s="351"/>
      <c r="B1087" s="351"/>
      <c r="C1087" s="351"/>
      <c r="D1087" s="351"/>
      <c r="E1087" s="351"/>
      <c r="F1087" s="351"/>
      <c r="G1087" s="351"/>
      <c r="H1087" s="351"/>
      <c r="I1087" s="351"/>
      <c r="J1087" s="351"/>
    </row>
    <row r="1088" spans="1:10" ht="13.5">
      <c r="A1088" s="351"/>
      <c r="B1088" s="351"/>
      <c r="C1088" s="351"/>
      <c r="D1088" s="351"/>
      <c r="E1088" s="351"/>
      <c r="F1088" s="351"/>
      <c r="G1088" s="351"/>
      <c r="H1088" s="351"/>
      <c r="I1088" s="351"/>
      <c r="J1088" s="351"/>
    </row>
    <row r="1089" spans="1:10" ht="13.5">
      <c r="A1089" s="351"/>
      <c r="B1089" s="351"/>
      <c r="C1089" s="351"/>
      <c r="D1089" s="351"/>
      <c r="E1089" s="351"/>
      <c r="F1089" s="351"/>
      <c r="G1089" s="351"/>
      <c r="H1089" s="351"/>
      <c r="I1089" s="351"/>
      <c r="J1089" s="351"/>
    </row>
    <row r="1090" spans="1:10" ht="13.5">
      <c r="A1090" s="351"/>
      <c r="B1090" s="351"/>
      <c r="C1090" s="351"/>
      <c r="D1090" s="351"/>
      <c r="E1090" s="351"/>
      <c r="F1090" s="351"/>
      <c r="G1090" s="351"/>
      <c r="H1090" s="351"/>
      <c r="I1090" s="351"/>
      <c r="J1090" s="351"/>
    </row>
    <row r="1091" spans="1:10" ht="13.5">
      <c r="A1091" s="351"/>
      <c r="B1091" s="351"/>
      <c r="C1091" s="351"/>
      <c r="D1091" s="351"/>
      <c r="E1091" s="351"/>
      <c r="F1091" s="351"/>
      <c r="G1091" s="351"/>
      <c r="H1091" s="351"/>
      <c r="I1091" s="351"/>
      <c r="J1091" s="351"/>
    </row>
    <row r="1092" spans="1:10" ht="13.5">
      <c r="A1092" s="351"/>
      <c r="B1092" s="351"/>
      <c r="C1092" s="351"/>
      <c r="D1092" s="351"/>
      <c r="E1092" s="351"/>
      <c r="F1092" s="351"/>
      <c r="G1092" s="351"/>
      <c r="H1092" s="351"/>
      <c r="I1092" s="351"/>
      <c r="J1092" s="351"/>
    </row>
    <row r="1093" spans="1:10" ht="13.5">
      <c r="A1093" s="351"/>
      <c r="B1093" s="351"/>
      <c r="C1093" s="351"/>
      <c r="D1093" s="351"/>
      <c r="E1093" s="351"/>
      <c r="F1093" s="351"/>
      <c r="G1093" s="351"/>
      <c r="H1093" s="351"/>
      <c r="I1093" s="351"/>
      <c r="J1093" s="351"/>
    </row>
    <row r="1094" spans="1:10" ht="13.5">
      <c r="A1094" s="351"/>
      <c r="B1094" s="351"/>
      <c r="C1094" s="351"/>
      <c r="D1094" s="351"/>
      <c r="E1094" s="351"/>
      <c r="F1094" s="351"/>
      <c r="G1094" s="351"/>
      <c r="H1094" s="351"/>
      <c r="I1094" s="351"/>
      <c r="J1094" s="351"/>
    </row>
    <row r="1095" spans="1:10" ht="13.5">
      <c r="A1095" s="351"/>
      <c r="B1095" s="351"/>
      <c r="C1095" s="351"/>
      <c r="D1095" s="351"/>
      <c r="E1095" s="351"/>
      <c r="F1095" s="351"/>
      <c r="G1095" s="351"/>
      <c r="H1095" s="351"/>
      <c r="I1095" s="351"/>
      <c r="J1095" s="351"/>
    </row>
    <row r="1096" spans="1:10" ht="13.5">
      <c r="A1096" s="351"/>
      <c r="B1096" s="351"/>
      <c r="C1096" s="351"/>
      <c r="D1096" s="351"/>
      <c r="E1096" s="351"/>
      <c r="F1096" s="351"/>
      <c r="G1096" s="351"/>
      <c r="H1096" s="351"/>
      <c r="I1096" s="351"/>
      <c r="J1096" s="351"/>
    </row>
    <row r="1097" spans="1:10" ht="13.5">
      <c r="A1097" s="351"/>
      <c r="B1097" s="351"/>
      <c r="C1097" s="351"/>
      <c r="D1097" s="351"/>
      <c r="E1097" s="351"/>
      <c r="F1097" s="351"/>
      <c r="G1097" s="351"/>
      <c r="H1097" s="351"/>
      <c r="I1097" s="351"/>
      <c r="J1097" s="351"/>
    </row>
    <row r="1098" spans="1:10" ht="13.5">
      <c r="A1098" s="351"/>
      <c r="B1098" s="351"/>
      <c r="C1098" s="351"/>
      <c r="D1098" s="351"/>
      <c r="E1098" s="351"/>
      <c r="F1098" s="351"/>
      <c r="G1098" s="351"/>
      <c r="H1098" s="351"/>
      <c r="I1098" s="351"/>
      <c r="J1098" s="351"/>
    </row>
    <row r="1099" spans="1:10" ht="13.5">
      <c r="A1099" s="351"/>
      <c r="B1099" s="351"/>
      <c r="C1099" s="351"/>
      <c r="D1099" s="351"/>
      <c r="E1099" s="351"/>
      <c r="F1099" s="351"/>
      <c r="G1099" s="351"/>
      <c r="H1099" s="351"/>
      <c r="I1099" s="351"/>
      <c r="J1099" s="351"/>
    </row>
    <row r="1100" spans="1:10" ht="13.5">
      <c r="A1100" s="351"/>
      <c r="B1100" s="351"/>
      <c r="C1100" s="351"/>
      <c r="D1100" s="351"/>
      <c r="E1100" s="351"/>
      <c r="F1100" s="351"/>
      <c r="G1100" s="351"/>
      <c r="H1100" s="351"/>
      <c r="I1100" s="351"/>
      <c r="J1100" s="351"/>
    </row>
    <row r="1101" spans="1:10" ht="13.5">
      <c r="A1101" s="351"/>
      <c r="B1101" s="351"/>
      <c r="C1101" s="351"/>
      <c r="D1101" s="351"/>
      <c r="E1101" s="351"/>
      <c r="F1101" s="351"/>
      <c r="G1101" s="351"/>
      <c r="H1101" s="351"/>
      <c r="I1101" s="351"/>
      <c r="J1101" s="351"/>
    </row>
    <row r="1102" spans="1:10" ht="13.5">
      <c r="A1102" s="351"/>
      <c r="B1102" s="351"/>
      <c r="C1102" s="351"/>
      <c r="D1102" s="351"/>
      <c r="E1102" s="351"/>
      <c r="F1102" s="351"/>
      <c r="G1102" s="351"/>
      <c r="H1102" s="351"/>
      <c r="I1102" s="351"/>
      <c r="J1102" s="351"/>
    </row>
    <row r="1103" spans="1:10" ht="13.5">
      <c r="A1103" s="351"/>
      <c r="B1103" s="351"/>
      <c r="C1103" s="351"/>
      <c r="D1103" s="351"/>
      <c r="E1103" s="351"/>
      <c r="F1103" s="351"/>
      <c r="G1103" s="351"/>
      <c r="H1103" s="351"/>
      <c r="I1103" s="351"/>
      <c r="J1103" s="351"/>
    </row>
    <row r="1104" spans="1:10" ht="13.5">
      <c r="A1104" s="351"/>
      <c r="B1104" s="351"/>
      <c r="C1104" s="351"/>
      <c r="D1104" s="351"/>
      <c r="E1104" s="351"/>
      <c r="F1104" s="351"/>
      <c r="G1104" s="351"/>
      <c r="H1104" s="351"/>
      <c r="I1104" s="351"/>
      <c r="J1104" s="351"/>
    </row>
    <row r="1105" spans="1:10" ht="13.5">
      <c r="A1105" s="351"/>
      <c r="B1105" s="351"/>
      <c r="C1105" s="351"/>
      <c r="D1105" s="351"/>
      <c r="E1105" s="351"/>
      <c r="F1105" s="351"/>
      <c r="G1105" s="351"/>
      <c r="H1105" s="351"/>
      <c r="I1105" s="351"/>
      <c r="J1105" s="351"/>
    </row>
    <row r="1106" spans="1:10" ht="13.5">
      <c r="A1106" s="351"/>
      <c r="B1106" s="351"/>
      <c r="C1106" s="351"/>
      <c r="D1106" s="351"/>
      <c r="E1106" s="351"/>
      <c r="F1106" s="351"/>
      <c r="G1106" s="351"/>
      <c r="H1106" s="351"/>
      <c r="I1106" s="351"/>
      <c r="J1106" s="351"/>
    </row>
    <row r="1107" spans="1:10" ht="13.5">
      <c r="A1107" s="351"/>
      <c r="B1107" s="351"/>
      <c r="C1107" s="351"/>
      <c r="D1107" s="351"/>
      <c r="E1107" s="351"/>
      <c r="F1107" s="351"/>
      <c r="G1107" s="351"/>
      <c r="H1107" s="351"/>
      <c r="I1107" s="351"/>
      <c r="J1107" s="351"/>
    </row>
    <row r="1108" spans="1:10" ht="13.5">
      <c r="A1108" s="351"/>
      <c r="B1108" s="351"/>
      <c r="C1108" s="351"/>
      <c r="D1108" s="351"/>
      <c r="E1108" s="351"/>
      <c r="F1108" s="351"/>
      <c r="G1108" s="351"/>
      <c r="H1108" s="351"/>
      <c r="I1108" s="351"/>
      <c r="J1108" s="351"/>
    </row>
    <row r="1109" spans="1:10" ht="13.5">
      <c r="A1109" s="351"/>
      <c r="B1109" s="351"/>
      <c r="C1109" s="351"/>
      <c r="D1109" s="351"/>
      <c r="E1109" s="351"/>
      <c r="F1109" s="351"/>
      <c r="G1109" s="351"/>
      <c r="H1109" s="351"/>
      <c r="I1109" s="351"/>
      <c r="J1109" s="351"/>
    </row>
    <row r="1110" spans="1:10" ht="13.5">
      <c r="A1110" s="351"/>
      <c r="B1110" s="351"/>
      <c r="C1110" s="351"/>
      <c r="D1110" s="351"/>
      <c r="E1110" s="351"/>
      <c r="F1110" s="351"/>
      <c r="G1110" s="351"/>
      <c r="H1110" s="351"/>
      <c r="I1110" s="351"/>
      <c r="J1110" s="351"/>
    </row>
    <row r="1111" spans="1:10" ht="13.5">
      <c r="A1111" s="351"/>
      <c r="B1111" s="351"/>
      <c r="C1111" s="351"/>
      <c r="D1111" s="351"/>
      <c r="E1111" s="351"/>
      <c r="F1111" s="351"/>
      <c r="G1111" s="351"/>
      <c r="H1111" s="351"/>
      <c r="I1111" s="351"/>
      <c r="J1111" s="351"/>
    </row>
    <row r="1112" spans="1:10" ht="13.5">
      <c r="A1112" s="351"/>
      <c r="B1112" s="351"/>
      <c r="C1112" s="351"/>
      <c r="D1112" s="351"/>
      <c r="E1112" s="351"/>
      <c r="F1112" s="351"/>
      <c r="G1112" s="351"/>
      <c r="H1112" s="351"/>
      <c r="I1112" s="351"/>
      <c r="J1112" s="351"/>
    </row>
    <row r="1113" spans="1:10" ht="13.5">
      <c r="A1113" s="351"/>
      <c r="B1113" s="351"/>
      <c r="C1113" s="351"/>
      <c r="D1113" s="351"/>
      <c r="E1113" s="351"/>
      <c r="F1113" s="351"/>
      <c r="G1113" s="351"/>
      <c r="H1113" s="351"/>
      <c r="I1113" s="351"/>
      <c r="J1113" s="351"/>
    </row>
    <row r="1114" spans="1:10" ht="13.5">
      <c r="A1114" s="351"/>
      <c r="B1114" s="351"/>
      <c r="C1114" s="351"/>
      <c r="D1114" s="351"/>
      <c r="E1114" s="351"/>
      <c r="F1114" s="351"/>
      <c r="G1114" s="351"/>
      <c r="H1114" s="351"/>
      <c r="I1114" s="351"/>
      <c r="J1114" s="351"/>
    </row>
    <row r="1115" spans="1:10" ht="13.5">
      <c r="A1115" s="351"/>
      <c r="B1115" s="351"/>
      <c r="C1115" s="351"/>
      <c r="D1115" s="351"/>
      <c r="E1115" s="351"/>
      <c r="F1115" s="351"/>
      <c r="G1115" s="351"/>
      <c r="H1115" s="351"/>
      <c r="I1115" s="351"/>
      <c r="J1115" s="351"/>
    </row>
    <row r="1116" spans="1:10" ht="13.5">
      <c r="A1116" s="351"/>
      <c r="B1116" s="351"/>
      <c r="C1116" s="351"/>
      <c r="D1116" s="351"/>
      <c r="E1116" s="351"/>
      <c r="F1116" s="351"/>
      <c r="G1116" s="351"/>
      <c r="H1116" s="351"/>
      <c r="I1116" s="351"/>
      <c r="J1116" s="351"/>
    </row>
    <row r="1117" spans="1:10" ht="13.5">
      <c r="A1117" s="351"/>
      <c r="B1117" s="351"/>
      <c r="C1117" s="351"/>
      <c r="D1117" s="351"/>
      <c r="E1117" s="351"/>
      <c r="F1117" s="351"/>
      <c r="G1117" s="351"/>
      <c r="H1117" s="351"/>
      <c r="I1117" s="351"/>
      <c r="J1117" s="351"/>
    </row>
    <row r="1118" spans="1:10" ht="13.5">
      <c r="A1118" s="351"/>
      <c r="B1118" s="351"/>
      <c r="C1118" s="351"/>
      <c r="D1118" s="351"/>
      <c r="E1118" s="351"/>
      <c r="F1118" s="351"/>
      <c r="G1118" s="351"/>
      <c r="H1118" s="351"/>
      <c r="I1118" s="351"/>
      <c r="J1118" s="351"/>
    </row>
    <row r="1119" spans="1:10" ht="13.5">
      <c r="A1119" s="351"/>
      <c r="B1119" s="351"/>
      <c r="C1119" s="351"/>
      <c r="D1119" s="351"/>
      <c r="E1119" s="351"/>
      <c r="F1119" s="351"/>
      <c r="G1119" s="351"/>
      <c r="H1119" s="351"/>
      <c r="I1119" s="351"/>
      <c r="J1119" s="351"/>
    </row>
    <row r="1120" spans="1:10" ht="13.5">
      <c r="A1120" s="351"/>
      <c r="B1120" s="351"/>
      <c r="C1120" s="351"/>
      <c r="D1120" s="351"/>
      <c r="E1120" s="351"/>
      <c r="F1120" s="351"/>
      <c r="G1120" s="351"/>
      <c r="H1120" s="351"/>
      <c r="I1120" s="351"/>
      <c r="J1120" s="351"/>
    </row>
    <row r="1121" spans="1:10" ht="13.5">
      <c r="A1121" s="351"/>
      <c r="B1121" s="351"/>
      <c r="C1121" s="351"/>
      <c r="D1121" s="351"/>
      <c r="E1121" s="351"/>
      <c r="F1121" s="351"/>
      <c r="G1121" s="351"/>
      <c r="H1121" s="351"/>
      <c r="I1121" s="351"/>
      <c r="J1121" s="351"/>
    </row>
    <row r="1122" spans="1:10" ht="13.5">
      <c r="A1122" s="351"/>
      <c r="B1122" s="351"/>
      <c r="C1122" s="351"/>
      <c r="D1122" s="351"/>
      <c r="E1122" s="351"/>
      <c r="F1122" s="351"/>
      <c r="G1122" s="351"/>
      <c r="H1122" s="351"/>
      <c r="I1122" s="351"/>
      <c r="J1122" s="351"/>
    </row>
    <row r="1123" spans="1:10" ht="13.5">
      <c r="A1123" s="351"/>
      <c r="B1123" s="351"/>
      <c r="C1123" s="351"/>
      <c r="D1123" s="351"/>
      <c r="E1123" s="351"/>
      <c r="F1123" s="351"/>
      <c r="G1123" s="351"/>
      <c r="H1123" s="351"/>
      <c r="I1123" s="351"/>
      <c r="J1123" s="351"/>
    </row>
    <row r="1124" spans="1:10" ht="13.5">
      <c r="A1124" s="351"/>
      <c r="B1124" s="351"/>
      <c r="C1124" s="351"/>
      <c r="D1124" s="351"/>
      <c r="E1124" s="351"/>
      <c r="F1124" s="351"/>
      <c r="G1124" s="351"/>
      <c r="H1124" s="351"/>
      <c r="I1124" s="351"/>
      <c r="J1124" s="351"/>
    </row>
    <row r="1125" spans="1:10" ht="13.5">
      <c r="A1125" s="351"/>
      <c r="B1125" s="351"/>
      <c r="C1125" s="351"/>
      <c r="D1125" s="351"/>
      <c r="E1125" s="351"/>
      <c r="F1125" s="351"/>
      <c r="G1125" s="351"/>
      <c r="H1125" s="351"/>
      <c r="I1125" s="351"/>
      <c r="J1125" s="351"/>
    </row>
    <row r="1126" spans="1:10" ht="13.5">
      <c r="A1126" s="351"/>
      <c r="B1126" s="351"/>
      <c r="C1126" s="351"/>
      <c r="D1126" s="351"/>
      <c r="E1126" s="351"/>
      <c r="F1126" s="351"/>
      <c r="G1126" s="351"/>
      <c r="H1126" s="351"/>
      <c r="I1126" s="351"/>
      <c r="J1126" s="351"/>
    </row>
    <row r="1127" spans="1:10" ht="13.5">
      <c r="A1127" s="351"/>
      <c r="B1127" s="351"/>
      <c r="C1127" s="351"/>
      <c r="D1127" s="351"/>
      <c r="E1127" s="351"/>
      <c r="F1127" s="351"/>
      <c r="G1127" s="351"/>
      <c r="H1127" s="351"/>
      <c r="I1127" s="351"/>
      <c r="J1127" s="351"/>
    </row>
    <row r="1128" spans="1:10" ht="13.5">
      <c r="A1128" s="351"/>
      <c r="B1128" s="351"/>
      <c r="C1128" s="351"/>
      <c r="D1128" s="351"/>
      <c r="E1128" s="351"/>
      <c r="F1128" s="351"/>
      <c r="G1128" s="351"/>
      <c r="H1128" s="351"/>
      <c r="I1128" s="351"/>
      <c r="J1128" s="351"/>
    </row>
    <row r="1129" spans="1:10" ht="13.5">
      <c r="A1129" s="351"/>
      <c r="B1129" s="351"/>
      <c r="C1129" s="351"/>
      <c r="D1129" s="351"/>
      <c r="E1129" s="351"/>
      <c r="F1129" s="351"/>
      <c r="G1129" s="351"/>
      <c r="H1129" s="351"/>
      <c r="I1129" s="351"/>
      <c r="J1129" s="351"/>
    </row>
    <row r="1130" spans="1:10" ht="13.5">
      <c r="A1130" s="351"/>
      <c r="B1130" s="351"/>
      <c r="C1130" s="351"/>
      <c r="D1130" s="351"/>
      <c r="E1130" s="351"/>
      <c r="F1130" s="351"/>
      <c r="G1130" s="351"/>
      <c r="H1130" s="351"/>
      <c r="I1130" s="351"/>
      <c r="J1130" s="351"/>
    </row>
    <row r="1131" spans="1:10" ht="13.5">
      <c r="A1131" s="351"/>
      <c r="B1131" s="351"/>
      <c r="C1131" s="351"/>
      <c r="D1131" s="351"/>
      <c r="E1131" s="351"/>
      <c r="F1131" s="351"/>
      <c r="G1131" s="351"/>
      <c r="H1131" s="351"/>
      <c r="I1131" s="351"/>
      <c r="J1131" s="351"/>
    </row>
    <row r="1132" spans="1:10" ht="13.5">
      <c r="A1132" s="351"/>
      <c r="B1132" s="351"/>
      <c r="C1132" s="351"/>
      <c r="D1132" s="351"/>
      <c r="E1132" s="351"/>
      <c r="F1132" s="351"/>
      <c r="G1132" s="351"/>
      <c r="H1132" s="351"/>
      <c r="I1132" s="351"/>
      <c r="J1132" s="351"/>
    </row>
    <row r="1133" spans="1:10" ht="13.5">
      <c r="A1133" s="351"/>
      <c r="B1133" s="351"/>
      <c r="C1133" s="351"/>
      <c r="D1133" s="351"/>
      <c r="E1133" s="351"/>
      <c r="F1133" s="351"/>
      <c r="G1133" s="351"/>
      <c r="H1133" s="351"/>
      <c r="I1133" s="351"/>
      <c r="J1133" s="351"/>
    </row>
    <row r="1134" spans="1:10" ht="13.5">
      <c r="A1134" s="351"/>
      <c r="B1134" s="351"/>
      <c r="C1134" s="351"/>
      <c r="D1134" s="351"/>
      <c r="E1134" s="351"/>
      <c r="F1134" s="351"/>
      <c r="G1134" s="351"/>
      <c r="H1134" s="351"/>
      <c r="I1134" s="351"/>
      <c r="J1134" s="351"/>
    </row>
    <row r="1135" spans="1:10" ht="13.5">
      <c r="A1135" s="351"/>
      <c r="B1135" s="351"/>
      <c r="C1135" s="351"/>
      <c r="D1135" s="351"/>
      <c r="E1135" s="351"/>
      <c r="F1135" s="351"/>
      <c r="G1135" s="351"/>
      <c r="H1135" s="351"/>
      <c r="I1135" s="351"/>
      <c r="J1135" s="351"/>
    </row>
    <row r="1136" spans="1:10" ht="13.5">
      <c r="A1136" s="351"/>
      <c r="B1136" s="351"/>
      <c r="C1136" s="351"/>
      <c r="D1136" s="351"/>
      <c r="E1136" s="351"/>
      <c r="F1136" s="351"/>
      <c r="G1136" s="351"/>
      <c r="H1136" s="351"/>
      <c r="I1136" s="351"/>
      <c r="J1136" s="351"/>
    </row>
    <row r="1137" spans="1:10" ht="13.5">
      <c r="A1137" s="351"/>
      <c r="B1137" s="351"/>
      <c r="C1137" s="351"/>
      <c r="D1137" s="351"/>
      <c r="E1137" s="351"/>
      <c r="F1137" s="351"/>
      <c r="G1137" s="351"/>
      <c r="H1137" s="351"/>
      <c r="I1137" s="351"/>
      <c r="J1137" s="351"/>
    </row>
    <row r="1138" spans="1:10" ht="13.5">
      <c r="A1138" s="351"/>
      <c r="B1138" s="351"/>
      <c r="C1138" s="351"/>
      <c r="D1138" s="351"/>
      <c r="E1138" s="351"/>
      <c r="F1138" s="351"/>
      <c r="G1138" s="351"/>
      <c r="H1138" s="351"/>
      <c r="I1138" s="351"/>
      <c r="J1138" s="351"/>
    </row>
    <row r="1139" spans="1:10" ht="13.5">
      <c r="A1139" s="351"/>
      <c r="B1139" s="351"/>
      <c r="C1139" s="351"/>
      <c r="D1139" s="351"/>
      <c r="E1139" s="351"/>
      <c r="F1139" s="351"/>
      <c r="G1139" s="351"/>
      <c r="H1139" s="351"/>
      <c r="I1139" s="351"/>
      <c r="J1139" s="351"/>
    </row>
    <row r="1140" spans="1:10" ht="13.5">
      <c r="A1140" s="351"/>
      <c r="B1140" s="351"/>
      <c r="C1140" s="351"/>
      <c r="D1140" s="351"/>
      <c r="E1140" s="351"/>
      <c r="F1140" s="351"/>
      <c r="G1140" s="351"/>
      <c r="H1140" s="351"/>
      <c r="I1140" s="351"/>
      <c r="J1140" s="351"/>
    </row>
    <row r="1141" spans="1:10" ht="13.5">
      <c r="A1141" s="351"/>
      <c r="B1141" s="351"/>
      <c r="C1141" s="351"/>
      <c r="D1141" s="351"/>
      <c r="E1141" s="351"/>
      <c r="F1141" s="351"/>
      <c r="G1141" s="351"/>
      <c r="H1141" s="351"/>
      <c r="I1141" s="351"/>
      <c r="J1141" s="351"/>
    </row>
    <row r="1142" spans="1:10" ht="13.5">
      <c r="A1142" s="351"/>
      <c r="B1142" s="351"/>
      <c r="C1142" s="351"/>
      <c r="D1142" s="351"/>
      <c r="E1142" s="351"/>
      <c r="F1142" s="351"/>
      <c r="G1142" s="351"/>
      <c r="H1142" s="351"/>
      <c r="I1142" s="351"/>
      <c r="J1142" s="351"/>
    </row>
    <row r="1143" spans="1:10" ht="13.5">
      <c r="A1143" s="351"/>
      <c r="B1143" s="351"/>
      <c r="C1143" s="351"/>
      <c r="D1143" s="351"/>
      <c r="E1143" s="351"/>
      <c r="F1143" s="351"/>
      <c r="G1143" s="351"/>
      <c r="H1143" s="351"/>
      <c r="I1143" s="351"/>
      <c r="J1143" s="351"/>
    </row>
    <row r="1144" spans="1:10" ht="13.5">
      <c r="A1144" s="351"/>
      <c r="B1144" s="351"/>
      <c r="C1144" s="351"/>
      <c r="D1144" s="351"/>
      <c r="E1144" s="351"/>
      <c r="F1144" s="351"/>
      <c r="G1144" s="351"/>
      <c r="H1144" s="351"/>
      <c r="I1144" s="351"/>
      <c r="J1144" s="351"/>
    </row>
    <row r="1145" spans="1:10" ht="13.5">
      <c r="A1145" s="351"/>
      <c r="B1145" s="351"/>
      <c r="C1145" s="351"/>
      <c r="D1145" s="351"/>
      <c r="E1145" s="351"/>
      <c r="F1145" s="351"/>
      <c r="G1145" s="351"/>
      <c r="H1145" s="351"/>
      <c r="I1145" s="351"/>
      <c r="J1145" s="351"/>
    </row>
    <row r="1146" spans="1:10" ht="13.5">
      <c r="A1146" s="351"/>
      <c r="B1146" s="351"/>
      <c r="C1146" s="351"/>
      <c r="D1146" s="351"/>
      <c r="E1146" s="351"/>
      <c r="F1146" s="351"/>
      <c r="G1146" s="351"/>
      <c r="H1146" s="351"/>
      <c r="I1146" s="351"/>
      <c r="J1146" s="351"/>
    </row>
    <row r="1147" spans="1:10" ht="13.5">
      <c r="A1147" s="351"/>
      <c r="B1147" s="351"/>
      <c r="C1147" s="351"/>
      <c r="D1147" s="351"/>
      <c r="E1147" s="351"/>
      <c r="F1147" s="351"/>
      <c r="G1147" s="351"/>
      <c r="H1147" s="351"/>
      <c r="I1147" s="351"/>
      <c r="J1147" s="351"/>
    </row>
    <row r="1148" spans="1:10" ht="13.5">
      <c r="A1148" s="351"/>
      <c r="B1148" s="351"/>
      <c r="C1148" s="351"/>
      <c r="D1148" s="351"/>
      <c r="E1148" s="351"/>
      <c r="F1148" s="351"/>
      <c r="G1148" s="351"/>
      <c r="H1148" s="351"/>
      <c r="I1148" s="351"/>
      <c r="J1148" s="351"/>
    </row>
    <row r="1149" spans="1:10" ht="13.5">
      <c r="A1149" s="351"/>
      <c r="B1149" s="351"/>
      <c r="C1149" s="351"/>
      <c r="D1149" s="351"/>
      <c r="E1149" s="351"/>
      <c r="F1149" s="351"/>
      <c r="G1149" s="351"/>
      <c r="H1149" s="351"/>
      <c r="I1149" s="351"/>
      <c r="J1149" s="351"/>
    </row>
    <row r="1150" spans="1:10" ht="13.5">
      <c r="A1150" s="351"/>
      <c r="B1150" s="351"/>
      <c r="C1150" s="351"/>
      <c r="D1150" s="351"/>
      <c r="E1150" s="351"/>
      <c r="F1150" s="351"/>
      <c r="G1150" s="351"/>
      <c r="H1150" s="351"/>
      <c r="I1150" s="351"/>
      <c r="J1150" s="351"/>
    </row>
    <row r="1151" spans="1:10" ht="13.5">
      <c r="A1151" s="351"/>
      <c r="B1151" s="351"/>
      <c r="C1151" s="351"/>
      <c r="D1151" s="351"/>
      <c r="E1151" s="351"/>
      <c r="F1151" s="351"/>
      <c r="G1151" s="351"/>
      <c r="H1151" s="351"/>
      <c r="I1151" s="351"/>
      <c r="J1151" s="351"/>
    </row>
    <row r="1152" spans="1:10" ht="13.5">
      <c r="A1152" s="351"/>
      <c r="B1152" s="351"/>
      <c r="C1152" s="351"/>
      <c r="D1152" s="351"/>
      <c r="E1152" s="351"/>
      <c r="F1152" s="351"/>
      <c r="G1152" s="351"/>
      <c r="H1152" s="351"/>
      <c r="I1152" s="351"/>
      <c r="J1152" s="351"/>
    </row>
    <row r="1153" spans="1:10" ht="13.5">
      <c r="A1153" s="351"/>
      <c r="B1153" s="351"/>
      <c r="C1153" s="351"/>
      <c r="D1153" s="351"/>
      <c r="E1153" s="351"/>
      <c r="F1153" s="351"/>
      <c r="G1153" s="351"/>
      <c r="H1153" s="351"/>
      <c r="I1153" s="351"/>
      <c r="J1153" s="351"/>
    </row>
    <row r="1154" spans="1:10" ht="13.5">
      <c r="A1154" s="351"/>
      <c r="B1154" s="351"/>
      <c r="C1154" s="351"/>
      <c r="D1154" s="351"/>
      <c r="E1154" s="351"/>
      <c r="F1154" s="351"/>
      <c r="G1154" s="351"/>
      <c r="H1154" s="351"/>
      <c r="I1154" s="351"/>
      <c r="J1154" s="351"/>
    </row>
    <row r="1155" spans="1:10" ht="13.5">
      <c r="A1155" s="351"/>
      <c r="B1155" s="351"/>
      <c r="C1155" s="351"/>
      <c r="D1155" s="351"/>
      <c r="E1155" s="351"/>
      <c r="F1155" s="351"/>
      <c r="G1155" s="351"/>
      <c r="H1155" s="351"/>
      <c r="I1155" s="351"/>
      <c r="J1155" s="351"/>
    </row>
    <row r="1156" spans="1:10" ht="13.5">
      <c r="A1156" s="351"/>
      <c r="B1156" s="351"/>
      <c r="C1156" s="351"/>
      <c r="D1156" s="351"/>
      <c r="E1156" s="351"/>
      <c r="F1156" s="351"/>
      <c r="G1156" s="351"/>
      <c r="H1156" s="351"/>
      <c r="I1156" s="351"/>
      <c r="J1156" s="351"/>
    </row>
    <row r="1157" spans="1:10" ht="13.5">
      <c r="A1157" s="351"/>
      <c r="B1157" s="351"/>
      <c r="C1157" s="351"/>
      <c r="D1157" s="351"/>
      <c r="E1157" s="351"/>
      <c r="F1157" s="351"/>
      <c r="G1157" s="351"/>
      <c r="H1157" s="351"/>
      <c r="I1157" s="351"/>
      <c r="J1157" s="351"/>
    </row>
    <row r="1158" spans="1:10" ht="13.5">
      <c r="A1158" s="351"/>
      <c r="B1158" s="351"/>
      <c r="C1158" s="351"/>
      <c r="D1158" s="351"/>
      <c r="E1158" s="351"/>
      <c r="F1158" s="351"/>
      <c r="G1158" s="351"/>
      <c r="H1158" s="351"/>
      <c r="I1158" s="351"/>
      <c r="J1158" s="351"/>
    </row>
    <row r="1159" spans="1:10" ht="13.5">
      <c r="A1159" s="351"/>
      <c r="B1159" s="351"/>
      <c r="C1159" s="351"/>
      <c r="D1159" s="351"/>
      <c r="E1159" s="351"/>
      <c r="F1159" s="351"/>
      <c r="G1159" s="351"/>
      <c r="H1159" s="351"/>
      <c r="I1159" s="351"/>
      <c r="J1159" s="351"/>
    </row>
    <row r="1160" spans="1:10" ht="13.5">
      <c r="A1160" s="351"/>
      <c r="B1160" s="351"/>
      <c r="C1160" s="351"/>
      <c r="D1160" s="351"/>
      <c r="E1160" s="351"/>
      <c r="F1160" s="351"/>
      <c r="G1160" s="351"/>
      <c r="H1160" s="351"/>
      <c r="I1160" s="351"/>
      <c r="J1160" s="351"/>
    </row>
    <row r="1161" spans="1:10" ht="13.5">
      <c r="A1161" s="351"/>
      <c r="B1161" s="351"/>
      <c r="C1161" s="351"/>
      <c r="D1161" s="351"/>
      <c r="E1161" s="351"/>
      <c r="F1161" s="351"/>
      <c r="G1161" s="351"/>
      <c r="H1161" s="351"/>
      <c r="I1161" s="351"/>
      <c r="J1161" s="351"/>
    </row>
    <row r="1162" spans="1:10" ht="13.5">
      <c r="A1162" s="351"/>
      <c r="B1162" s="351"/>
      <c r="C1162" s="351"/>
      <c r="D1162" s="351"/>
      <c r="E1162" s="351"/>
      <c r="F1162" s="351"/>
      <c r="G1162" s="351"/>
      <c r="H1162" s="351"/>
      <c r="I1162" s="351"/>
      <c r="J1162" s="351"/>
    </row>
    <row r="1163" spans="1:10" ht="13.5">
      <c r="A1163" s="351"/>
      <c r="B1163" s="351"/>
      <c r="C1163" s="351"/>
      <c r="D1163" s="351"/>
      <c r="E1163" s="351"/>
      <c r="F1163" s="351"/>
      <c r="G1163" s="351"/>
      <c r="H1163" s="351"/>
      <c r="I1163" s="351"/>
      <c r="J1163" s="351"/>
    </row>
    <row r="1164" spans="1:10" ht="13.5">
      <c r="A1164" s="351"/>
      <c r="B1164" s="351"/>
      <c r="C1164" s="351"/>
      <c r="D1164" s="351"/>
      <c r="E1164" s="351"/>
      <c r="F1164" s="351"/>
      <c r="G1164" s="351"/>
      <c r="H1164" s="351"/>
      <c r="I1164" s="351"/>
      <c r="J1164" s="351"/>
    </row>
    <row r="1165" spans="1:10" ht="13.5">
      <c r="A1165" s="351"/>
      <c r="B1165" s="351"/>
      <c r="C1165" s="351"/>
      <c r="D1165" s="351"/>
      <c r="E1165" s="351"/>
      <c r="F1165" s="351"/>
      <c r="G1165" s="351"/>
      <c r="H1165" s="351"/>
      <c r="I1165" s="351"/>
      <c r="J1165" s="351"/>
    </row>
    <row r="1166" spans="1:10" ht="13.5">
      <c r="A1166" s="351"/>
      <c r="B1166" s="351"/>
      <c r="C1166" s="351"/>
      <c r="D1166" s="351"/>
      <c r="E1166" s="351"/>
      <c r="F1166" s="351"/>
      <c r="G1166" s="351"/>
      <c r="H1166" s="351"/>
      <c r="I1166" s="351"/>
      <c r="J1166" s="351"/>
    </row>
    <row r="1167" spans="1:10" ht="13.5">
      <c r="A1167" s="351"/>
      <c r="B1167" s="351"/>
      <c r="C1167" s="351"/>
      <c r="D1167" s="351"/>
      <c r="E1167" s="351"/>
      <c r="F1167" s="351"/>
      <c r="G1167" s="351"/>
      <c r="H1167" s="351"/>
      <c r="I1167" s="351"/>
      <c r="J1167" s="351"/>
    </row>
    <row r="1168" spans="1:10" ht="13.5">
      <c r="A1168" s="351"/>
      <c r="B1168" s="351"/>
      <c r="C1168" s="351"/>
      <c r="D1168" s="351"/>
      <c r="E1168" s="351"/>
      <c r="F1168" s="351"/>
      <c r="G1168" s="351"/>
      <c r="H1168" s="351"/>
      <c r="I1168" s="351"/>
      <c r="J1168" s="351"/>
    </row>
    <row r="1169" spans="1:10" ht="13.5">
      <c r="A1169" s="351"/>
      <c r="B1169" s="351"/>
      <c r="C1169" s="351"/>
      <c r="D1169" s="351"/>
      <c r="E1169" s="351"/>
      <c r="F1169" s="351"/>
      <c r="G1169" s="351"/>
      <c r="H1169" s="351"/>
      <c r="I1169" s="351"/>
      <c r="J1169" s="351"/>
    </row>
    <row r="1170" spans="1:10" ht="13.5">
      <c r="A1170" s="351"/>
      <c r="B1170" s="351"/>
      <c r="C1170" s="351"/>
      <c r="D1170" s="351"/>
      <c r="E1170" s="351"/>
      <c r="F1170" s="351"/>
      <c r="G1170" s="351"/>
      <c r="H1170" s="351"/>
      <c r="I1170" s="351"/>
      <c r="J1170" s="351"/>
    </row>
    <row r="1171" spans="1:10" ht="13.5">
      <c r="A1171" s="351"/>
      <c r="B1171" s="351"/>
      <c r="C1171" s="351"/>
      <c r="D1171" s="351"/>
      <c r="E1171" s="351"/>
      <c r="F1171" s="351"/>
      <c r="G1171" s="351"/>
      <c r="H1171" s="351"/>
      <c r="I1171" s="351"/>
      <c r="J1171" s="351"/>
    </row>
    <row r="1172" spans="1:10" ht="13.5">
      <c r="A1172" s="351"/>
      <c r="B1172" s="351"/>
      <c r="C1172" s="351"/>
      <c r="D1172" s="351"/>
      <c r="E1172" s="351"/>
      <c r="F1172" s="351"/>
      <c r="G1172" s="351"/>
      <c r="H1172" s="351"/>
      <c r="I1172" s="351"/>
      <c r="J1172" s="351"/>
    </row>
    <row r="1173" spans="1:10" ht="13.5">
      <c r="A1173" s="351"/>
      <c r="B1173" s="351"/>
      <c r="C1173" s="351"/>
      <c r="D1173" s="351"/>
      <c r="E1173" s="351"/>
      <c r="F1173" s="351"/>
      <c r="G1173" s="351"/>
      <c r="H1173" s="351"/>
      <c r="I1173" s="351"/>
      <c r="J1173" s="351"/>
    </row>
    <row r="1174" spans="1:10" ht="13.5">
      <c r="A1174" s="351"/>
      <c r="B1174" s="351"/>
      <c r="C1174" s="351"/>
      <c r="D1174" s="351"/>
      <c r="E1174" s="351"/>
      <c r="F1174" s="351"/>
      <c r="G1174" s="351"/>
      <c r="H1174" s="351"/>
      <c r="I1174" s="351"/>
      <c r="J1174" s="351"/>
    </row>
    <row r="1175" spans="1:10" ht="13.5">
      <c r="A1175" s="351"/>
      <c r="B1175" s="351"/>
      <c r="C1175" s="351"/>
      <c r="D1175" s="351"/>
      <c r="E1175" s="351"/>
      <c r="F1175" s="351"/>
      <c r="G1175" s="351"/>
      <c r="H1175" s="351"/>
      <c r="I1175" s="351"/>
      <c r="J1175" s="351"/>
    </row>
    <row r="1176" spans="1:10" ht="13.5">
      <c r="A1176" s="351"/>
      <c r="B1176" s="351"/>
      <c r="C1176" s="351"/>
      <c r="D1176" s="351"/>
      <c r="E1176" s="351"/>
      <c r="F1176" s="351"/>
      <c r="G1176" s="351"/>
      <c r="H1176" s="351"/>
      <c r="I1176" s="351"/>
      <c r="J1176" s="351"/>
    </row>
    <row r="1177" spans="1:10" ht="13.5">
      <c r="A1177" s="351"/>
      <c r="B1177" s="351"/>
      <c r="C1177" s="351"/>
      <c r="D1177" s="351"/>
      <c r="E1177" s="351"/>
      <c r="F1177" s="351"/>
      <c r="G1177" s="351"/>
      <c r="H1177" s="351"/>
      <c r="I1177" s="351"/>
      <c r="J1177" s="351"/>
    </row>
    <row r="1178" spans="1:10" ht="13.5">
      <c r="A1178" s="351"/>
      <c r="B1178" s="351"/>
      <c r="C1178" s="351"/>
      <c r="D1178" s="351"/>
      <c r="E1178" s="351"/>
      <c r="F1178" s="351"/>
      <c r="G1178" s="351"/>
      <c r="H1178" s="351"/>
      <c r="I1178" s="351"/>
      <c r="J1178" s="351"/>
    </row>
    <row r="1179" spans="1:10" ht="13.5">
      <c r="A1179" s="351"/>
      <c r="B1179" s="351"/>
      <c r="C1179" s="351"/>
      <c r="D1179" s="351"/>
      <c r="E1179" s="351"/>
      <c r="F1179" s="351"/>
      <c r="G1179" s="351"/>
      <c r="H1179" s="351"/>
      <c r="I1179" s="351"/>
      <c r="J1179" s="351"/>
    </row>
    <row r="1180" spans="1:10" ht="13.5">
      <c r="A1180" s="351"/>
      <c r="B1180" s="351"/>
      <c r="C1180" s="351"/>
      <c r="D1180" s="351"/>
      <c r="E1180" s="351"/>
      <c r="F1180" s="351"/>
      <c r="G1180" s="351"/>
      <c r="H1180" s="351"/>
      <c r="I1180" s="351"/>
      <c r="J1180" s="351"/>
    </row>
    <row r="1181" spans="1:10" ht="13.5">
      <c r="A1181" s="351"/>
      <c r="B1181" s="351"/>
      <c r="C1181" s="351"/>
      <c r="D1181" s="351"/>
      <c r="E1181" s="351"/>
      <c r="F1181" s="351"/>
      <c r="G1181" s="351"/>
      <c r="H1181" s="351"/>
      <c r="I1181" s="351"/>
      <c r="J1181" s="351"/>
    </row>
    <row r="1182" spans="1:10" ht="13.5">
      <c r="A1182" s="351"/>
      <c r="B1182" s="351"/>
      <c r="C1182" s="351"/>
      <c r="D1182" s="351"/>
      <c r="E1182" s="351"/>
      <c r="F1182" s="351"/>
      <c r="G1182" s="351"/>
      <c r="H1182" s="351"/>
      <c r="I1182" s="351"/>
      <c r="J1182" s="351"/>
    </row>
    <row r="1183" spans="1:10" ht="13.5">
      <c r="A1183" s="351"/>
      <c r="B1183" s="351"/>
      <c r="C1183" s="351"/>
      <c r="D1183" s="351"/>
      <c r="E1183" s="351"/>
      <c r="F1183" s="351"/>
      <c r="G1183" s="351"/>
      <c r="H1183" s="351"/>
      <c r="I1183" s="351"/>
      <c r="J1183" s="351"/>
    </row>
    <row r="1184" spans="1:10" ht="13.5">
      <c r="A1184" s="351"/>
      <c r="B1184" s="351"/>
      <c r="C1184" s="351"/>
      <c r="D1184" s="351"/>
      <c r="E1184" s="351"/>
      <c r="F1184" s="351"/>
      <c r="G1184" s="351"/>
      <c r="H1184" s="351"/>
      <c r="I1184" s="351"/>
      <c r="J1184" s="351"/>
    </row>
    <row r="1185" spans="1:10" ht="13.5">
      <c r="A1185" s="351"/>
      <c r="B1185" s="351"/>
      <c r="C1185" s="351"/>
      <c r="D1185" s="351"/>
      <c r="E1185" s="351"/>
      <c r="F1185" s="351"/>
      <c r="G1185" s="351"/>
      <c r="H1185" s="351"/>
      <c r="I1185" s="351"/>
      <c r="J1185" s="351"/>
    </row>
    <row r="1186" spans="1:10" ht="13.5">
      <c r="A1186" s="351"/>
      <c r="B1186" s="351"/>
      <c r="C1186" s="351"/>
      <c r="D1186" s="351"/>
      <c r="E1186" s="351"/>
      <c r="F1186" s="351"/>
      <c r="G1186" s="351"/>
      <c r="H1186" s="351"/>
      <c r="I1186" s="351"/>
      <c r="J1186" s="351"/>
    </row>
    <row r="1187" spans="1:10" ht="13.5">
      <c r="A1187" s="351"/>
      <c r="B1187" s="351"/>
      <c r="C1187" s="351"/>
      <c r="D1187" s="351"/>
      <c r="E1187" s="351"/>
      <c r="F1187" s="351"/>
      <c r="G1187" s="351"/>
      <c r="H1187" s="351"/>
      <c r="I1187" s="351"/>
      <c r="J1187" s="351"/>
    </row>
    <row r="1188" spans="1:10" ht="13.5">
      <c r="A1188" s="351"/>
      <c r="B1188" s="351"/>
      <c r="C1188" s="351"/>
      <c r="D1188" s="351"/>
      <c r="E1188" s="351"/>
      <c r="F1188" s="351"/>
      <c r="G1188" s="351"/>
      <c r="H1188" s="351"/>
      <c r="I1188" s="351"/>
      <c r="J1188" s="351"/>
    </row>
    <row r="1189" spans="1:10" ht="13.5">
      <c r="A1189" s="351"/>
      <c r="B1189" s="351"/>
      <c r="C1189" s="351"/>
      <c r="D1189" s="351"/>
      <c r="E1189" s="351"/>
      <c r="F1189" s="351"/>
      <c r="G1189" s="351"/>
      <c r="H1189" s="351"/>
      <c r="I1189" s="351"/>
      <c r="J1189" s="351"/>
    </row>
    <row r="1190" spans="1:10" ht="13.5">
      <c r="A1190" s="351"/>
      <c r="B1190" s="351"/>
      <c r="C1190" s="351"/>
      <c r="D1190" s="351"/>
      <c r="E1190" s="351"/>
      <c r="F1190" s="351"/>
      <c r="G1190" s="351"/>
      <c r="H1190" s="351"/>
      <c r="I1190" s="351"/>
      <c r="J1190" s="351"/>
    </row>
    <row r="1191" spans="1:10" ht="13.5">
      <c r="A1191" s="351"/>
      <c r="B1191" s="351"/>
      <c r="C1191" s="351"/>
      <c r="D1191" s="351"/>
      <c r="E1191" s="351"/>
      <c r="F1191" s="351"/>
      <c r="G1191" s="351"/>
      <c r="H1191" s="351"/>
      <c r="I1191" s="351"/>
      <c r="J1191" s="351"/>
    </row>
    <row r="1192" spans="1:10" ht="13.5">
      <c r="A1192" s="351"/>
      <c r="B1192" s="351"/>
      <c r="C1192" s="351"/>
      <c r="D1192" s="351"/>
      <c r="E1192" s="351"/>
      <c r="F1192" s="351"/>
      <c r="G1192" s="351"/>
      <c r="H1192" s="351"/>
      <c r="I1192" s="351"/>
      <c r="J1192" s="351"/>
    </row>
    <row r="1193" spans="1:10" ht="13.5">
      <c r="A1193" s="351"/>
      <c r="B1193" s="351"/>
      <c r="C1193" s="351"/>
      <c r="D1193" s="351"/>
      <c r="E1193" s="351"/>
      <c r="F1193" s="351"/>
      <c r="G1193" s="351"/>
      <c r="H1193" s="351"/>
      <c r="I1193" s="351"/>
      <c r="J1193" s="351"/>
    </row>
    <row r="1194" spans="1:10" ht="13.5">
      <c r="A1194" s="351"/>
      <c r="B1194" s="351"/>
      <c r="C1194" s="351"/>
      <c r="D1194" s="351"/>
      <c r="E1194" s="351"/>
      <c r="F1194" s="351"/>
      <c r="G1194" s="351"/>
      <c r="H1194" s="351"/>
      <c r="I1194" s="351"/>
      <c r="J1194" s="351"/>
    </row>
    <row r="1195" spans="1:10" ht="13.5">
      <c r="A1195" s="351"/>
      <c r="B1195" s="351"/>
      <c r="C1195" s="351"/>
      <c r="D1195" s="351"/>
      <c r="E1195" s="351"/>
      <c r="F1195" s="351"/>
      <c r="G1195" s="351"/>
      <c r="H1195" s="351"/>
      <c r="I1195" s="351"/>
      <c r="J1195" s="351"/>
    </row>
    <row r="1196" spans="1:10" ht="13.5">
      <c r="A1196" s="351"/>
      <c r="B1196" s="351"/>
      <c r="C1196" s="351"/>
      <c r="D1196" s="351"/>
      <c r="E1196" s="351"/>
      <c r="F1196" s="351"/>
      <c r="G1196" s="351"/>
      <c r="H1196" s="351"/>
      <c r="I1196" s="351"/>
      <c r="J1196" s="351"/>
    </row>
    <row r="1197" spans="1:10" ht="13.5">
      <c r="A1197" s="351"/>
      <c r="B1197" s="351"/>
      <c r="C1197" s="351"/>
      <c r="D1197" s="351"/>
      <c r="E1197" s="351"/>
      <c r="F1197" s="351"/>
      <c r="G1197" s="351"/>
      <c r="H1197" s="351"/>
      <c r="I1197" s="351"/>
      <c r="J1197" s="351"/>
    </row>
    <row r="1198" spans="1:10" ht="13.5">
      <c r="A1198" s="351"/>
      <c r="B1198" s="351"/>
      <c r="C1198" s="351"/>
      <c r="D1198" s="351"/>
      <c r="E1198" s="351"/>
      <c r="F1198" s="351"/>
      <c r="G1198" s="351"/>
      <c r="H1198" s="351"/>
      <c r="I1198" s="351"/>
      <c r="J1198" s="351"/>
    </row>
    <row r="1199" spans="1:10" ht="13.5">
      <c r="A1199" s="351"/>
      <c r="B1199" s="351"/>
      <c r="C1199" s="351"/>
      <c r="D1199" s="351"/>
      <c r="E1199" s="351"/>
      <c r="F1199" s="351"/>
      <c r="G1199" s="351"/>
      <c r="H1199" s="351"/>
      <c r="I1199" s="351"/>
      <c r="J1199" s="351"/>
    </row>
    <row r="1200" spans="1:10" ht="13.5">
      <c r="A1200" s="351"/>
      <c r="B1200" s="351"/>
      <c r="C1200" s="351"/>
      <c r="D1200" s="351"/>
      <c r="E1200" s="351"/>
      <c r="F1200" s="351"/>
      <c r="G1200" s="351"/>
      <c r="H1200" s="351"/>
      <c r="I1200" s="351"/>
      <c r="J1200" s="351"/>
    </row>
    <row r="1201" spans="1:10" ht="13.5">
      <c r="A1201" s="351"/>
      <c r="B1201" s="351"/>
      <c r="C1201" s="351"/>
      <c r="D1201" s="351"/>
      <c r="E1201" s="351"/>
      <c r="F1201" s="351"/>
      <c r="G1201" s="351"/>
      <c r="H1201" s="351"/>
      <c r="I1201" s="351"/>
      <c r="J1201" s="351"/>
    </row>
    <row r="1202" spans="1:10" ht="13.5">
      <c r="A1202" s="351"/>
      <c r="B1202" s="351"/>
      <c r="C1202" s="351"/>
      <c r="D1202" s="351"/>
      <c r="E1202" s="351"/>
      <c r="F1202" s="351"/>
      <c r="G1202" s="351"/>
      <c r="H1202" s="351"/>
      <c r="I1202" s="351"/>
      <c r="J1202" s="351"/>
    </row>
    <row r="1203" spans="1:10" ht="13.5">
      <c r="A1203" s="351"/>
      <c r="B1203" s="351"/>
      <c r="C1203" s="351"/>
      <c r="D1203" s="351"/>
      <c r="E1203" s="351"/>
      <c r="F1203" s="351"/>
      <c r="G1203" s="351"/>
      <c r="H1203" s="351"/>
      <c r="I1203" s="351"/>
      <c r="J1203" s="351"/>
    </row>
    <row r="1204" spans="1:10" ht="13.5">
      <c r="A1204" s="351"/>
      <c r="B1204" s="351"/>
      <c r="C1204" s="351"/>
      <c r="D1204" s="351"/>
      <c r="E1204" s="351"/>
      <c r="F1204" s="351"/>
      <c r="G1204" s="351"/>
      <c r="H1204" s="351"/>
      <c r="I1204" s="351"/>
      <c r="J1204" s="351"/>
    </row>
    <row r="1205" spans="1:10" ht="13.5">
      <c r="A1205" s="351"/>
      <c r="B1205" s="351"/>
      <c r="C1205" s="351"/>
      <c r="D1205" s="351"/>
      <c r="E1205" s="351"/>
      <c r="F1205" s="351"/>
      <c r="G1205" s="351"/>
      <c r="H1205" s="351"/>
      <c r="I1205" s="351"/>
      <c r="J1205" s="351"/>
    </row>
    <row r="1206" spans="1:10" ht="13.5">
      <c r="A1206" s="351"/>
      <c r="B1206" s="351"/>
      <c r="C1206" s="351"/>
      <c r="D1206" s="351"/>
      <c r="E1206" s="351"/>
      <c r="F1206" s="351"/>
      <c r="G1206" s="351"/>
      <c r="H1206" s="351"/>
      <c r="I1206" s="351"/>
      <c r="J1206" s="351"/>
    </row>
    <row r="1207" spans="1:10" ht="13.5">
      <c r="A1207" s="351"/>
      <c r="B1207" s="351"/>
      <c r="C1207" s="351"/>
      <c r="D1207" s="351"/>
      <c r="E1207" s="351"/>
      <c r="F1207" s="351"/>
      <c r="G1207" s="351"/>
      <c r="H1207" s="351"/>
      <c r="I1207" s="351"/>
      <c r="J1207" s="351"/>
    </row>
    <row r="1208" spans="1:10" ht="13.5">
      <c r="A1208" s="351"/>
      <c r="B1208" s="351"/>
      <c r="C1208" s="351"/>
      <c r="D1208" s="351"/>
      <c r="E1208" s="351"/>
      <c r="F1208" s="351"/>
      <c r="G1208" s="351"/>
      <c r="H1208" s="351"/>
      <c r="I1208" s="351"/>
      <c r="J1208" s="351"/>
    </row>
    <row r="1209" spans="1:10" ht="13.5">
      <c r="A1209" s="351"/>
      <c r="B1209" s="351"/>
      <c r="C1209" s="351"/>
      <c r="D1209" s="351"/>
      <c r="E1209" s="351"/>
      <c r="F1209" s="351"/>
      <c r="G1209" s="351"/>
      <c r="H1209" s="351"/>
      <c r="I1209" s="351"/>
      <c r="J1209" s="351"/>
    </row>
    <row r="1210" spans="1:10" ht="13.5">
      <c r="A1210" s="351"/>
      <c r="B1210" s="351"/>
      <c r="C1210" s="351"/>
      <c r="D1210" s="351"/>
      <c r="E1210" s="351"/>
      <c r="F1210" s="351"/>
      <c r="G1210" s="351"/>
      <c r="H1210" s="351"/>
      <c r="I1210" s="351"/>
      <c r="J1210" s="351"/>
    </row>
    <row r="1211" spans="1:10" ht="13.5">
      <c r="A1211" s="351"/>
      <c r="B1211" s="351"/>
      <c r="C1211" s="351"/>
      <c r="D1211" s="351"/>
      <c r="E1211" s="351"/>
      <c r="F1211" s="351"/>
      <c r="G1211" s="351"/>
      <c r="H1211" s="351"/>
      <c r="I1211" s="351"/>
      <c r="J1211" s="351"/>
    </row>
    <row r="1212" spans="1:10" ht="13.5">
      <c r="A1212" s="351"/>
      <c r="B1212" s="351"/>
      <c r="C1212" s="351"/>
      <c r="D1212" s="351"/>
      <c r="E1212" s="351"/>
      <c r="F1212" s="351"/>
      <c r="G1212" s="351"/>
      <c r="H1212" s="351"/>
      <c r="I1212" s="351"/>
      <c r="J1212" s="351"/>
    </row>
    <row r="1213" spans="1:10" ht="13.5">
      <c r="A1213" s="351"/>
      <c r="B1213" s="351"/>
      <c r="C1213" s="351"/>
      <c r="D1213" s="351"/>
      <c r="E1213" s="351"/>
      <c r="F1213" s="351"/>
      <c r="G1213" s="351"/>
      <c r="H1213" s="351"/>
      <c r="I1213" s="351"/>
      <c r="J1213" s="351"/>
    </row>
    <row r="1214" spans="1:10" ht="13.5">
      <c r="A1214" s="351"/>
      <c r="B1214" s="351"/>
      <c r="C1214" s="351"/>
      <c r="D1214" s="351"/>
      <c r="E1214" s="351"/>
      <c r="F1214" s="351"/>
      <c r="G1214" s="351"/>
      <c r="H1214" s="351"/>
      <c r="I1214" s="351"/>
      <c r="J1214" s="351"/>
    </row>
    <row r="1215" spans="1:10" ht="13.5">
      <c r="A1215" s="351"/>
      <c r="B1215" s="351"/>
      <c r="C1215" s="351"/>
      <c r="D1215" s="351"/>
      <c r="E1215" s="351"/>
      <c r="F1215" s="351"/>
      <c r="G1215" s="351"/>
      <c r="H1215" s="351"/>
      <c r="I1215" s="351"/>
      <c r="J1215" s="351"/>
    </row>
    <row r="1216" spans="1:10" ht="13.5">
      <c r="A1216" s="351"/>
      <c r="B1216" s="351"/>
      <c r="C1216" s="351"/>
      <c r="D1216" s="351"/>
      <c r="E1216" s="351"/>
      <c r="F1216" s="351"/>
      <c r="G1216" s="351"/>
      <c r="H1216" s="351"/>
      <c r="I1216" s="351"/>
      <c r="J1216" s="351"/>
    </row>
    <row r="1217" spans="1:10" ht="13.5">
      <c r="A1217" s="351"/>
      <c r="B1217" s="351"/>
      <c r="C1217" s="351"/>
      <c r="D1217" s="351"/>
      <c r="E1217" s="351"/>
      <c r="F1217" s="351"/>
      <c r="G1217" s="351"/>
      <c r="H1217" s="351"/>
      <c r="I1217" s="351"/>
      <c r="J1217" s="351"/>
    </row>
    <row r="1218" spans="1:10" ht="13.5">
      <c r="A1218" s="351"/>
      <c r="B1218" s="351"/>
      <c r="C1218" s="351"/>
      <c r="D1218" s="351"/>
      <c r="E1218" s="351"/>
      <c r="F1218" s="351"/>
      <c r="G1218" s="351"/>
      <c r="H1218" s="351"/>
      <c r="I1218" s="351"/>
      <c r="J1218" s="351"/>
    </row>
    <row r="1219" spans="1:10" ht="13.5">
      <c r="A1219" s="351"/>
      <c r="B1219" s="351"/>
      <c r="C1219" s="351"/>
      <c r="D1219" s="351"/>
      <c r="E1219" s="351"/>
      <c r="F1219" s="351"/>
      <c r="G1219" s="351"/>
      <c r="H1219" s="351"/>
      <c r="I1219" s="351"/>
      <c r="J1219" s="351"/>
    </row>
    <row r="1220" spans="1:10" ht="13.5">
      <c r="A1220" s="351"/>
      <c r="B1220" s="351"/>
      <c r="C1220" s="351"/>
      <c r="D1220" s="351"/>
      <c r="E1220" s="351"/>
      <c r="F1220" s="351"/>
      <c r="G1220" s="351"/>
      <c r="H1220" s="351"/>
      <c r="I1220" s="351"/>
      <c r="J1220" s="351"/>
    </row>
    <row r="1221" spans="1:10" ht="13.5">
      <c r="A1221" s="351"/>
      <c r="B1221" s="351"/>
      <c r="C1221" s="351"/>
      <c r="D1221" s="351"/>
      <c r="E1221" s="351"/>
      <c r="F1221" s="351"/>
      <c r="G1221" s="351"/>
      <c r="H1221" s="351"/>
      <c r="I1221" s="351"/>
      <c r="J1221" s="351"/>
    </row>
    <row r="1222" spans="1:10" ht="13.5">
      <c r="A1222" s="351"/>
      <c r="B1222" s="351"/>
      <c r="C1222" s="351"/>
      <c r="D1222" s="351"/>
      <c r="E1222" s="351"/>
      <c r="F1222" s="351"/>
      <c r="G1222" s="351"/>
      <c r="H1222" s="351"/>
      <c r="I1222" s="351"/>
      <c r="J1222" s="351"/>
    </row>
    <row r="1223" spans="1:10" ht="13.5">
      <c r="A1223" s="351"/>
      <c r="B1223" s="351"/>
      <c r="C1223" s="351"/>
      <c r="D1223" s="351"/>
      <c r="E1223" s="351"/>
      <c r="F1223" s="351"/>
      <c r="G1223" s="351"/>
      <c r="H1223" s="351"/>
      <c r="I1223" s="351"/>
      <c r="J1223" s="351"/>
    </row>
    <row r="1224" spans="1:10" ht="13.5">
      <c r="A1224" s="351"/>
      <c r="B1224" s="351"/>
      <c r="C1224" s="351"/>
      <c r="D1224" s="351"/>
      <c r="E1224" s="351"/>
      <c r="F1224" s="351"/>
      <c r="G1224" s="351"/>
      <c r="H1224" s="351"/>
      <c r="I1224" s="351"/>
      <c r="J1224" s="351"/>
    </row>
    <row r="1225" spans="1:10" ht="13.5">
      <c r="A1225" s="351"/>
      <c r="B1225" s="351"/>
      <c r="C1225" s="351"/>
      <c r="D1225" s="351"/>
      <c r="E1225" s="351"/>
      <c r="F1225" s="351"/>
      <c r="G1225" s="351"/>
      <c r="H1225" s="351"/>
      <c r="I1225" s="351"/>
      <c r="J1225" s="351"/>
    </row>
    <row r="1226" spans="1:10" ht="13.5">
      <c r="A1226" s="351"/>
      <c r="B1226" s="351"/>
      <c r="C1226" s="351"/>
      <c r="D1226" s="351"/>
      <c r="E1226" s="351"/>
      <c r="F1226" s="351"/>
      <c r="G1226" s="351"/>
      <c r="H1226" s="351"/>
      <c r="I1226" s="351"/>
      <c r="J1226" s="351"/>
    </row>
    <row r="1227" spans="1:10" ht="13.5">
      <c r="A1227" s="351"/>
      <c r="B1227" s="351"/>
      <c r="C1227" s="351"/>
      <c r="D1227" s="351"/>
      <c r="E1227" s="351"/>
      <c r="F1227" s="351"/>
      <c r="G1227" s="351"/>
      <c r="H1227" s="351"/>
      <c r="I1227" s="351"/>
      <c r="J1227" s="351"/>
    </row>
    <row r="1228" spans="1:10" ht="13.5">
      <c r="A1228" s="351"/>
      <c r="B1228" s="351"/>
      <c r="C1228" s="351"/>
      <c r="D1228" s="351"/>
      <c r="E1228" s="351"/>
      <c r="F1228" s="351"/>
      <c r="G1228" s="351"/>
      <c r="H1228" s="351"/>
      <c r="I1228" s="351"/>
      <c r="J1228" s="351"/>
    </row>
    <row r="1229" spans="1:10" ht="13.5">
      <c r="A1229" s="351"/>
      <c r="B1229" s="351"/>
      <c r="C1229" s="351"/>
      <c r="D1229" s="351"/>
      <c r="E1229" s="351"/>
      <c r="F1229" s="351"/>
      <c r="G1229" s="351"/>
      <c r="H1229" s="351"/>
      <c r="I1229" s="351"/>
      <c r="J1229" s="351"/>
    </row>
    <row r="1230" spans="1:10" ht="13.5">
      <c r="A1230" s="351"/>
      <c r="B1230" s="351"/>
      <c r="C1230" s="351"/>
      <c r="D1230" s="351"/>
      <c r="E1230" s="351"/>
      <c r="F1230" s="351"/>
      <c r="G1230" s="351"/>
      <c r="H1230" s="351"/>
      <c r="I1230" s="351"/>
      <c r="J1230" s="351"/>
    </row>
    <row r="1231" spans="1:10" ht="13.5">
      <c r="A1231" s="351"/>
      <c r="B1231" s="351"/>
      <c r="C1231" s="351"/>
      <c r="D1231" s="351"/>
      <c r="E1231" s="351"/>
      <c r="F1231" s="351"/>
      <c r="G1231" s="351"/>
      <c r="H1231" s="351"/>
      <c r="I1231" s="351"/>
      <c r="J1231" s="351"/>
    </row>
    <row r="1232" spans="1:10" ht="13.5">
      <c r="A1232" s="351"/>
      <c r="B1232" s="351"/>
      <c r="C1232" s="351"/>
      <c r="D1232" s="351"/>
      <c r="E1232" s="351"/>
      <c r="F1232" s="351"/>
      <c r="G1232" s="351"/>
      <c r="H1232" s="351"/>
      <c r="I1232" s="351"/>
      <c r="J1232" s="351"/>
    </row>
    <row r="1233" spans="1:10" ht="13.5">
      <c r="A1233" s="351"/>
      <c r="B1233" s="351"/>
      <c r="C1233" s="351"/>
      <c r="D1233" s="351"/>
      <c r="E1233" s="351"/>
      <c r="F1233" s="351"/>
      <c r="G1233" s="351"/>
      <c r="H1233" s="351"/>
      <c r="I1233" s="351"/>
      <c r="J1233" s="351"/>
    </row>
    <row r="1234" spans="1:10" ht="13.5">
      <c r="A1234" s="351"/>
      <c r="B1234" s="351"/>
      <c r="C1234" s="351"/>
      <c r="D1234" s="351"/>
      <c r="E1234" s="351"/>
      <c r="F1234" s="351"/>
      <c r="G1234" s="351"/>
      <c r="H1234" s="351"/>
      <c r="I1234" s="351"/>
      <c r="J1234" s="351"/>
    </row>
    <row r="1235" spans="1:10" ht="13.5">
      <c r="A1235" s="351"/>
      <c r="B1235" s="351"/>
      <c r="C1235" s="351"/>
      <c r="D1235" s="351"/>
      <c r="E1235" s="351"/>
      <c r="F1235" s="351"/>
      <c r="G1235" s="351"/>
      <c r="H1235" s="351"/>
      <c r="I1235" s="351"/>
      <c r="J1235" s="351"/>
    </row>
    <row r="1236" spans="1:10" ht="13.5">
      <c r="A1236" s="351"/>
      <c r="B1236" s="351"/>
      <c r="C1236" s="351"/>
      <c r="D1236" s="351"/>
      <c r="E1236" s="351"/>
      <c r="F1236" s="351"/>
      <c r="G1236" s="351"/>
      <c r="H1236" s="351"/>
      <c r="I1236" s="351"/>
      <c r="J1236" s="351"/>
    </row>
    <row r="1237" spans="1:10" ht="13.5">
      <c r="A1237" s="351"/>
      <c r="B1237" s="351"/>
      <c r="C1237" s="351"/>
      <c r="D1237" s="351"/>
      <c r="E1237" s="351"/>
      <c r="F1237" s="351"/>
      <c r="G1237" s="351"/>
      <c r="H1237" s="351"/>
      <c r="I1237" s="351"/>
      <c r="J1237" s="351"/>
    </row>
    <row r="1238" spans="1:10" ht="13.5">
      <c r="A1238" s="351"/>
      <c r="B1238" s="351"/>
      <c r="C1238" s="351"/>
      <c r="D1238" s="351"/>
      <c r="E1238" s="351"/>
      <c r="F1238" s="351"/>
      <c r="G1238" s="351"/>
      <c r="H1238" s="351"/>
      <c r="I1238" s="351"/>
      <c r="J1238" s="351"/>
    </row>
    <row r="1239" spans="1:10" ht="13.5">
      <c r="A1239" s="351"/>
      <c r="B1239" s="351"/>
      <c r="C1239" s="351"/>
      <c r="D1239" s="351"/>
      <c r="E1239" s="351"/>
      <c r="F1239" s="351"/>
      <c r="G1239" s="351"/>
      <c r="H1239" s="351"/>
      <c r="I1239" s="351"/>
      <c r="J1239" s="351"/>
    </row>
    <row r="1240" spans="1:10" ht="13.5">
      <c r="A1240" s="351"/>
      <c r="B1240" s="351"/>
      <c r="C1240" s="351"/>
      <c r="D1240" s="351"/>
      <c r="E1240" s="351"/>
      <c r="F1240" s="351"/>
      <c r="G1240" s="351"/>
      <c r="H1240" s="351"/>
      <c r="I1240" s="351"/>
      <c r="J1240" s="351"/>
    </row>
    <row r="1241" spans="1:10" ht="13.5">
      <c r="A1241" s="351"/>
      <c r="B1241" s="351"/>
      <c r="C1241" s="351"/>
      <c r="D1241" s="351"/>
      <c r="E1241" s="351"/>
      <c r="F1241" s="351"/>
      <c r="G1241" s="351"/>
      <c r="H1241" s="351"/>
      <c r="I1241" s="351"/>
      <c r="J1241" s="351"/>
    </row>
    <row r="1242" spans="1:10" ht="13.5">
      <c r="A1242" s="351"/>
      <c r="B1242" s="351"/>
      <c r="C1242" s="351"/>
      <c r="D1242" s="351"/>
      <c r="E1242" s="351"/>
      <c r="F1242" s="351"/>
      <c r="G1242" s="351"/>
      <c r="H1242" s="351"/>
      <c r="I1242" s="351"/>
      <c r="J1242" s="351"/>
    </row>
    <row r="1243" spans="1:10" ht="13.5">
      <c r="A1243" s="351"/>
      <c r="B1243" s="351"/>
      <c r="C1243" s="351"/>
      <c r="D1243" s="351"/>
      <c r="E1243" s="351"/>
      <c r="F1243" s="351"/>
      <c r="G1243" s="351"/>
      <c r="H1243" s="351"/>
      <c r="I1243" s="351"/>
      <c r="J1243" s="351"/>
    </row>
    <row r="1244" spans="1:10" ht="13.5">
      <c r="A1244" s="351"/>
      <c r="B1244" s="351"/>
      <c r="C1244" s="351"/>
      <c r="D1244" s="351"/>
      <c r="E1244" s="351"/>
      <c r="F1244" s="351"/>
      <c r="G1244" s="351"/>
      <c r="H1244" s="351"/>
      <c r="I1244" s="351"/>
      <c r="J1244" s="351"/>
    </row>
    <row r="1245" spans="1:10" ht="13.5">
      <c r="A1245" s="351"/>
      <c r="B1245" s="351"/>
      <c r="C1245" s="351"/>
      <c r="D1245" s="351"/>
      <c r="E1245" s="351"/>
      <c r="F1245" s="351"/>
      <c r="G1245" s="351"/>
      <c r="H1245" s="351"/>
      <c r="I1245" s="351"/>
      <c r="J1245" s="351"/>
    </row>
    <row r="1246" spans="1:10" ht="13.5">
      <c r="A1246" s="351"/>
      <c r="B1246" s="351"/>
      <c r="C1246" s="351"/>
      <c r="D1246" s="351"/>
      <c r="E1246" s="351"/>
      <c r="F1246" s="351"/>
      <c r="G1246" s="351"/>
      <c r="H1246" s="351"/>
      <c r="I1246" s="351"/>
      <c r="J1246" s="351"/>
    </row>
    <row r="1247" spans="1:10" ht="13.5">
      <c r="A1247" s="351"/>
      <c r="B1247" s="351"/>
      <c r="C1247" s="351"/>
      <c r="D1247" s="351"/>
      <c r="E1247" s="351"/>
      <c r="F1247" s="351"/>
      <c r="G1247" s="351"/>
      <c r="H1247" s="351"/>
      <c r="I1247" s="351"/>
      <c r="J1247" s="351"/>
    </row>
    <row r="1248" spans="1:10" ht="13.5">
      <c r="A1248" s="351"/>
      <c r="B1248" s="351"/>
      <c r="C1248" s="351"/>
      <c r="D1248" s="351"/>
      <c r="E1248" s="351"/>
      <c r="F1248" s="351"/>
      <c r="G1248" s="351"/>
      <c r="H1248" s="351"/>
      <c r="I1248" s="351"/>
      <c r="J1248" s="351"/>
    </row>
    <row r="1249" spans="1:10" ht="13.5">
      <c r="A1249" s="351"/>
      <c r="B1249" s="351"/>
      <c r="C1249" s="351"/>
      <c r="D1249" s="351"/>
      <c r="E1249" s="351"/>
      <c r="F1249" s="351"/>
      <c r="G1249" s="351"/>
      <c r="H1249" s="351"/>
      <c r="I1249" s="351"/>
      <c r="J1249" s="351"/>
    </row>
    <row r="1250" spans="1:10" ht="13.5">
      <c r="A1250" s="351"/>
      <c r="B1250" s="351"/>
      <c r="C1250" s="351"/>
      <c r="D1250" s="351"/>
      <c r="E1250" s="351"/>
      <c r="F1250" s="351"/>
      <c r="G1250" s="351"/>
      <c r="H1250" s="351"/>
      <c r="I1250" s="351"/>
      <c r="J1250" s="351"/>
    </row>
    <row r="1251" spans="1:10" ht="13.5">
      <c r="A1251" s="351"/>
      <c r="B1251" s="351"/>
      <c r="C1251" s="351"/>
      <c r="D1251" s="351"/>
      <c r="E1251" s="351"/>
      <c r="F1251" s="351"/>
      <c r="G1251" s="351"/>
      <c r="H1251" s="351"/>
      <c r="I1251" s="351"/>
      <c r="J1251" s="351"/>
    </row>
    <row r="1252" spans="1:10" ht="13.5">
      <c r="A1252" s="351"/>
      <c r="B1252" s="351"/>
      <c r="C1252" s="351"/>
      <c r="D1252" s="351"/>
      <c r="E1252" s="351"/>
      <c r="F1252" s="351"/>
      <c r="G1252" s="351"/>
      <c r="H1252" s="351"/>
      <c r="I1252" s="351"/>
      <c r="J1252" s="351"/>
    </row>
    <row r="1253" spans="1:10" ht="13.5">
      <c r="A1253" s="351"/>
      <c r="B1253" s="351"/>
      <c r="C1253" s="351"/>
      <c r="D1253" s="351"/>
      <c r="E1253" s="351"/>
      <c r="F1253" s="351"/>
      <c r="G1253" s="351"/>
      <c r="H1253" s="351"/>
      <c r="I1253" s="351"/>
      <c r="J1253" s="351"/>
    </row>
    <row r="1254" spans="1:10" ht="13.5">
      <c r="A1254" s="351"/>
      <c r="B1254" s="351"/>
      <c r="C1254" s="351"/>
      <c r="D1254" s="351"/>
      <c r="E1254" s="351"/>
      <c r="F1254" s="351"/>
      <c r="G1254" s="351"/>
      <c r="H1254" s="351"/>
      <c r="I1254" s="351"/>
      <c r="J1254" s="351"/>
    </row>
    <row r="1255" spans="1:10" ht="13.5">
      <c r="A1255" s="351"/>
      <c r="B1255" s="351"/>
      <c r="C1255" s="351"/>
      <c r="D1255" s="351"/>
      <c r="E1255" s="351"/>
      <c r="F1255" s="351"/>
      <c r="G1255" s="351"/>
      <c r="H1255" s="351"/>
      <c r="I1255" s="351"/>
      <c r="J1255" s="351"/>
    </row>
    <row r="1256" spans="1:10" ht="13.5">
      <c r="A1256" s="351"/>
      <c r="B1256" s="351"/>
      <c r="C1256" s="351"/>
      <c r="D1256" s="351"/>
      <c r="E1256" s="351"/>
      <c r="F1256" s="351"/>
      <c r="G1256" s="351"/>
      <c r="H1256" s="351"/>
      <c r="I1256" s="351"/>
      <c r="J1256" s="351"/>
    </row>
    <row r="1257" spans="1:10" ht="13.5">
      <c r="A1257" s="351"/>
      <c r="B1257" s="351"/>
      <c r="C1257" s="351"/>
      <c r="D1257" s="351"/>
      <c r="E1257" s="351"/>
      <c r="F1257" s="351"/>
      <c r="G1257" s="351"/>
      <c r="H1257" s="351"/>
      <c r="I1257" s="351"/>
      <c r="J1257" s="351"/>
    </row>
    <row r="1258" spans="1:10" ht="13.5">
      <c r="A1258" s="351"/>
      <c r="B1258" s="351"/>
      <c r="C1258" s="351"/>
      <c r="D1258" s="351"/>
      <c r="E1258" s="351"/>
      <c r="F1258" s="351"/>
      <c r="G1258" s="351"/>
      <c r="H1258" s="351"/>
      <c r="I1258" s="351"/>
      <c r="J1258" s="351"/>
    </row>
    <row r="1259" spans="1:10" ht="13.5">
      <c r="A1259" s="351"/>
      <c r="B1259" s="351"/>
      <c r="C1259" s="351"/>
      <c r="D1259" s="351"/>
      <c r="E1259" s="351"/>
      <c r="F1259" s="351"/>
      <c r="G1259" s="351"/>
      <c r="H1259" s="351"/>
      <c r="I1259" s="351"/>
      <c r="J1259" s="351"/>
    </row>
    <row r="1260" spans="1:10" ht="13.5">
      <c r="A1260" s="351"/>
      <c r="B1260" s="351"/>
      <c r="C1260" s="351"/>
      <c r="D1260" s="351"/>
      <c r="E1260" s="351"/>
      <c r="F1260" s="351"/>
      <c r="G1260" s="351"/>
      <c r="H1260" s="351"/>
      <c r="I1260" s="351"/>
      <c r="J1260" s="351"/>
    </row>
    <row r="1261" spans="1:10" ht="13.5">
      <c r="A1261" s="351"/>
      <c r="B1261" s="351"/>
      <c r="C1261" s="351"/>
      <c r="D1261" s="351"/>
      <c r="E1261" s="351"/>
      <c r="F1261" s="351"/>
      <c r="G1261" s="351"/>
      <c r="H1261" s="351"/>
      <c r="I1261" s="351"/>
      <c r="J1261" s="351"/>
    </row>
    <row r="1262" spans="1:10" ht="13.5">
      <c r="A1262" s="351"/>
      <c r="B1262" s="351"/>
      <c r="C1262" s="351"/>
      <c r="D1262" s="351"/>
      <c r="E1262" s="351"/>
      <c r="F1262" s="351"/>
      <c r="G1262" s="351"/>
      <c r="H1262" s="351"/>
      <c r="I1262" s="351"/>
      <c r="J1262" s="351"/>
    </row>
    <row r="1263" spans="1:10" ht="13.5">
      <c r="A1263" s="351"/>
      <c r="B1263" s="351"/>
      <c r="C1263" s="351"/>
      <c r="D1263" s="351"/>
      <c r="E1263" s="351"/>
      <c r="F1263" s="351"/>
      <c r="G1263" s="351"/>
      <c r="H1263" s="351"/>
      <c r="I1263" s="351"/>
      <c r="J1263" s="351"/>
    </row>
    <row r="1264" spans="1:10" ht="13.5">
      <c r="A1264" s="351"/>
      <c r="B1264" s="351"/>
      <c r="C1264" s="351"/>
      <c r="D1264" s="351"/>
      <c r="E1264" s="351"/>
      <c r="F1264" s="351"/>
      <c r="G1264" s="351"/>
      <c r="H1264" s="351"/>
      <c r="I1264" s="351"/>
      <c r="J1264" s="351"/>
    </row>
    <row r="1265" spans="1:10" ht="13.5">
      <c r="A1265" s="351"/>
      <c r="B1265" s="351"/>
      <c r="C1265" s="351"/>
      <c r="D1265" s="351"/>
      <c r="E1265" s="351"/>
      <c r="F1265" s="351"/>
      <c r="G1265" s="351"/>
      <c r="H1265" s="351"/>
      <c r="I1265" s="351"/>
      <c r="J1265" s="351"/>
    </row>
    <row r="1266" spans="1:10" ht="13.5">
      <c r="A1266" s="351"/>
      <c r="B1266" s="351"/>
      <c r="C1266" s="351"/>
      <c r="D1266" s="351"/>
      <c r="E1266" s="351"/>
      <c r="F1266" s="351"/>
      <c r="G1266" s="351"/>
      <c r="H1266" s="351"/>
      <c r="I1266" s="351"/>
      <c r="J1266" s="351"/>
    </row>
    <row r="1267" spans="1:10" ht="13.5">
      <c r="A1267" s="351"/>
      <c r="B1267" s="351"/>
      <c r="C1267" s="351"/>
      <c r="D1267" s="351"/>
      <c r="E1267" s="351"/>
      <c r="F1267" s="351"/>
      <c r="G1267" s="351"/>
      <c r="H1267" s="351"/>
      <c r="I1267" s="351"/>
      <c r="J1267" s="351"/>
    </row>
    <row r="1268" spans="1:10" ht="13.5">
      <c r="A1268" s="351"/>
      <c r="B1268" s="351"/>
      <c r="C1268" s="351"/>
      <c r="D1268" s="351"/>
      <c r="E1268" s="351"/>
      <c r="F1268" s="351"/>
      <c r="G1268" s="351"/>
      <c r="H1268" s="351"/>
      <c r="I1268" s="351"/>
      <c r="J1268" s="351"/>
    </row>
    <row r="1269" spans="1:10" ht="13.5">
      <c r="A1269" s="351"/>
      <c r="B1269" s="351"/>
      <c r="C1269" s="351"/>
      <c r="D1269" s="351"/>
      <c r="E1269" s="351"/>
      <c r="F1269" s="351"/>
      <c r="G1269" s="351"/>
      <c r="H1269" s="351"/>
      <c r="I1269" s="351"/>
      <c r="J1269" s="351"/>
    </row>
    <row r="1270" spans="1:10" ht="13.5">
      <c r="A1270" s="351"/>
      <c r="B1270" s="351"/>
      <c r="C1270" s="351"/>
      <c r="D1270" s="351"/>
      <c r="E1270" s="351"/>
      <c r="F1270" s="351"/>
      <c r="G1270" s="351"/>
      <c r="H1270" s="351"/>
      <c r="I1270" s="351"/>
      <c r="J1270" s="351"/>
    </row>
    <row r="1271" spans="1:10" ht="13.5">
      <c r="A1271" s="351"/>
      <c r="B1271" s="351"/>
      <c r="C1271" s="351"/>
      <c r="D1271" s="351"/>
      <c r="E1271" s="351"/>
      <c r="F1271" s="351"/>
      <c r="G1271" s="351"/>
      <c r="H1271" s="351"/>
      <c r="I1271" s="351"/>
      <c r="J1271" s="351"/>
    </row>
    <row r="1272" spans="1:10" ht="13.5">
      <c r="A1272" s="351"/>
      <c r="B1272" s="351"/>
      <c r="C1272" s="351"/>
      <c r="D1272" s="351"/>
      <c r="E1272" s="351"/>
      <c r="F1272" s="351"/>
      <c r="G1272" s="351"/>
      <c r="H1272" s="351"/>
      <c r="I1272" s="351"/>
      <c r="J1272" s="351"/>
    </row>
    <row r="1273" spans="1:10" ht="13.5">
      <c r="A1273" s="351"/>
      <c r="B1273" s="351"/>
      <c r="C1273" s="351"/>
      <c r="D1273" s="351"/>
      <c r="E1273" s="351"/>
      <c r="F1273" s="351"/>
      <c r="G1273" s="351"/>
      <c r="H1273" s="351"/>
      <c r="I1273" s="351"/>
      <c r="J1273" s="351"/>
    </row>
    <row r="1274" spans="1:10" ht="13.5">
      <c r="A1274" s="351"/>
      <c r="B1274" s="351"/>
      <c r="C1274" s="351"/>
      <c r="D1274" s="351"/>
      <c r="E1274" s="351"/>
      <c r="F1274" s="351"/>
      <c r="G1274" s="351"/>
      <c r="H1274" s="351"/>
      <c r="I1274" s="351"/>
      <c r="J1274" s="351"/>
    </row>
    <row r="1275" spans="1:10" ht="13.5">
      <c r="A1275" s="351"/>
      <c r="B1275" s="351"/>
      <c r="C1275" s="351"/>
      <c r="D1275" s="351"/>
      <c r="E1275" s="351"/>
      <c r="F1275" s="351"/>
      <c r="G1275" s="351"/>
      <c r="H1275" s="351"/>
      <c r="I1275" s="351"/>
      <c r="J1275" s="351"/>
    </row>
    <row r="1276" spans="1:10" ht="13.5">
      <c r="A1276" s="351"/>
      <c r="B1276" s="351"/>
      <c r="C1276" s="351"/>
      <c r="D1276" s="351"/>
      <c r="E1276" s="351"/>
      <c r="F1276" s="351"/>
      <c r="G1276" s="351"/>
      <c r="H1276" s="351"/>
      <c r="I1276" s="351"/>
      <c r="J1276" s="351"/>
    </row>
    <row r="1277" spans="1:10" ht="13.5">
      <c r="A1277" s="351"/>
      <c r="B1277" s="351"/>
      <c r="C1277" s="351"/>
      <c r="D1277" s="351"/>
      <c r="E1277" s="351"/>
      <c r="F1277" s="351"/>
      <c r="G1277" s="351"/>
      <c r="H1277" s="351"/>
      <c r="I1277" s="351"/>
      <c r="J1277" s="351"/>
    </row>
    <row r="1278" spans="1:10" ht="13.5">
      <c r="A1278" s="351"/>
      <c r="B1278" s="351"/>
      <c r="C1278" s="351"/>
      <c r="D1278" s="351"/>
      <c r="E1278" s="351"/>
      <c r="F1278" s="351"/>
      <c r="G1278" s="351"/>
      <c r="H1278" s="351"/>
      <c r="I1278" s="351"/>
      <c r="J1278" s="351"/>
    </row>
    <row r="1279" spans="1:10" ht="13.5">
      <c r="A1279" s="351"/>
      <c r="B1279" s="351"/>
      <c r="C1279" s="351"/>
      <c r="D1279" s="351"/>
      <c r="E1279" s="351"/>
      <c r="F1279" s="351"/>
      <c r="G1279" s="351"/>
      <c r="H1279" s="351"/>
      <c r="I1279" s="351"/>
      <c r="J1279" s="351"/>
    </row>
    <row r="1280" spans="1:10" ht="13.5">
      <c r="A1280" s="351"/>
      <c r="B1280" s="351"/>
      <c r="C1280" s="351"/>
      <c r="D1280" s="351"/>
      <c r="E1280" s="351"/>
      <c r="F1280" s="351"/>
      <c r="G1280" s="351"/>
      <c r="H1280" s="351"/>
      <c r="I1280" s="351"/>
      <c r="J1280" s="351"/>
    </row>
    <row r="1281" spans="1:10" ht="13.5">
      <c r="A1281" s="351"/>
      <c r="B1281" s="351"/>
      <c r="C1281" s="351"/>
      <c r="D1281" s="351"/>
      <c r="E1281" s="351"/>
      <c r="F1281" s="351"/>
      <c r="G1281" s="351"/>
      <c r="H1281" s="351"/>
      <c r="I1281" s="351"/>
      <c r="J1281" s="351"/>
    </row>
    <row r="1282" spans="1:10" ht="13.5">
      <c r="A1282" s="351"/>
      <c r="B1282" s="351"/>
      <c r="C1282" s="351"/>
      <c r="D1282" s="351"/>
      <c r="E1282" s="351"/>
      <c r="F1282" s="351"/>
      <c r="G1282" s="351"/>
      <c r="H1282" s="351"/>
      <c r="I1282" s="351"/>
      <c r="J1282" s="351"/>
    </row>
    <row r="1283" spans="1:10" ht="13.5">
      <c r="A1283" s="351"/>
      <c r="B1283" s="351"/>
      <c r="C1283" s="351"/>
      <c r="D1283" s="351"/>
      <c r="E1283" s="351"/>
      <c r="F1283" s="351"/>
      <c r="G1283" s="351"/>
      <c r="H1283" s="351"/>
      <c r="I1283" s="351"/>
      <c r="J1283" s="351"/>
    </row>
    <row r="1284" spans="1:10" ht="13.5">
      <c r="A1284" s="351"/>
      <c r="B1284" s="351"/>
      <c r="C1284" s="351"/>
      <c r="D1284" s="351"/>
      <c r="E1284" s="351"/>
      <c r="F1284" s="351"/>
      <c r="G1284" s="351"/>
      <c r="H1284" s="351"/>
      <c r="I1284" s="351"/>
      <c r="J1284" s="351"/>
    </row>
    <row r="1285" spans="1:10" ht="13.5">
      <c r="A1285" s="351"/>
      <c r="B1285" s="351"/>
      <c r="C1285" s="351"/>
      <c r="D1285" s="351"/>
      <c r="E1285" s="351"/>
      <c r="F1285" s="351"/>
      <c r="G1285" s="351"/>
      <c r="H1285" s="351"/>
      <c r="I1285" s="351"/>
      <c r="J1285" s="351"/>
    </row>
    <row r="1286" spans="1:10" ht="13.5">
      <c r="A1286" s="351"/>
      <c r="B1286" s="351"/>
      <c r="C1286" s="351"/>
      <c r="D1286" s="351"/>
      <c r="E1286" s="351"/>
      <c r="F1286" s="351"/>
      <c r="G1286" s="351"/>
      <c r="H1286" s="351"/>
      <c r="I1286" s="351"/>
      <c r="J1286" s="351"/>
    </row>
    <row r="1287" spans="1:10" ht="13.5">
      <c r="A1287" s="351"/>
      <c r="B1287" s="351"/>
      <c r="C1287" s="351"/>
      <c r="D1287" s="351"/>
      <c r="E1287" s="351"/>
      <c r="F1287" s="351"/>
      <c r="G1287" s="351"/>
      <c r="H1287" s="351"/>
      <c r="I1287" s="351"/>
      <c r="J1287" s="351"/>
    </row>
    <row r="1288" spans="1:10" ht="13.5">
      <c r="A1288" s="351"/>
      <c r="B1288" s="351"/>
      <c r="C1288" s="351"/>
      <c r="D1288" s="351"/>
      <c r="E1288" s="351"/>
      <c r="F1288" s="351"/>
      <c r="G1288" s="351"/>
      <c r="H1288" s="351"/>
      <c r="I1288" s="351"/>
      <c r="J1288" s="351"/>
    </row>
    <row r="1289" spans="1:10" ht="13.5">
      <c r="A1289" s="351"/>
      <c r="B1289" s="351"/>
      <c r="C1289" s="351"/>
      <c r="D1289" s="351"/>
      <c r="E1289" s="351"/>
      <c r="F1289" s="351"/>
      <c r="G1289" s="351"/>
      <c r="H1289" s="351"/>
      <c r="I1289" s="351"/>
      <c r="J1289" s="351"/>
    </row>
    <row r="1290" spans="1:10" ht="13.5">
      <c r="A1290" s="351"/>
      <c r="B1290" s="351"/>
      <c r="C1290" s="351"/>
      <c r="D1290" s="351"/>
      <c r="E1290" s="351"/>
      <c r="F1290" s="351"/>
      <c r="G1290" s="351"/>
      <c r="H1290" s="351"/>
      <c r="I1290" s="351"/>
      <c r="J1290" s="351"/>
    </row>
    <row r="1291" spans="1:10" ht="13.5">
      <c r="A1291" s="351"/>
      <c r="B1291" s="351"/>
      <c r="C1291" s="351"/>
      <c r="D1291" s="351"/>
      <c r="E1291" s="351"/>
      <c r="F1291" s="351"/>
      <c r="G1291" s="351"/>
      <c r="H1291" s="351"/>
      <c r="I1291" s="351"/>
      <c r="J1291" s="351"/>
    </row>
    <row r="1292" spans="1:10" ht="13.5">
      <c r="A1292" s="351"/>
      <c r="B1292" s="351"/>
      <c r="C1292" s="351"/>
      <c r="D1292" s="351"/>
      <c r="E1292" s="351"/>
      <c r="F1292" s="351"/>
      <c r="G1292" s="351"/>
      <c r="H1292" s="351"/>
      <c r="I1292" s="351"/>
      <c r="J1292" s="351"/>
    </row>
    <row r="1293" spans="1:10" ht="13.5">
      <c r="A1293" s="351"/>
      <c r="B1293" s="351"/>
      <c r="C1293" s="351"/>
      <c r="D1293" s="351"/>
      <c r="E1293" s="351"/>
      <c r="F1293" s="351"/>
      <c r="G1293" s="351"/>
      <c r="H1293" s="351"/>
      <c r="I1293" s="351"/>
      <c r="J1293" s="351"/>
    </row>
    <row r="1294" spans="1:10" ht="13.5">
      <c r="A1294" s="351"/>
      <c r="B1294" s="351"/>
      <c r="C1294" s="351"/>
      <c r="D1294" s="351"/>
      <c r="E1294" s="351"/>
      <c r="F1294" s="351"/>
      <c r="G1294" s="351"/>
      <c r="H1294" s="351"/>
      <c r="I1294" s="351"/>
      <c r="J1294" s="351"/>
    </row>
    <row r="1295" spans="1:10" ht="13.5">
      <c r="A1295" s="351"/>
      <c r="B1295" s="351"/>
      <c r="C1295" s="351"/>
      <c r="D1295" s="351"/>
      <c r="E1295" s="351"/>
      <c r="F1295" s="351"/>
      <c r="G1295" s="351"/>
      <c r="H1295" s="351"/>
      <c r="I1295" s="351"/>
      <c r="J1295" s="351"/>
    </row>
    <row r="1296" spans="1:10" ht="13.5">
      <c r="A1296" s="351"/>
      <c r="B1296" s="351"/>
      <c r="C1296" s="351"/>
      <c r="D1296" s="351"/>
      <c r="E1296" s="351"/>
      <c r="F1296" s="351"/>
      <c r="G1296" s="351"/>
      <c r="H1296" s="351"/>
      <c r="I1296" s="351"/>
      <c r="J1296" s="351"/>
    </row>
    <row r="1297" spans="1:10" ht="13.5">
      <c r="A1297" s="351"/>
      <c r="B1297" s="351"/>
      <c r="C1297" s="351"/>
      <c r="D1297" s="351"/>
      <c r="E1297" s="351"/>
      <c r="F1297" s="351"/>
      <c r="G1297" s="351"/>
      <c r="H1297" s="351"/>
      <c r="I1297" s="351"/>
      <c r="J1297" s="351"/>
    </row>
    <row r="1298" spans="1:10" ht="13.5">
      <c r="A1298" s="351"/>
      <c r="B1298" s="351"/>
      <c r="C1298" s="351"/>
      <c r="D1298" s="351"/>
      <c r="E1298" s="351"/>
      <c r="F1298" s="351"/>
      <c r="G1298" s="351"/>
      <c r="H1298" s="351"/>
      <c r="I1298" s="351"/>
      <c r="J1298" s="351"/>
    </row>
    <row r="1299" spans="1:10" ht="13.5">
      <c r="A1299" s="351"/>
      <c r="B1299" s="351"/>
      <c r="C1299" s="351"/>
      <c r="D1299" s="351"/>
      <c r="E1299" s="351"/>
      <c r="F1299" s="351"/>
      <c r="G1299" s="351"/>
      <c r="H1299" s="351"/>
      <c r="I1299" s="351"/>
      <c r="J1299" s="351"/>
    </row>
    <row r="1300" spans="1:10" ht="13.5">
      <c r="A1300" s="351"/>
      <c r="B1300" s="351"/>
      <c r="C1300" s="351"/>
      <c r="D1300" s="351"/>
      <c r="E1300" s="351"/>
      <c r="F1300" s="351"/>
      <c r="G1300" s="351"/>
      <c r="H1300" s="351"/>
      <c r="I1300" s="351"/>
      <c r="J1300" s="351"/>
    </row>
    <row r="1301" spans="1:10" ht="13.5">
      <c r="A1301" s="351"/>
      <c r="B1301" s="351"/>
      <c r="C1301" s="351"/>
      <c r="D1301" s="351"/>
      <c r="E1301" s="351"/>
      <c r="F1301" s="351"/>
      <c r="G1301" s="351"/>
      <c r="H1301" s="351"/>
      <c r="I1301" s="351"/>
      <c r="J1301" s="351"/>
    </row>
    <row r="1302" spans="1:10" ht="13.5">
      <c r="A1302" s="351"/>
      <c r="B1302" s="351"/>
      <c r="C1302" s="351"/>
      <c r="D1302" s="351"/>
      <c r="E1302" s="351"/>
      <c r="F1302" s="351"/>
      <c r="G1302" s="351"/>
      <c r="H1302" s="351"/>
      <c r="I1302" s="351"/>
      <c r="J1302" s="351"/>
    </row>
    <row r="1303" spans="1:10" ht="13.5">
      <c r="A1303" s="351"/>
      <c r="B1303" s="351"/>
      <c r="C1303" s="351"/>
      <c r="D1303" s="351"/>
      <c r="E1303" s="351"/>
      <c r="F1303" s="351"/>
      <c r="G1303" s="351"/>
      <c r="H1303" s="351"/>
      <c r="I1303" s="351"/>
      <c r="J1303" s="351"/>
    </row>
    <row r="1304" spans="1:10" ht="13.5">
      <c r="A1304" s="351"/>
      <c r="B1304" s="351"/>
      <c r="C1304" s="351"/>
      <c r="D1304" s="351"/>
      <c r="E1304" s="351"/>
      <c r="F1304" s="351"/>
      <c r="G1304" s="351"/>
      <c r="H1304" s="351"/>
      <c r="I1304" s="351"/>
      <c r="J1304" s="351"/>
    </row>
    <row r="1305" spans="1:10" ht="13.5">
      <c r="A1305" s="351"/>
      <c r="B1305" s="351"/>
      <c r="C1305" s="351"/>
      <c r="D1305" s="351"/>
      <c r="E1305" s="351"/>
      <c r="F1305" s="351"/>
      <c r="G1305" s="351"/>
      <c r="H1305" s="351"/>
      <c r="I1305" s="351"/>
      <c r="J1305" s="351"/>
    </row>
    <row r="1306" spans="1:10" ht="13.5">
      <c r="A1306" s="351"/>
      <c r="B1306" s="351"/>
      <c r="C1306" s="351"/>
      <c r="D1306" s="351"/>
      <c r="E1306" s="351"/>
      <c r="F1306" s="351"/>
      <c r="G1306" s="351"/>
      <c r="H1306" s="351"/>
      <c r="I1306" s="351"/>
      <c r="J1306" s="351"/>
    </row>
    <row r="1307" spans="1:10" ht="13.5">
      <c r="A1307" s="351"/>
      <c r="B1307" s="351"/>
      <c r="C1307" s="351"/>
      <c r="D1307" s="351"/>
      <c r="E1307" s="351"/>
      <c r="F1307" s="351"/>
      <c r="G1307" s="351"/>
      <c r="H1307" s="351"/>
      <c r="I1307" s="351"/>
      <c r="J1307" s="351"/>
    </row>
    <row r="1308" spans="1:10" ht="13.5">
      <c r="A1308" s="351"/>
      <c r="B1308" s="351"/>
      <c r="C1308" s="351"/>
      <c r="D1308" s="351"/>
      <c r="E1308" s="351"/>
      <c r="F1308" s="351"/>
      <c r="G1308" s="351"/>
      <c r="H1308" s="351"/>
      <c r="I1308" s="351"/>
      <c r="J1308" s="351"/>
    </row>
    <row r="1309" spans="1:10" ht="13.5">
      <c r="A1309" s="351"/>
      <c r="B1309" s="351"/>
      <c r="C1309" s="351"/>
      <c r="D1309" s="351"/>
      <c r="E1309" s="351"/>
      <c r="F1309" s="351"/>
      <c r="G1309" s="351"/>
      <c r="H1309" s="351"/>
      <c r="I1309" s="351"/>
      <c r="J1309" s="351"/>
    </row>
    <row r="1310" spans="1:10" ht="13.5">
      <c r="A1310" s="351"/>
      <c r="B1310" s="351"/>
      <c r="C1310" s="351"/>
      <c r="D1310" s="351"/>
      <c r="E1310" s="351"/>
      <c r="F1310" s="351"/>
      <c r="G1310" s="351"/>
      <c r="H1310" s="351"/>
      <c r="I1310" s="351"/>
      <c r="J1310" s="351"/>
    </row>
    <row r="1311" spans="1:10" ht="13.5">
      <c r="A1311" s="351"/>
      <c r="B1311" s="351"/>
      <c r="C1311" s="351"/>
      <c r="D1311" s="351"/>
      <c r="E1311" s="351"/>
      <c r="F1311" s="351"/>
      <c r="G1311" s="351"/>
      <c r="H1311" s="351"/>
      <c r="I1311" s="351"/>
      <c r="J1311" s="351"/>
    </row>
    <row r="1312" spans="1:10" ht="13.5">
      <c r="A1312" s="351"/>
      <c r="B1312" s="351"/>
      <c r="C1312" s="351"/>
      <c r="D1312" s="351"/>
      <c r="E1312" s="351"/>
      <c r="F1312" s="351"/>
      <c r="G1312" s="351"/>
      <c r="H1312" s="351"/>
      <c r="I1312" s="351"/>
      <c r="J1312" s="351"/>
    </row>
    <row r="1313" spans="1:10" ht="13.5">
      <c r="A1313" s="351"/>
      <c r="B1313" s="351"/>
      <c r="C1313" s="351"/>
      <c r="D1313" s="351"/>
      <c r="E1313" s="351"/>
      <c r="F1313" s="351"/>
      <c r="G1313" s="351"/>
      <c r="H1313" s="351"/>
      <c r="I1313" s="351"/>
      <c r="J1313" s="351"/>
    </row>
    <row r="1314" spans="1:10" ht="13.5">
      <c r="A1314" s="351"/>
      <c r="B1314" s="351"/>
      <c r="C1314" s="351"/>
      <c r="D1314" s="351"/>
      <c r="E1314" s="351"/>
      <c r="F1314" s="351"/>
      <c r="G1314" s="351"/>
      <c r="H1314" s="351"/>
      <c r="I1314" s="351"/>
      <c r="J1314" s="351"/>
    </row>
    <row r="1315" spans="1:10" ht="13.5">
      <c r="A1315" s="351"/>
      <c r="B1315" s="351"/>
      <c r="C1315" s="351"/>
      <c r="D1315" s="351"/>
      <c r="E1315" s="351"/>
      <c r="F1315" s="351"/>
      <c r="G1315" s="351"/>
      <c r="H1315" s="351"/>
      <c r="I1315" s="351"/>
      <c r="J1315" s="351"/>
    </row>
    <row r="1316" spans="1:10" ht="13.5">
      <c r="A1316" s="351"/>
      <c r="B1316" s="351"/>
      <c r="C1316" s="351"/>
      <c r="D1316" s="351"/>
      <c r="E1316" s="351"/>
      <c r="F1316" s="351"/>
      <c r="G1316" s="351"/>
      <c r="H1316" s="351"/>
      <c r="I1316" s="351"/>
      <c r="J1316" s="351"/>
    </row>
    <row r="1317" spans="1:10" ht="13.5">
      <c r="A1317" s="351"/>
      <c r="B1317" s="351"/>
      <c r="C1317" s="351"/>
      <c r="D1317" s="351"/>
      <c r="E1317" s="351"/>
      <c r="F1317" s="351"/>
      <c r="G1317" s="351"/>
      <c r="H1317" s="351"/>
      <c r="I1317" s="351"/>
      <c r="J1317" s="351"/>
    </row>
    <row r="1318" spans="1:10" ht="13.5">
      <c r="A1318" s="351"/>
      <c r="B1318" s="351"/>
      <c r="C1318" s="351"/>
      <c r="D1318" s="351"/>
      <c r="E1318" s="351"/>
      <c r="F1318" s="351"/>
      <c r="G1318" s="351"/>
      <c r="H1318" s="351"/>
      <c r="I1318" s="351"/>
      <c r="J1318" s="351"/>
    </row>
    <row r="1319" spans="1:10" ht="13.5">
      <c r="A1319" s="351"/>
      <c r="B1319" s="351"/>
      <c r="C1319" s="351"/>
      <c r="D1319" s="351"/>
      <c r="E1319" s="351"/>
      <c r="F1319" s="351"/>
      <c r="G1319" s="351"/>
      <c r="H1319" s="351"/>
      <c r="I1319" s="351"/>
      <c r="J1319" s="351"/>
    </row>
    <row r="1320" spans="1:10" ht="13.5">
      <c r="A1320" s="351"/>
      <c r="B1320" s="351"/>
      <c r="C1320" s="351"/>
      <c r="D1320" s="351"/>
      <c r="E1320" s="351"/>
      <c r="F1320" s="351"/>
      <c r="G1320" s="351"/>
      <c r="H1320" s="351"/>
      <c r="I1320" s="351"/>
      <c r="J1320" s="351"/>
    </row>
    <row r="1321" spans="1:10" ht="13.5">
      <c r="A1321" s="351"/>
      <c r="B1321" s="351"/>
      <c r="C1321" s="351"/>
      <c r="D1321" s="351"/>
      <c r="E1321" s="351"/>
      <c r="F1321" s="351"/>
      <c r="G1321" s="351"/>
      <c r="H1321" s="351"/>
      <c r="I1321" s="351"/>
      <c r="J1321" s="351"/>
    </row>
    <row r="1322" spans="1:10" ht="13.5">
      <c r="A1322" s="351"/>
      <c r="B1322" s="351"/>
      <c r="C1322" s="351"/>
      <c r="D1322" s="351"/>
      <c r="E1322" s="351"/>
      <c r="F1322" s="351"/>
      <c r="G1322" s="351"/>
      <c r="H1322" s="351"/>
      <c r="I1322" s="351"/>
      <c r="J1322" s="351"/>
    </row>
    <row r="1323" spans="1:10" ht="13.5">
      <c r="A1323" s="351"/>
      <c r="B1323" s="351"/>
      <c r="C1323" s="351"/>
      <c r="D1323" s="351"/>
      <c r="E1323" s="351"/>
      <c r="F1323" s="351"/>
      <c r="G1323" s="351"/>
      <c r="H1323" s="351"/>
      <c r="I1323" s="351"/>
      <c r="J1323" s="351"/>
    </row>
    <row r="1324" spans="1:10" ht="13.5">
      <c r="A1324" s="351"/>
      <c r="B1324" s="351"/>
      <c r="C1324" s="351"/>
      <c r="D1324" s="351"/>
      <c r="E1324" s="351"/>
      <c r="F1324" s="351"/>
      <c r="G1324" s="351"/>
      <c r="H1324" s="351"/>
      <c r="I1324" s="351"/>
      <c r="J1324" s="351"/>
    </row>
    <row r="1325" spans="1:10" ht="13.5">
      <c r="A1325" s="351"/>
      <c r="B1325" s="351"/>
      <c r="C1325" s="351"/>
      <c r="D1325" s="351"/>
      <c r="E1325" s="351"/>
      <c r="F1325" s="351"/>
      <c r="G1325" s="351"/>
      <c r="H1325" s="351"/>
      <c r="I1325" s="351"/>
      <c r="J1325" s="351"/>
    </row>
    <row r="1326" spans="1:10" ht="13.5">
      <c r="A1326" s="351"/>
      <c r="B1326" s="351"/>
      <c r="C1326" s="351"/>
      <c r="D1326" s="351"/>
      <c r="E1326" s="351"/>
      <c r="F1326" s="351"/>
      <c r="G1326" s="351"/>
      <c r="H1326" s="351"/>
      <c r="I1326" s="351"/>
      <c r="J1326" s="351"/>
    </row>
    <row r="1327" spans="1:10" ht="13.5">
      <c r="A1327" s="351"/>
      <c r="B1327" s="351"/>
      <c r="C1327" s="351"/>
      <c r="D1327" s="351"/>
      <c r="E1327" s="351"/>
      <c r="F1327" s="351"/>
      <c r="G1327" s="351"/>
      <c r="H1327" s="351"/>
      <c r="I1327" s="351"/>
      <c r="J1327" s="351"/>
    </row>
    <row r="1328" spans="1:10" ht="13.5">
      <c r="A1328" s="351"/>
      <c r="B1328" s="351"/>
      <c r="C1328" s="351"/>
      <c r="D1328" s="351"/>
      <c r="E1328" s="351"/>
      <c r="F1328" s="351"/>
      <c r="G1328" s="351"/>
      <c r="H1328" s="351"/>
      <c r="I1328" s="351"/>
      <c r="J1328" s="351"/>
    </row>
    <row r="1329" spans="1:10" ht="13.5">
      <c r="A1329" s="351"/>
      <c r="B1329" s="351"/>
      <c r="C1329" s="351"/>
      <c r="D1329" s="351"/>
      <c r="E1329" s="351"/>
      <c r="F1329" s="351"/>
      <c r="G1329" s="351"/>
      <c r="H1329" s="351"/>
      <c r="I1329" s="351"/>
      <c r="J1329" s="351"/>
    </row>
    <row r="1330" spans="1:10" ht="13.5">
      <c r="A1330" s="351"/>
      <c r="B1330" s="351"/>
      <c r="C1330" s="351"/>
      <c r="D1330" s="351"/>
      <c r="E1330" s="351"/>
      <c r="F1330" s="351"/>
      <c r="G1330" s="351"/>
      <c r="H1330" s="351"/>
      <c r="I1330" s="351"/>
      <c r="J1330" s="351"/>
    </row>
    <row r="1331" spans="1:10" ht="13.5">
      <c r="A1331" s="351"/>
      <c r="B1331" s="351"/>
      <c r="C1331" s="351"/>
      <c r="D1331" s="351"/>
      <c r="E1331" s="351"/>
      <c r="F1331" s="351"/>
      <c r="G1331" s="351"/>
      <c r="H1331" s="351"/>
      <c r="I1331" s="351"/>
      <c r="J1331" s="351"/>
    </row>
    <row r="1332" spans="1:10" ht="13.5">
      <c r="A1332" s="351"/>
      <c r="B1332" s="351"/>
      <c r="C1332" s="351"/>
      <c r="D1332" s="351"/>
      <c r="E1332" s="351"/>
      <c r="F1332" s="351"/>
      <c r="G1332" s="351"/>
      <c r="H1332" s="351"/>
      <c r="I1332" s="351"/>
      <c r="J1332" s="351"/>
    </row>
    <row r="1333" spans="1:10" ht="13.5">
      <c r="A1333" s="351"/>
      <c r="B1333" s="351"/>
      <c r="C1333" s="351"/>
      <c r="D1333" s="351"/>
      <c r="E1333" s="351"/>
      <c r="F1333" s="351"/>
      <c r="G1333" s="351"/>
      <c r="H1333" s="351"/>
      <c r="I1333" s="351"/>
      <c r="J1333" s="351"/>
    </row>
    <row r="1334" spans="1:10" ht="13.5">
      <c r="A1334" s="351"/>
      <c r="B1334" s="351"/>
      <c r="C1334" s="351"/>
      <c r="D1334" s="351"/>
      <c r="E1334" s="351"/>
      <c r="F1334" s="351"/>
      <c r="G1334" s="351"/>
      <c r="H1334" s="351"/>
      <c r="I1334" s="351"/>
      <c r="J1334" s="351"/>
    </row>
    <row r="1335" spans="1:10" ht="13.5">
      <c r="A1335" s="351"/>
      <c r="B1335" s="351"/>
      <c r="C1335" s="351"/>
      <c r="D1335" s="351"/>
      <c r="E1335" s="351"/>
      <c r="F1335" s="351"/>
      <c r="G1335" s="351"/>
      <c r="H1335" s="351"/>
      <c r="I1335" s="351"/>
      <c r="J1335" s="351"/>
    </row>
    <row r="1336" spans="1:10" ht="13.5">
      <c r="A1336" s="351"/>
      <c r="B1336" s="351"/>
      <c r="C1336" s="351"/>
      <c r="D1336" s="351"/>
      <c r="E1336" s="351"/>
      <c r="F1336" s="351"/>
      <c r="G1336" s="351"/>
      <c r="H1336" s="351"/>
      <c r="I1336" s="351"/>
      <c r="J1336" s="351"/>
    </row>
    <row r="1337" spans="1:10" ht="13.5">
      <c r="A1337" s="351"/>
      <c r="B1337" s="351"/>
      <c r="C1337" s="351"/>
      <c r="D1337" s="351"/>
      <c r="E1337" s="351"/>
      <c r="F1337" s="351"/>
      <c r="G1337" s="351"/>
      <c r="H1337" s="351"/>
      <c r="I1337" s="351"/>
      <c r="J1337" s="351"/>
    </row>
    <row r="1338" spans="1:10" ht="13.5">
      <c r="A1338" s="351"/>
      <c r="B1338" s="351"/>
      <c r="C1338" s="351"/>
      <c r="D1338" s="351"/>
      <c r="E1338" s="351"/>
      <c r="F1338" s="351"/>
      <c r="G1338" s="351"/>
      <c r="H1338" s="351"/>
      <c r="I1338" s="351"/>
      <c r="J1338" s="351"/>
    </row>
    <row r="1339" spans="1:10" ht="13.5">
      <c r="A1339" s="351"/>
      <c r="B1339" s="351"/>
      <c r="C1339" s="351"/>
      <c r="D1339" s="351"/>
      <c r="E1339" s="351"/>
      <c r="F1339" s="351"/>
      <c r="G1339" s="351"/>
      <c r="H1339" s="351"/>
      <c r="I1339" s="351"/>
      <c r="J1339" s="351"/>
    </row>
    <row r="1340" spans="1:10" ht="13.5">
      <c r="A1340" s="351"/>
      <c r="B1340" s="351"/>
      <c r="C1340" s="351"/>
      <c r="D1340" s="351"/>
      <c r="E1340" s="351"/>
      <c r="F1340" s="351"/>
      <c r="G1340" s="351"/>
      <c r="H1340" s="351"/>
      <c r="I1340" s="351"/>
      <c r="J1340" s="351"/>
    </row>
    <row r="1341" spans="1:10" ht="13.5">
      <c r="A1341" s="351"/>
      <c r="B1341" s="351"/>
      <c r="C1341" s="351"/>
      <c r="D1341" s="351"/>
      <c r="E1341" s="351"/>
      <c r="F1341" s="351"/>
      <c r="G1341" s="351"/>
      <c r="H1341" s="351"/>
      <c r="I1341" s="351"/>
      <c r="J1341" s="351"/>
    </row>
    <row r="1342" spans="1:10" ht="13.5">
      <c r="A1342" s="351"/>
      <c r="B1342" s="351"/>
      <c r="C1342" s="351"/>
      <c r="D1342" s="351"/>
      <c r="E1342" s="351"/>
      <c r="F1342" s="351"/>
      <c r="G1342" s="351"/>
      <c r="H1342" s="351"/>
      <c r="I1342" s="351"/>
      <c r="J1342" s="351"/>
    </row>
    <row r="1343" spans="1:10" ht="13.5">
      <c r="A1343" s="351"/>
      <c r="B1343" s="351"/>
      <c r="C1343" s="351"/>
      <c r="D1343" s="351"/>
      <c r="E1343" s="351"/>
      <c r="F1343" s="351"/>
      <c r="G1343" s="351"/>
      <c r="H1343" s="351"/>
      <c r="I1343" s="351"/>
      <c r="J1343" s="351"/>
    </row>
    <row r="1344" spans="1:10" ht="13.5">
      <c r="A1344" s="351"/>
      <c r="B1344" s="351"/>
      <c r="C1344" s="351"/>
      <c r="D1344" s="351"/>
      <c r="E1344" s="351"/>
      <c r="F1344" s="351"/>
      <c r="G1344" s="351"/>
      <c r="H1344" s="351"/>
      <c r="I1344" s="351"/>
      <c r="J1344" s="351"/>
    </row>
    <row r="1345" spans="1:10" ht="13.5">
      <c r="A1345" s="351"/>
      <c r="B1345" s="351"/>
      <c r="C1345" s="351"/>
      <c r="D1345" s="351"/>
      <c r="E1345" s="351"/>
      <c r="F1345" s="351"/>
      <c r="G1345" s="351"/>
      <c r="H1345" s="351"/>
      <c r="I1345" s="351"/>
      <c r="J1345" s="351"/>
    </row>
    <row r="1346" spans="1:10" ht="13.5">
      <c r="A1346" s="351"/>
      <c r="B1346" s="351"/>
      <c r="C1346" s="351"/>
      <c r="D1346" s="351"/>
      <c r="E1346" s="351"/>
      <c r="F1346" s="351"/>
      <c r="G1346" s="351"/>
      <c r="H1346" s="351"/>
      <c r="I1346" s="351"/>
      <c r="J1346" s="351"/>
    </row>
    <row r="1347" spans="1:10" ht="13.5">
      <c r="A1347" s="351"/>
      <c r="B1347" s="351"/>
      <c r="C1347" s="351"/>
      <c r="D1347" s="351"/>
      <c r="E1347" s="351"/>
      <c r="F1347" s="351"/>
      <c r="G1347" s="351"/>
      <c r="H1347" s="351"/>
      <c r="I1347" s="351"/>
      <c r="J1347" s="351"/>
    </row>
    <row r="1348" spans="1:10" ht="13.5">
      <c r="A1348" s="351"/>
      <c r="B1348" s="351"/>
      <c r="C1348" s="351"/>
      <c r="D1348" s="351"/>
      <c r="E1348" s="351"/>
      <c r="F1348" s="351"/>
      <c r="G1348" s="351"/>
      <c r="H1348" s="351"/>
      <c r="I1348" s="351"/>
      <c r="J1348" s="351"/>
    </row>
    <row r="1349" spans="1:10" ht="13.5">
      <c r="A1349" s="351"/>
      <c r="B1349" s="351"/>
      <c r="C1349" s="351"/>
      <c r="D1349" s="351"/>
      <c r="E1349" s="351"/>
      <c r="F1349" s="351"/>
      <c r="G1349" s="351"/>
      <c r="H1349" s="351"/>
      <c r="I1349" s="351"/>
      <c r="J1349" s="351"/>
    </row>
    <row r="1350" spans="1:10" ht="13.5">
      <c r="A1350" s="351"/>
      <c r="B1350" s="351"/>
      <c r="C1350" s="351"/>
      <c r="D1350" s="351"/>
      <c r="E1350" s="351"/>
      <c r="F1350" s="351"/>
      <c r="G1350" s="351"/>
      <c r="H1350" s="351"/>
      <c r="I1350" s="351"/>
      <c r="J1350" s="351"/>
    </row>
    <row r="1351" spans="1:10" ht="13.5">
      <c r="A1351" s="351"/>
      <c r="B1351" s="351"/>
      <c r="C1351" s="351"/>
      <c r="D1351" s="351"/>
      <c r="E1351" s="351"/>
      <c r="F1351" s="351"/>
      <c r="G1351" s="351"/>
      <c r="H1351" s="351"/>
      <c r="I1351" s="351"/>
      <c r="J1351" s="351"/>
    </row>
    <row r="1352" spans="1:10" ht="13.5">
      <c r="A1352" s="351"/>
      <c r="B1352" s="351"/>
      <c r="C1352" s="351"/>
      <c r="D1352" s="351"/>
      <c r="E1352" s="351"/>
      <c r="F1352" s="351"/>
      <c r="G1352" s="351"/>
      <c r="H1352" s="351"/>
      <c r="I1352" s="351"/>
      <c r="J1352" s="351"/>
    </row>
    <row r="1353" spans="1:10" ht="13.5">
      <c r="A1353" s="351"/>
      <c r="B1353" s="351"/>
      <c r="C1353" s="351"/>
      <c r="D1353" s="351"/>
      <c r="E1353" s="351"/>
      <c r="F1353" s="351"/>
      <c r="G1353" s="351"/>
      <c r="H1353" s="351"/>
      <c r="I1353" s="351"/>
      <c r="J1353" s="351"/>
    </row>
    <row r="1354" spans="1:10" ht="13.5">
      <c r="A1354" s="351"/>
      <c r="B1354" s="351"/>
      <c r="C1354" s="351"/>
      <c r="D1354" s="351"/>
      <c r="E1354" s="351"/>
      <c r="F1354" s="351"/>
      <c r="G1354" s="351"/>
      <c r="H1354" s="351"/>
      <c r="I1354" s="351"/>
      <c r="J1354" s="351"/>
    </row>
    <row r="1355" spans="1:10" ht="13.5">
      <c r="A1355" s="351"/>
      <c r="B1355" s="351"/>
      <c r="C1355" s="351"/>
      <c r="D1355" s="351"/>
      <c r="E1355" s="351"/>
      <c r="F1355" s="351"/>
      <c r="G1355" s="351"/>
      <c r="H1355" s="351"/>
      <c r="I1355" s="351"/>
      <c r="J1355" s="351"/>
    </row>
    <row r="1356" spans="1:10" ht="13.5">
      <c r="A1356" s="351"/>
      <c r="B1356" s="351"/>
      <c r="C1356" s="351"/>
      <c r="D1356" s="351"/>
      <c r="E1356" s="351"/>
      <c r="F1356" s="351"/>
      <c r="G1356" s="351"/>
      <c r="H1356" s="351"/>
      <c r="I1356" s="351"/>
      <c r="J1356" s="351"/>
    </row>
    <row r="1357" spans="1:10" ht="13.5">
      <c r="A1357" s="351"/>
      <c r="B1357" s="351"/>
      <c r="C1357" s="351"/>
      <c r="D1357" s="351"/>
      <c r="E1357" s="351"/>
      <c r="F1357" s="351"/>
      <c r="G1357" s="351"/>
      <c r="H1357" s="351"/>
      <c r="I1357" s="351"/>
      <c r="J1357" s="351"/>
    </row>
    <row r="1358" spans="1:10" ht="13.5">
      <c r="A1358" s="351"/>
      <c r="B1358" s="351"/>
      <c r="C1358" s="351"/>
      <c r="D1358" s="351"/>
      <c r="E1358" s="351"/>
      <c r="F1358" s="351"/>
      <c r="G1358" s="351"/>
      <c r="H1358" s="351"/>
      <c r="I1358" s="351"/>
      <c r="J1358" s="351"/>
    </row>
    <row r="1359" spans="1:10" ht="13.5">
      <c r="A1359" s="351"/>
      <c r="B1359" s="351"/>
      <c r="C1359" s="351"/>
      <c r="D1359" s="351"/>
      <c r="E1359" s="351"/>
      <c r="F1359" s="351"/>
      <c r="G1359" s="351"/>
      <c r="H1359" s="351"/>
      <c r="I1359" s="351"/>
      <c r="J1359" s="351"/>
    </row>
    <row r="1360" spans="1:10" ht="13.5">
      <c r="A1360" s="351"/>
      <c r="B1360" s="351"/>
      <c r="C1360" s="351"/>
      <c r="D1360" s="351"/>
      <c r="E1360" s="351"/>
      <c r="F1360" s="351"/>
      <c r="G1360" s="351"/>
      <c r="H1360" s="351"/>
      <c r="I1360" s="351"/>
      <c r="J1360" s="351"/>
    </row>
    <row r="1361" spans="1:10" ht="13.5">
      <c r="A1361" s="351"/>
      <c r="B1361" s="351"/>
      <c r="C1361" s="351"/>
      <c r="D1361" s="351"/>
      <c r="E1361" s="351"/>
      <c r="F1361" s="351"/>
      <c r="G1361" s="351"/>
      <c r="H1361" s="351"/>
      <c r="I1361" s="351"/>
      <c r="J1361" s="351"/>
    </row>
    <row r="1362" spans="1:10" ht="13.5">
      <c r="A1362" s="351"/>
      <c r="B1362" s="351"/>
      <c r="C1362" s="351"/>
      <c r="D1362" s="351"/>
      <c r="E1362" s="351"/>
      <c r="F1362" s="351"/>
      <c r="G1362" s="351"/>
      <c r="H1362" s="351"/>
      <c r="I1362" s="351"/>
      <c r="J1362" s="351"/>
    </row>
    <row r="1363" spans="1:10" ht="13.5">
      <c r="A1363" s="351"/>
      <c r="B1363" s="351"/>
      <c r="C1363" s="351"/>
      <c r="D1363" s="351"/>
      <c r="E1363" s="351"/>
      <c r="F1363" s="351"/>
      <c r="G1363" s="351"/>
      <c r="H1363" s="351"/>
      <c r="I1363" s="351"/>
      <c r="J1363" s="351"/>
    </row>
    <row r="1364" spans="1:10" ht="13.5">
      <c r="A1364" s="351"/>
      <c r="B1364" s="351"/>
      <c r="C1364" s="351"/>
      <c r="D1364" s="351"/>
      <c r="E1364" s="351"/>
      <c r="F1364" s="351"/>
      <c r="G1364" s="351"/>
      <c r="H1364" s="351"/>
      <c r="I1364" s="351"/>
      <c r="J1364" s="351"/>
    </row>
    <row r="1365" spans="1:10" ht="13.5">
      <c r="A1365" s="351"/>
      <c r="B1365" s="351"/>
      <c r="C1365" s="351"/>
      <c r="D1365" s="351"/>
      <c r="E1365" s="351"/>
      <c r="F1365" s="351"/>
      <c r="G1365" s="351"/>
      <c r="H1365" s="351"/>
      <c r="I1365" s="351"/>
      <c r="J1365" s="351"/>
    </row>
    <row r="1366" spans="1:10" ht="13.5">
      <c r="A1366" s="351"/>
      <c r="B1366" s="351"/>
      <c r="C1366" s="351"/>
      <c r="D1366" s="351"/>
      <c r="E1366" s="351"/>
      <c r="F1366" s="351"/>
      <c r="G1366" s="351"/>
      <c r="H1366" s="351"/>
      <c r="I1366" s="351"/>
      <c r="J1366" s="351"/>
    </row>
    <row r="1367" spans="1:10" ht="13.5">
      <c r="A1367" s="351"/>
      <c r="B1367" s="351"/>
      <c r="C1367" s="351"/>
      <c r="D1367" s="351"/>
      <c r="E1367" s="351"/>
      <c r="F1367" s="351"/>
      <c r="G1367" s="351"/>
      <c r="H1367" s="351"/>
      <c r="I1367" s="351"/>
      <c r="J1367" s="351"/>
    </row>
    <row r="1368" spans="1:10" ht="13.5">
      <c r="A1368" s="351"/>
      <c r="B1368" s="351"/>
      <c r="C1368" s="351"/>
      <c r="D1368" s="351"/>
      <c r="E1368" s="351"/>
      <c r="F1368" s="351"/>
      <c r="G1368" s="351"/>
      <c r="H1368" s="351"/>
      <c r="I1368" s="351"/>
      <c r="J1368" s="351"/>
    </row>
    <row r="1369" spans="1:10" ht="13.5">
      <c r="A1369" s="351"/>
      <c r="B1369" s="351"/>
      <c r="C1369" s="351"/>
      <c r="D1369" s="351"/>
      <c r="E1369" s="351"/>
      <c r="F1369" s="351"/>
      <c r="G1369" s="351"/>
      <c r="H1369" s="351"/>
      <c r="I1369" s="351"/>
      <c r="J1369" s="351"/>
    </row>
    <row r="1370" spans="1:10" ht="13.5">
      <c r="A1370" s="351"/>
      <c r="B1370" s="351"/>
      <c r="C1370" s="351"/>
      <c r="D1370" s="351"/>
      <c r="E1370" s="351"/>
      <c r="F1370" s="351"/>
      <c r="G1370" s="351"/>
      <c r="H1370" s="351"/>
      <c r="I1370" s="351"/>
      <c r="J1370" s="351"/>
    </row>
    <row r="1371" spans="1:10" ht="13.5">
      <c r="A1371" s="351"/>
      <c r="B1371" s="351"/>
      <c r="C1371" s="351"/>
      <c r="D1371" s="351"/>
      <c r="E1371" s="351"/>
      <c r="F1371" s="351"/>
      <c r="G1371" s="351"/>
      <c r="H1371" s="351"/>
      <c r="I1371" s="351"/>
      <c r="J1371" s="351"/>
    </row>
    <row r="1372" spans="1:10" ht="13.5">
      <c r="A1372" s="351"/>
      <c r="B1372" s="351"/>
      <c r="C1372" s="351"/>
      <c r="D1372" s="351"/>
      <c r="E1372" s="351"/>
      <c r="F1372" s="351"/>
      <c r="G1372" s="351"/>
      <c r="H1372" s="351"/>
      <c r="I1372" s="351"/>
      <c r="J1372" s="351"/>
    </row>
    <row r="1373" spans="1:10" ht="13.5">
      <c r="A1373" s="351"/>
      <c r="B1373" s="351"/>
      <c r="C1373" s="351"/>
      <c r="D1373" s="351"/>
      <c r="E1373" s="351"/>
      <c r="F1373" s="351"/>
      <c r="G1373" s="351"/>
      <c r="H1373" s="351"/>
      <c r="I1373" s="351"/>
      <c r="J1373" s="351"/>
    </row>
    <row r="1374" spans="1:10" ht="13.5">
      <c r="A1374" s="351"/>
      <c r="B1374" s="351"/>
      <c r="C1374" s="351"/>
      <c r="D1374" s="351"/>
      <c r="E1374" s="351"/>
      <c r="F1374" s="351"/>
      <c r="G1374" s="351"/>
      <c r="H1374" s="351"/>
      <c r="I1374" s="351"/>
      <c r="J1374" s="351"/>
    </row>
    <row r="1375" spans="1:10" ht="13.5">
      <c r="A1375" s="351"/>
      <c r="B1375" s="351"/>
      <c r="C1375" s="351"/>
      <c r="D1375" s="351"/>
      <c r="E1375" s="351"/>
      <c r="F1375" s="351"/>
      <c r="G1375" s="351"/>
      <c r="H1375" s="351"/>
      <c r="I1375" s="351"/>
      <c r="J1375" s="351"/>
    </row>
    <row r="1376" spans="1:10" ht="13.5">
      <c r="A1376" s="351"/>
      <c r="B1376" s="351"/>
      <c r="C1376" s="351"/>
      <c r="D1376" s="351"/>
      <c r="E1376" s="351"/>
      <c r="F1376" s="351"/>
      <c r="G1376" s="351"/>
      <c r="H1376" s="351"/>
      <c r="I1376" s="351"/>
      <c r="J1376" s="351"/>
    </row>
    <row r="1377" spans="1:10" ht="13.5">
      <c r="A1377" s="351"/>
      <c r="B1377" s="351"/>
      <c r="C1377" s="351"/>
      <c r="D1377" s="351"/>
      <c r="E1377" s="351"/>
      <c r="F1377" s="351"/>
      <c r="G1377" s="351"/>
      <c r="H1377" s="351"/>
      <c r="I1377" s="351"/>
      <c r="J1377" s="351"/>
    </row>
    <row r="1378" spans="1:10" ht="13.5">
      <c r="A1378" s="351"/>
      <c r="B1378" s="351"/>
      <c r="C1378" s="351"/>
      <c r="D1378" s="351"/>
      <c r="E1378" s="351"/>
      <c r="F1378" s="351"/>
      <c r="G1378" s="351"/>
      <c r="H1378" s="351"/>
      <c r="I1378" s="351"/>
      <c r="J1378" s="351"/>
    </row>
    <row r="1379" spans="1:10" ht="13.5">
      <c r="A1379" s="351"/>
      <c r="B1379" s="351"/>
      <c r="C1379" s="351"/>
      <c r="D1379" s="351"/>
      <c r="E1379" s="351"/>
      <c r="F1379" s="351"/>
      <c r="G1379" s="351"/>
      <c r="H1379" s="351"/>
      <c r="I1379" s="351"/>
      <c r="J1379" s="351"/>
    </row>
    <row r="1380" spans="1:10" ht="13.5">
      <c r="A1380" s="351"/>
      <c r="B1380" s="351"/>
      <c r="C1380" s="351"/>
      <c r="D1380" s="351"/>
      <c r="E1380" s="351"/>
      <c r="F1380" s="351"/>
      <c r="G1380" s="351"/>
      <c r="H1380" s="351"/>
      <c r="I1380" s="351"/>
      <c r="J1380" s="351"/>
    </row>
    <row r="1381" spans="1:10" ht="13.5">
      <c r="A1381" s="351"/>
      <c r="B1381" s="351"/>
      <c r="C1381" s="351"/>
      <c r="D1381" s="351"/>
      <c r="E1381" s="351"/>
      <c r="F1381" s="351"/>
      <c r="G1381" s="351"/>
      <c r="H1381" s="351"/>
      <c r="I1381" s="351"/>
      <c r="J1381" s="351"/>
    </row>
    <row r="1382" spans="1:10" ht="13.5">
      <c r="A1382" s="351"/>
      <c r="B1382" s="351"/>
      <c r="C1382" s="351"/>
      <c r="D1382" s="351"/>
      <c r="E1382" s="351"/>
      <c r="F1382" s="351"/>
      <c r="G1382" s="351"/>
      <c r="H1382" s="351"/>
      <c r="I1382" s="351"/>
      <c r="J1382" s="351"/>
    </row>
    <row r="1383" spans="1:10" ht="13.5">
      <c r="A1383" s="351"/>
      <c r="B1383" s="351"/>
      <c r="C1383" s="351"/>
      <c r="D1383" s="351"/>
      <c r="E1383" s="351"/>
      <c r="F1383" s="351"/>
      <c r="G1383" s="351"/>
      <c r="H1383" s="351"/>
      <c r="I1383" s="351"/>
      <c r="J1383" s="351"/>
    </row>
    <row r="1384" spans="1:10" ht="13.5">
      <c r="A1384" s="351"/>
      <c r="B1384" s="351"/>
      <c r="C1384" s="351"/>
      <c r="D1384" s="351"/>
      <c r="E1384" s="351"/>
      <c r="F1384" s="351"/>
      <c r="G1384" s="351"/>
      <c r="H1384" s="351"/>
      <c r="I1384" s="351"/>
      <c r="J1384" s="351"/>
    </row>
    <row r="1385" spans="1:10" ht="13.5">
      <c r="A1385" s="351"/>
      <c r="B1385" s="351"/>
      <c r="C1385" s="351"/>
      <c r="D1385" s="351"/>
      <c r="E1385" s="351"/>
      <c r="F1385" s="351"/>
      <c r="G1385" s="351"/>
      <c r="H1385" s="351"/>
      <c r="I1385" s="351"/>
      <c r="J1385" s="351"/>
    </row>
    <row r="1386" spans="1:10" ht="13.5">
      <c r="A1386" s="351"/>
      <c r="B1386" s="351"/>
      <c r="C1386" s="351"/>
      <c r="D1386" s="351"/>
      <c r="E1386" s="351"/>
      <c r="F1386" s="351"/>
      <c r="G1386" s="351"/>
      <c r="H1386" s="351"/>
      <c r="I1386" s="351"/>
      <c r="J1386" s="351"/>
    </row>
    <row r="1387" spans="1:10" ht="13.5">
      <c r="A1387" s="351"/>
      <c r="B1387" s="351"/>
      <c r="C1387" s="351"/>
      <c r="D1387" s="351"/>
      <c r="E1387" s="351"/>
      <c r="F1387" s="351"/>
      <c r="G1387" s="351"/>
      <c r="H1387" s="351"/>
      <c r="I1387" s="351"/>
      <c r="J1387" s="351"/>
    </row>
    <row r="1388" spans="1:10" ht="13.5">
      <c r="A1388" s="351"/>
      <c r="B1388" s="351"/>
      <c r="C1388" s="351"/>
      <c r="D1388" s="351"/>
      <c r="E1388" s="351"/>
      <c r="F1388" s="351"/>
      <c r="G1388" s="351"/>
      <c r="H1388" s="351"/>
      <c r="I1388" s="351"/>
      <c r="J1388" s="351"/>
    </row>
    <row r="1389" spans="1:10" ht="13.5">
      <c r="A1389" s="351"/>
      <c r="B1389" s="351"/>
      <c r="C1389" s="351"/>
      <c r="D1389" s="351"/>
      <c r="E1389" s="351"/>
      <c r="F1389" s="351"/>
      <c r="G1389" s="351"/>
      <c r="H1389" s="351"/>
      <c r="I1389" s="351"/>
      <c r="J1389" s="351"/>
    </row>
    <row r="1390" spans="1:10" ht="13.5">
      <c r="A1390" s="351"/>
      <c r="B1390" s="351"/>
      <c r="C1390" s="351"/>
      <c r="D1390" s="351"/>
      <c r="E1390" s="351"/>
      <c r="F1390" s="351"/>
      <c r="G1390" s="351"/>
      <c r="H1390" s="351"/>
      <c r="I1390" s="351"/>
      <c r="J1390" s="351"/>
    </row>
    <row r="1391" spans="1:10" ht="13.5">
      <c r="A1391" s="351"/>
      <c r="B1391" s="351"/>
      <c r="C1391" s="351"/>
      <c r="D1391" s="351"/>
      <c r="E1391" s="351"/>
      <c r="F1391" s="351"/>
      <c r="G1391" s="351"/>
      <c r="H1391" s="351"/>
      <c r="I1391" s="351"/>
      <c r="J1391" s="351"/>
    </row>
    <row r="1392" spans="1:10" ht="13.5">
      <c r="A1392" s="351"/>
      <c r="B1392" s="351"/>
      <c r="C1392" s="351"/>
      <c r="D1392" s="351"/>
      <c r="E1392" s="351"/>
      <c r="F1392" s="351"/>
      <c r="G1392" s="351"/>
      <c r="H1392" s="351"/>
      <c r="I1392" s="351"/>
      <c r="J1392" s="351"/>
    </row>
    <row r="1393" spans="1:10" ht="13.5">
      <c r="A1393" s="351"/>
      <c r="B1393" s="351"/>
      <c r="C1393" s="351"/>
      <c r="D1393" s="351"/>
      <c r="E1393" s="351"/>
      <c r="F1393" s="351"/>
      <c r="G1393" s="351"/>
      <c r="H1393" s="351"/>
      <c r="I1393" s="351"/>
      <c r="J1393" s="351"/>
    </row>
    <row r="1394" spans="1:10" ht="13.5">
      <c r="A1394" s="351"/>
      <c r="B1394" s="351"/>
      <c r="C1394" s="351"/>
      <c r="D1394" s="351"/>
      <c r="E1394" s="351"/>
      <c r="F1394" s="351"/>
      <c r="G1394" s="351"/>
      <c r="H1394" s="351"/>
      <c r="I1394" s="351"/>
      <c r="J1394" s="351"/>
    </row>
    <row r="1395" spans="1:10" ht="13.5">
      <c r="A1395" s="351"/>
      <c r="B1395" s="351"/>
      <c r="C1395" s="351"/>
      <c r="D1395" s="351"/>
      <c r="E1395" s="351"/>
      <c r="F1395" s="351"/>
      <c r="G1395" s="351"/>
      <c r="H1395" s="351"/>
      <c r="I1395" s="351"/>
      <c r="J1395" s="351"/>
    </row>
    <row r="1396" spans="1:10" ht="13.5">
      <c r="A1396" s="351"/>
      <c r="B1396" s="351"/>
      <c r="C1396" s="351"/>
      <c r="D1396" s="351"/>
      <c r="E1396" s="351"/>
      <c r="F1396" s="351"/>
      <c r="G1396" s="351"/>
      <c r="H1396" s="351"/>
      <c r="I1396" s="351"/>
      <c r="J1396" s="351"/>
    </row>
    <row r="1397" spans="1:10" ht="13.5">
      <c r="A1397" s="351"/>
      <c r="B1397" s="351"/>
      <c r="C1397" s="351"/>
      <c r="D1397" s="351"/>
      <c r="E1397" s="351"/>
      <c r="F1397" s="351"/>
      <c r="G1397" s="351"/>
      <c r="H1397" s="351"/>
      <c r="I1397" s="351"/>
      <c r="J1397" s="351"/>
    </row>
    <row r="1398" spans="1:10" ht="13.5">
      <c r="A1398" s="351"/>
      <c r="B1398" s="351"/>
      <c r="C1398" s="351"/>
      <c r="D1398" s="351"/>
      <c r="E1398" s="351"/>
      <c r="F1398" s="351"/>
      <c r="G1398" s="351"/>
      <c r="H1398" s="351"/>
      <c r="I1398" s="351"/>
      <c r="J1398" s="351"/>
    </row>
    <row r="1399" spans="1:10" ht="13.5">
      <c r="A1399" s="351"/>
      <c r="B1399" s="351"/>
      <c r="C1399" s="351"/>
      <c r="D1399" s="351"/>
      <c r="E1399" s="351"/>
      <c r="F1399" s="351"/>
      <c r="G1399" s="351"/>
      <c r="H1399" s="351"/>
      <c r="I1399" s="351"/>
      <c r="J1399" s="351"/>
    </row>
    <row r="1400" spans="1:10" ht="13.5">
      <c r="A1400" s="351"/>
      <c r="B1400" s="351"/>
      <c r="C1400" s="351"/>
      <c r="D1400" s="351"/>
      <c r="E1400" s="351"/>
      <c r="F1400" s="351"/>
      <c r="G1400" s="351"/>
      <c r="H1400" s="351"/>
      <c r="I1400" s="351"/>
      <c r="J1400" s="351"/>
    </row>
    <row r="1401" spans="1:10" ht="13.5">
      <c r="A1401" s="351"/>
      <c r="B1401" s="351"/>
      <c r="C1401" s="351"/>
      <c r="D1401" s="351"/>
      <c r="E1401" s="351"/>
      <c r="F1401" s="351"/>
      <c r="G1401" s="351"/>
      <c r="H1401" s="351"/>
      <c r="I1401" s="351"/>
      <c r="J1401" s="351"/>
    </row>
    <row r="1402" spans="1:10" ht="13.5">
      <c r="A1402" s="351"/>
      <c r="B1402" s="351"/>
      <c r="C1402" s="351"/>
      <c r="D1402" s="351"/>
      <c r="E1402" s="351"/>
      <c r="F1402" s="351"/>
      <c r="G1402" s="351"/>
      <c r="H1402" s="351"/>
      <c r="I1402" s="351"/>
      <c r="J1402" s="351"/>
    </row>
    <row r="1403" spans="1:10" ht="13.5">
      <c r="A1403" s="351"/>
      <c r="B1403" s="351"/>
      <c r="C1403" s="351"/>
      <c r="D1403" s="351"/>
      <c r="E1403" s="351"/>
      <c r="F1403" s="351"/>
      <c r="G1403" s="351"/>
      <c r="H1403" s="351"/>
      <c r="I1403" s="351"/>
      <c r="J1403" s="351"/>
    </row>
    <row r="1404" spans="1:10" ht="13.5">
      <c r="A1404" s="351"/>
      <c r="B1404" s="351"/>
      <c r="C1404" s="351"/>
      <c r="D1404" s="351"/>
      <c r="E1404" s="351"/>
      <c r="F1404" s="351"/>
      <c r="G1404" s="351"/>
      <c r="H1404" s="351"/>
      <c r="I1404" s="351"/>
      <c r="J1404" s="351"/>
    </row>
    <row r="1405" spans="1:10" ht="13.5">
      <c r="A1405" s="351"/>
      <c r="B1405" s="351"/>
      <c r="C1405" s="351"/>
      <c r="D1405" s="351"/>
      <c r="E1405" s="351"/>
      <c r="F1405" s="351"/>
      <c r="G1405" s="351"/>
      <c r="H1405" s="351"/>
      <c r="I1405" s="351"/>
      <c r="J1405" s="351"/>
    </row>
    <row r="1406" spans="1:10" ht="13.5">
      <c r="A1406" s="351"/>
      <c r="B1406" s="351"/>
      <c r="C1406" s="351"/>
      <c r="D1406" s="351"/>
      <c r="E1406" s="351"/>
      <c r="F1406" s="351"/>
      <c r="G1406" s="351"/>
      <c r="H1406" s="351"/>
      <c r="I1406" s="351"/>
      <c r="J1406" s="351"/>
    </row>
    <row r="1407" spans="1:10" ht="13.5">
      <c r="A1407" s="351"/>
      <c r="B1407" s="351"/>
      <c r="C1407" s="351"/>
      <c r="D1407" s="351"/>
      <c r="E1407" s="351"/>
      <c r="F1407" s="351"/>
      <c r="G1407" s="351"/>
      <c r="H1407" s="351"/>
      <c r="I1407" s="351"/>
      <c r="J1407" s="351"/>
    </row>
    <row r="1408" spans="1:10" ht="13.5">
      <c r="A1408" s="351"/>
      <c r="B1408" s="351"/>
      <c r="C1408" s="351"/>
      <c r="D1408" s="351"/>
      <c r="E1408" s="351"/>
      <c r="F1408" s="351"/>
      <c r="G1408" s="351"/>
      <c r="H1408" s="351"/>
      <c r="I1408" s="351"/>
      <c r="J1408" s="351"/>
    </row>
    <row r="1409" spans="1:10" ht="13.5">
      <c r="A1409" s="351"/>
      <c r="B1409" s="351"/>
      <c r="C1409" s="351"/>
      <c r="D1409" s="351"/>
      <c r="E1409" s="351"/>
      <c r="F1409" s="351"/>
      <c r="G1409" s="351"/>
      <c r="H1409" s="351"/>
      <c r="I1409" s="351"/>
      <c r="J1409" s="351"/>
    </row>
    <row r="1410" spans="1:10" ht="13.5">
      <c r="A1410" s="351"/>
      <c r="B1410" s="351"/>
      <c r="C1410" s="351"/>
      <c r="D1410" s="351"/>
      <c r="E1410" s="351"/>
      <c r="F1410" s="351"/>
      <c r="G1410" s="351"/>
      <c r="H1410" s="351"/>
      <c r="I1410" s="351"/>
      <c r="J1410" s="351"/>
    </row>
    <row r="1411" spans="1:10" ht="13.5">
      <c r="A1411" s="351"/>
      <c r="B1411" s="351"/>
      <c r="C1411" s="351"/>
      <c r="D1411" s="351"/>
      <c r="E1411" s="351"/>
      <c r="F1411" s="351"/>
      <c r="G1411" s="351"/>
      <c r="H1411" s="351"/>
      <c r="I1411" s="351"/>
      <c r="J1411" s="351"/>
    </row>
    <row r="1412" spans="1:10" ht="13.5">
      <c r="A1412" s="351"/>
      <c r="B1412" s="351"/>
      <c r="C1412" s="351"/>
      <c r="D1412" s="351"/>
      <c r="E1412" s="351"/>
      <c r="F1412" s="351"/>
      <c r="G1412" s="351"/>
      <c r="H1412" s="351"/>
      <c r="I1412" s="351"/>
      <c r="J1412" s="351"/>
    </row>
    <row r="1413" spans="1:10" ht="13.5">
      <c r="A1413" s="351"/>
      <c r="B1413" s="351"/>
      <c r="C1413" s="351"/>
      <c r="D1413" s="351"/>
      <c r="E1413" s="351"/>
      <c r="F1413" s="351"/>
      <c r="G1413" s="351"/>
      <c r="H1413" s="351"/>
      <c r="I1413" s="351"/>
      <c r="J1413" s="351"/>
    </row>
    <row r="1414" spans="1:10" ht="13.5">
      <c r="A1414" s="351"/>
      <c r="B1414" s="351"/>
      <c r="C1414" s="351"/>
      <c r="D1414" s="351"/>
      <c r="E1414" s="351"/>
      <c r="F1414" s="351"/>
      <c r="G1414" s="351"/>
      <c r="H1414" s="351"/>
      <c r="I1414" s="351"/>
      <c r="J1414" s="351"/>
    </row>
    <row r="1415" spans="1:10" ht="13.5">
      <c r="A1415" s="351"/>
      <c r="B1415" s="351"/>
      <c r="C1415" s="351"/>
      <c r="D1415" s="351"/>
      <c r="E1415" s="351"/>
      <c r="F1415" s="351"/>
      <c r="G1415" s="351"/>
      <c r="H1415" s="351"/>
      <c r="I1415" s="351"/>
      <c r="J1415" s="351"/>
    </row>
    <row r="1416" spans="1:10" ht="13.5">
      <c r="A1416" s="351"/>
      <c r="B1416" s="351"/>
      <c r="C1416" s="351"/>
      <c r="D1416" s="351"/>
      <c r="E1416" s="351"/>
      <c r="F1416" s="351"/>
      <c r="G1416" s="351"/>
      <c r="H1416" s="351"/>
      <c r="I1416" s="351"/>
      <c r="J1416" s="351"/>
    </row>
    <row r="1417" spans="1:10" ht="13.5">
      <c r="A1417" s="351"/>
      <c r="B1417" s="351"/>
      <c r="C1417" s="351"/>
      <c r="D1417" s="351"/>
      <c r="E1417" s="351"/>
      <c r="F1417" s="351"/>
      <c r="G1417" s="351"/>
      <c r="H1417" s="351"/>
      <c r="I1417" s="351"/>
      <c r="J1417" s="351"/>
    </row>
    <row r="1418" spans="1:10" ht="13.5">
      <c r="A1418" s="351"/>
      <c r="B1418" s="351"/>
      <c r="C1418" s="351"/>
      <c r="D1418" s="351"/>
      <c r="E1418" s="351"/>
      <c r="F1418" s="351"/>
      <c r="G1418" s="351"/>
      <c r="H1418" s="351"/>
      <c r="I1418" s="351"/>
      <c r="J1418" s="351"/>
    </row>
    <row r="1419" spans="1:10" ht="13.5">
      <c r="A1419" s="351"/>
      <c r="B1419" s="351"/>
      <c r="C1419" s="351"/>
      <c r="D1419" s="351"/>
      <c r="E1419" s="351"/>
      <c r="F1419" s="351"/>
      <c r="G1419" s="351"/>
      <c r="H1419" s="351"/>
      <c r="I1419" s="351"/>
      <c r="J1419" s="351"/>
    </row>
    <row r="1420" spans="1:10" ht="13.5">
      <c r="A1420" s="351"/>
      <c r="B1420" s="351"/>
      <c r="C1420" s="351"/>
      <c r="D1420" s="351"/>
      <c r="E1420" s="351"/>
      <c r="F1420" s="351"/>
      <c r="G1420" s="351"/>
      <c r="H1420" s="351"/>
      <c r="I1420" s="351"/>
      <c r="J1420" s="351"/>
    </row>
    <row r="1421" spans="1:10" ht="13.5">
      <c r="A1421" s="351"/>
      <c r="B1421" s="351"/>
      <c r="C1421" s="351"/>
      <c r="D1421" s="351"/>
      <c r="E1421" s="351"/>
      <c r="F1421" s="351"/>
      <c r="G1421" s="351"/>
      <c r="H1421" s="351"/>
      <c r="I1421" s="351"/>
      <c r="J1421" s="351"/>
    </row>
    <row r="1422" spans="1:10" ht="13.5">
      <c r="A1422" s="351"/>
      <c r="B1422" s="351"/>
      <c r="C1422" s="351"/>
      <c r="D1422" s="351"/>
      <c r="E1422" s="351"/>
      <c r="F1422" s="351"/>
      <c r="G1422" s="351"/>
      <c r="H1422" s="351"/>
      <c r="I1422" s="351"/>
      <c r="J1422" s="351"/>
    </row>
    <row r="1423" spans="1:10" ht="13.5">
      <c r="A1423" s="351"/>
      <c r="B1423" s="351"/>
      <c r="C1423" s="351"/>
      <c r="D1423" s="351"/>
      <c r="E1423" s="351"/>
      <c r="F1423" s="351"/>
      <c r="G1423" s="351"/>
      <c r="H1423" s="351"/>
      <c r="I1423" s="351"/>
      <c r="J1423" s="351"/>
    </row>
    <row r="1424" spans="1:10" ht="13.5">
      <c r="A1424" s="351"/>
      <c r="B1424" s="351"/>
      <c r="C1424" s="351"/>
      <c r="D1424" s="351"/>
      <c r="E1424" s="351"/>
      <c r="F1424" s="351"/>
      <c r="G1424" s="351"/>
      <c r="H1424" s="351"/>
      <c r="I1424" s="351"/>
      <c r="J1424" s="351"/>
    </row>
    <row r="1425" spans="1:10" ht="13.5">
      <c r="A1425" s="351"/>
      <c r="B1425" s="351"/>
      <c r="C1425" s="351"/>
      <c r="D1425" s="351"/>
      <c r="E1425" s="351"/>
      <c r="F1425" s="351"/>
      <c r="G1425" s="351"/>
      <c r="H1425" s="351"/>
      <c r="I1425" s="351"/>
      <c r="J1425" s="351"/>
    </row>
    <row r="1426" spans="1:10" ht="13.5">
      <c r="A1426" s="351"/>
      <c r="B1426" s="351"/>
      <c r="C1426" s="351"/>
      <c r="D1426" s="351"/>
      <c r="E1426" s="351"/>
      <c r="F1426" s="351"/>
      <c r="G1426" s="351"/>
      <c r="H1426" s="351"/>
      <c r="I1426" s="351"/>
      <c r="J1426" s="351"/>
    </row>
    <row r="1427" spans="1:10" ht="13.5">
      <c r="A1427" s="351"/>
      <c r="B1427" s="351"/>
      <c r="C1427" s="351"/>
      <c r="D1427" s="351"/>
      <c r="E1427" s="351"/>
      <c r="F1427" s="351"/>
      <c r="G1427" s="351"/>
      <c r="H1427" s="351"/>
      <c r="I1427" s="351"/>
      <c r="J1427" s="351"/>
    </row>
    <row r="1428" spans="1:10" ht="13.5">
      <c r="A1428" s="351"/>
      <c r="B1428" s="351"/>
      <c r="C1428" s="351"/>
      <c r="D1428" s="351"/>
      <c r="E1428" s="351"/>
      <c r="F1428" s="351"/>
      <c r="G1428" s="351"/>
      <c r="H1428" s="351"/>
      <c r="I1428" s="351"/>
      <c r="J1428" s="351"/>
    </row>
    <row r="1429" spans="1:10" ht="13.5">
      <c r="A1429" s="351"/>
      <c r="B1429" s="351"/>
      <c r="C1429" s="351"/>
      <c r="D1429" s="351"/>
      <c r="E1429" s="351"/>
      <c r="F1429" s="351"/>
      <c r="G1429" s="351"/>
      <c r="H1429" s="351"/>
      <c r="I1429" s="351"/>
      <c r="J1429" s="351"/>
    </row>
    <row r="1430" spans="1:10" ht="13.5">
      <c r="A1430" s="351"/>
      <c r="B1430" s="351"/>
      <c r="C1430" s="351"/>
      <c r="D1430" s="351"/>
      <c r="E1430" s="351"/>
      <c r="F1430" s="351"/>
      <c r="G1430" s="351"/>
      <c r="H1430" s="351"/>
      <c r="I1430" s="351"/>
      <c r="J1430" s="351"/>
    </row>
    <row r="1431" spans="1:10" ht="13.5">
      <c r="A1431" s="351"/>
      <c r="B1431" s="351"/>
      <c r="C1431" s="351"/>
      <c r="D1431" s="351"/>
      <c r="E1431" s="351"/>
      <c r="F1431" s="351"/>
      <c r="G1431" s="351"/>
      <c r="H1431" s="351"/>
      <c r="I1431" s="351"/>
      <c r="J1431" s="351"/>
    </row>
    <row r="1432" spans="1:10" ht="13.5">
      <c r="A1432" s="351"/>
      <c r="B1432" s="351"/>
      <c r="C1432" s="351"/>
      <c r="D1432" s="351"/>
      <c r="E1432" s="351"/>
      <c r="F1432" s="351"/>
      <c r="G1432" s="351"/>
      <c r="H1432" s="351"/>
      <c r="I1432" s="351"/>
      <c r="J1432" s="351"/>
    </row>
    <row r="1433" spans="1:10" ht="13.5">
      <c r="A1433" s="351"/>
      <c r="B1433" s="351"/>
      <c r="C1433" s="351"/>
      <c r="D1433" s="351"/>
      <c r="E1433" s="351"/>
      <c r="F1433" s="351"/>
      <c r="G1433" s="351"/>
      <c r="H1433" s="351"/>
      <c r="I1433" s="351"/>
      <c r="J1433" s="351"/>
    </row>
    <row r="1434" spans="1:10" ht="13.5">
      <c r="A1434" s="351"/>
      <c r="B1434" s="351"/>
      <c r="C1434" s="351"/>
      <c r="D1434" s="351"/>
      <c r="E1434" s="351"/>
      <c r="F1434" s="351"/>
      <c r="G1434" s="351"/>
      <c r="H1434" s="351"/>
      <c r="I1434" s="351"/>
      <c r="J1434" s="351"/>
    </row>
    <row r="1435" spans="1:10" ht="13.5">
      <c r="A1435" s="351"/>
      <c r="B1435" s="351"/>
      <c r="C1435" s="351"/>
      <c r="D1435" s="351"/>
      <c r="E1435" s="351"/>
      <c r="F1435" s="351"/>
      <c r="G1435" s="351"/>
      <c r="H1435" s="351"/>
      <c r="I1435" s="351"/>
      <c r="J1435" s="351"/>
    </row>
    <row r="1436" spans="1:10" ht="13.5">
      <c r="A1436" s="351"/>
      <c r="B1436" s="351"/>
      <c r="C1436" s="351"/>
      <c r="D1436" s="351"/>
      <c r="E1436" s="351"/>
      <c r="F1436" s="351"/>
      <c r="G1436" s="351"/>
      <c r="H1436" s="351"/>
      <c r="I1436" s="351"/>
      <c r="J1436" s="351"/>
    </row>
    <row r="1437" spans="1:10" ht="13.5">
      <c r="A1437" s="351"/>
      <c r="B1437" s="351"/>
      <c r="C1437" s="351"/>
      <c r="D1437" s="351"/>
      <c r="E1437" s="351"/>
      <c r="F1437" s="351"/>
      <c r="G1437" s="351"/>
      <c r="H1437" s="351"/>
      <c r="I1437" s="351"/>
      <c r="J1437" s="351"/>
    </row>
    <row r="1438" spans="1:10" ht="13.5">
      <c r="A1438" s="351"/>
      <c r="B1438" s="351"/>
      <c r="C1438" s="351"/>
      <c r="D1438" s="351"/>
      <c r="E1438" s="351"/>
      <c r="F1438" s="351"/>
      <c r="G1438" s="351"/>
      <c r="H1438" s="351"/>
      <c r="I1438" s="351"/>
      <c r="J1438" s="351"/>
    </row>
    <row r="1439" spans="1:10" ht="13.5">
      <c r="A1439" s="351"/>
      <c r="B1439" s="351"/>
      <c r="C1439" s="351"/>
      <c r="D1439" s="351"/>
      <c r="E1439" s="351"/>
      <c r="F1439" s="351"/>
      <c r="G1439" s="351"/>
      <c r="H1439" s="351"/>
      <c r="I1439" s="351"/>
      <c r="J1439" s="351"/>
    </row>
    <row r="1440" spans="1:10" ht="13.5">
      <c r="A1440" s="351"/>
      <c r="B1440" s="351"/>
      <c r="C1440" s="351"/>
      <c r="D1440" s="351"/>
      <c r="E1440" s="351"/>
      <c r="F1440" s="351"/>
      <c r="G1440" s="351"/>
      <c r="H1440" s="351"/>
      <c r="I1440" s="351"/>
      <c r="J1440" s="351"/>
    </row>
    <row r="1441" spans="1:10" ht="13.5">
      <c r="A1441" s="351"/>
      <c r="B1441" s="351"/>
      <c r="C1441" s="351"/>
      <c r="D1441" s="351"/>
      <c r="E1441" s="351"/>
      <c r="F1441" s="351"/>
      <c r="G1441" s="351"/>
      <c r="H1441" s="351"/>
      <c r="I1441" s="351"/>
      <c r="J1441" s="351"/>
    </row>
    <row r="1442" spans="1:10" ht="13.5">
      <c r="A1442" s="351"/>
      <c r="B1442" s="351"/>
      <c r="C1442" s="351"/>
      <c r="D1442" s="351"/>
      <c r="E1442" s="351"/>
      <c r="F1442" s="351"/>
      <c r="G1442" s="351"/>
      <c r="H1442" s="351"/>
      <c r="I1442" s="351"/>
      <c r="J1442" s="351"/>
    </row>
    <row r="1443" spans="1:10" ht="13.5">
      <c r="A1443" s="351"/>
      <c r="B1443" s="351"/>
      <c r="C1443" s="351"/>
      <c r="D1443" s="351"/>
      <c r="E1443" s="351"/>
      <c r="F1443" s="351"/>
      <c r="G1443" s="351"/>
      <c r="H1443" s="351"/>
      <c r="I1443" s="351"/>
      <c r="J1443" s="351"/>
    </row>
    <row r="1444" spans="1:10" ht="13.5">
      <c r="A1444" s="351"/>
      <c r="B1444" s="351"/>
      <c r="C1444" s="351"/>
      <c r="D1444" s="351"/>
      <c r="E1444" s="351"/>
      <c r="F1444" s="351"/>
      <c r="G1444" s="351"/>
      <c r="H1444" s="351"/>
      <c r="I1444" s="351"/>
      <c r="J1444" s="351"/>
    </row>
    <row r="1445" spans="1:10" ht="13.5">
      <c r="A1445" s="351"/>
      <c r="B1445" s="351"/>
      <c r="C1445" s="351"/>
      <c r="D1445" s="351"/>
      <c r="E1445" s="351"/>
      <c r="F1445" s="351"/>
      <c r="G1445" s="351"/>
      <c r="H1445" s="351"/>
      <c r="I1445" s="351"/>
      <c r="J1445" s="351"/>
    </row>
    <row r="1446" spans="1:10" ht="13.5">
      <c r="A1446" s="351"/>
      <c r="B1446" s="351"/>
      <c r="C1446" s="351"/>
      <c r="D1446" s="351"/>
      <c r="E1446" s="351"/>
      <c r="F1446" s="351"/>
      <c r="G1446" s="351"/>
      <c r="H1446" s="351"/>
      <c r="I1446" s="351"/>
      <c r="J1446" s="351"/>
    </row>
    <row r="1447" spans="1:10" ht="13.5">
      <c r="A1447" s="351"/>
      <c r="B1447" s="351"/>
      <c r="C1447" s="351"/>
      <c r="D1447" s="351"/>
      <c r="E1447" s="351"/>
      <c r="F1447" s="351"/>
      <c r="G1447" s="351"/>
      <c r="H1447" s="351"/>
      <c r="I1447" s="351"/>
      <c r="J1447" s="351"/>
    </row>
    <row r="1448" spans="1:10" ht="13.5">
      <c r="A1448" s="351"/>
      <c r="B1448" s="351"/>
      <c r="C1448" s="351"/>
      <c r="D1448" s="351"/>
      <c r="E1448" s="351"/>
      <c r="F1448" s="351"/>
      <c r="G1448" s="351"/>
      <c r="H1448" s="351"/>
      <c r="I1448" s="351"/>
      <c r="J1448" s="351"/>
    </row>
    <row r="1449" spans="1:10" ht="13.5">
      <c r="A1449" s="351"/>
      <c r="B1449" s="351"/>
      <c r="C1449" s="351"/>
      <c r="D1449" s="351"/>
      <c r="E1449" s="351"/>
      <c r="F1449" s="351"/>
      <c r="G1449" s="351"/>
      <c r="H1449" s="351"/>
      <c r="I1449" s="351"/>
      <c r="J1449" s="351"/>
    </row>
    <row r="1450" spans="1:10" ht="13.5">
      <c r="A1450" s="351"/>
      <c r="B1450" s="351"/>
      <c r="C1450" s="351"/>
      <c r="D1450" s="351"/>
      <c r="E1450" s="351"/>
      <c r="F1450" s="351"/>
      <c r="G1450" s="351"/>
      <c r="H1450" s="351"/>
      <c r="I1450" s="351"/>
      <c r="J1450" s="351"/>
    </row>
    <row r="1451" spans="1:10" ht="13.5">
      <c r="A1451" s="351"/>
      <c r="B1451" s="351"/>
      <c r="C1451" s="351"/>
      <c r="D1451" s="351"/>
      <c r="E1451" s="351"/>
      <c r="F1451" s="351"/>
      <c r="G1451" s="351"/>
      <c r="H1451" s="351"/>
      <c r="I1451" s="351"/>
      <c r="J1451" s="351"/>
    </row>
    <row r="1452" spans="1:10" ht="13.5">
      <c r="A1452" s="351"/>
      <c r="B1452" s="351"/>
      <c r="C1452" s="351"/>
      <c r="D1452" s="351"/>
      <c r="E1452" s="351"/>
      <c r="F1452" s="351"/>
      <c r="G1452" s="351"/>
      <c r="H1452" s="351"/>
      <c r="I1452" s="351"/>
      <c r="J1452" s="351"/>
    </row>
    <row r="1453" spans="1:10" ht="13.5">
      <c r="A1453" s="351"/>
      <c r="B1453" s="351"/>
      <c r="C1453" s="351"/>
      <c r="D1453" s="351"/>
      <c r="E1453" s="351"/>
      <c r="F1453" s="351"/>
      <c r="G1453" s="351"/>
      <c r="H1453" s="351"/>
      <c r="I1453" s="351"/>
      <c r="J1453" s="351"/>
    </row>
    <row r="1454" spans="1:10" ht="13.5">
      <c r="A1454" s="351"/>
      <c r="B1454" s="351"/>
      <c r="C1454" s="351"/>
      <c r="D1454" s="351"/>
      <c r="E1454" s="351"/>
      <c r="F1454" s="351"/>
      <c r="G1454" s="351"/>
      <c r="H1454" s="351"/>
      <c r="I1454" s="351"/>
      <c r="J1454" s="351"/>
    </row>
    <row r="1455" spans="1:10" ht="13.5">
      <c r="A1455" s="351"/>
      <c r="B1455" s="351"/>
      <c r="C1455" s="351"/>
      <c r="D1455" s="351"/>
      <c r="E1455" s="351"/>
      <c r="F1455" s="351"/>
      <c r="G1455" s="351"/>
      <c r="H1455" s="351"/>
      <c r="I1455" s="351"/>
      <c r="J1455" s="351"/>
    </row>
    <row r="1456" spans="1:10" ht="13.5">
      <c r="A1456" s="351"/>
      <c r="B1456" s="351"/>
      <c r="C1456" s="351"/>
      <c r="D1456" s="351"/>
      <c r="E1456" s="351"/>
      <c r="F1456" s="351"/>
      <c r="G1456" s="351"/>
      <c r="H1456" s="351"/>
      <c r="I1456" s="351"/>
      <c r="J1456" s="351"/>
    </row>
    <row r="1457" spans="1:10" ht="13.5">
      <c r="A1457" s="351"/>
      <c r="B1457" s="351"/>
      <c r="C1457" s="351"/>
      <c r="D1457" s="351"/>
      <c r="E1457" s="351"/>
      <c r="F1457" s="351"/>
      <c r="G1457" s="351"/>
      <c r="H1457" s="351"/>
      <c r="I1457" s="351"/>
      <c r="J1457" s="351"/>
    </row>
    <row r="1458" spans="1:10" ht="13.5">
      <c r="A1458" s="351"/>
      <c r="B1458" s="351"/>
      <c r="C1458" s="351"/>
      <c r="D1458" s="351"/>
      <c r="E1458" s="351"/>
      <c r="F1458" s="351"/>
      <c r="G1458" s="351"/>
      <c r="H1458" s="351"/>
      <c r="I1458" s="351"/>
      <c r="J1458" s="351"/>
    </row>
    <row r="1459" spans="1:10" ht="13.5">
      <c r="A1459" s="351"/>
      <c r="B1459" s="351"/>
      <c r="C1459" s="351"/>
      <c r="D1459" s="351"/>
      <c r="E1459" s="351"/>
      <c r="F1459" s="351"/>
      <c r="G1459" s="351"/>
      <c r="H1459" s="351"/>
      <c r="I1459" s="351"/>
      <c r="J1459" s="351"/>
    </row>
    <row r="1460" spans="1:10" ht="13.5">
      <c r="A1460" s="351"/>
      <c r="B1460" s="351"/>
      <c r="C1460" s="351"/>
      <c r="D1460" s="351"/>
      <c r="E1460" s="351"/>
      <c r="F1460" s="351"/>
      <c r="G1460" s="351"/>
      <c r="H1460" s="351"/>
      <c r="I1460" s="351"/>
      <c r="J1460" s="351"/>
    </row>
    <row r="1461" spans="1:10" ht="13.5">
      <c r="A1461" s="351"/>
      <c r="B1461" s="351"/>
      <c r="C1461" s="351"/>
      <c r="D1461" s="351"/>
      <c r="E1461" s="351"/>
      <c r="F1461" s="351"/>
      <c r="G1461" s="351"/>
      <c r="H1461" s="351"/>
      <c r="I1461" s="351"/>
      <c r="J1461" s="351"/>
    </row>
    <row r="1462" spans="1:10" ht="13.5">
      <c r="A1462" s="351"/>
      <c r="B1462" s="351"/>
      <c r="C1462" s="351"/>
      <c r="D1462" s="351"/>
      <c r="E1462" s="351"/>
      <c r="F1462" s="351"/>
      <c r="G1462" s="351"/>
      <c r="H1462" s="351"/>
      <c r="I1462" s="351"/>
      <c r="J1462" s="351"/>
    </row>
    <row r="1463" spans="1:10" ht="13.5">
      <c r="A1463" s="351"/>
      <c r="B1463" s="351"/>
      <c r="C1463" s="351"/>
      <c r="D1463" s="351"/>
      <c r="E1463" s="351"/>
      <c r="F1463" s="351"/>
      <c r="G1463" s="351"/>
      <c r="H1463" s="351"/>
      <c r="I1463" s="351"/>
      <c r="J1463" s="351"/>
    </row>
    <row r="1464" spans="1:10" ht="13.5">
      <c r="A1464" s="351"/>
      <c r="B1464" s="351"/>
      <c r="C1464" s="351"/>
      <c r="D1464" s="351"/>
      <c r="E1464" s="351"/>
      <c r="F1464" s="351"/>
      <c r="G1464" s="351"/>
      <c r="H1464" s="351"/>
      <c r="I1464" s="351"/>
      <c r="J1464" s="351"/>
    </row>
    <row r="1465" spans="1:10" ht="13.5">
      <c r="A1465" s="351"/>
      <c r="B1465" s="351"/>
      <c r="C1465" s="351"/>
      <c r="D1465" s="351"/>
      <c r="E1465" s="351"/>
      <c r="F1465" s="351"/>
      <c r="G1465" s="351"/>
      <c r="H1465" s="351"/>
      <c r="I1465" s="351"/>
      <c r="J1465" s="351"/>
    </row>
    <row r="1466" spans="1:10" ht="13.5">
      <c r="A1466" s="351"/>
      <c r="B1466" s="351"/>
      <c r="C1466" s="351"/>
      <c r="D1466" s="351"/>
      <c r="E1466" s="351"/>
      <c r="F1466" s="351"/>
      <c r="G1466" s="351"/>
      <c r="H1466" s="351"/>
      <c r="I1466" s="351"/>
      <c r="J1466" s="351"/>
    </row>
    <row r="1467" spans="1:10" ht="13.5">
      <c r="A1467" s="351"/>
      <c r="B1467" s="351"/>
      <c r="C1467" s="351"/>
      <c r="D1467" s="351"/>
      <c r="E1467" s="351"/>
      <c r="F1467" s="351"/>
      <c r="G1467" s="351"/>
      <c r="H1467" s="351"/>
      <c r="I1467" s="351"/>
      <c r="J1467" s="351"/>
    </row>
    <row r="1468" spans="1:10" ht="13.5">
      <c r="A1468" s="351"/>
      <c r="B1468" s="351"/>
      <c r="C1468" s="351"/>
      <c r="D1468" s="351"/>
      <c r="E1468" s="351"/>
      <c r="F1468" s="351"/>
      <c r="G1468" s="351"/>
      <c r="H1468" s="351"/>
      <c r="I1468" s="351"/>
      <c r="J1468" s="351"/>
    </row>
    <row r="1469" spans="1:10" ht="13.5">
      <c r="A1469" s="351"/>
      <c r="B1469" s="351"/>
      <c r="C1469" s="351"/>
      <c r="D1469" s="351"/>
      <c r="E1469" s="351"/>
      <c r="F1469" s="351"/>
      <c r="G1469" s="351"/>
      <c r="H1469" s="351"/>
      <c r="I1469" s="351"/>
      <c r="J1469" s="351"/>
    </row>
    <row r="1470" spans="1:10" ht="13.5">
      <c r="A1470" s="351"/>
      <c r="B1470" s="351"/>
      <c r="C1470" s="351"/>
      <c r="D1470" s="351"/>
      <c r="E1470" s="351"/>
      <c r="F1470" s="351"/>
      <c r="G1470" s="351"/>
      <c r="H1470" s="351"/>
      <c r="I1470" s="351"/>
      <c r="J1470" s="351"/>
    </row>
    <row r="1471" spans="1:10" ht="13.5">
      <c r="A1471" s="351"/>
      <c r="B1471" s="351"/>
      <c r="C1471" s="351"/>
      <c r="D1471" s="351"/>
      <c r="E1471" s="351"/>
      <c r="F1471" s="351"/>
      <c r="G1471" s="351"/>
      <c r="H1471" s="351"/>
      <c r="I1471" s="351"/>
      <c r="J1471" s="351"/>
    </row>
    <row r="1472" spans="1:10" ht="13.5">
      <c r="A1472" s="351"/>
      <c r="B1472" s="351"/>
      <c r="C1472" s="351"/>
      <c r="D1472" s="351"/>
      <c r="E1472" s="351"/>
      <c r="F1472" s="351"/>
      <c r="G1472" s="351"/>
      <c r="H1472" s="351"/>
      <c r="I1472" s="351"/>
      <c r="J1472" s="351"/>
    </row>
    <row r="1473" spans="1:10" ht="13.5">
      <c r="A1473" s="351"/>
      <c r="B1473" s="351"/>
      <c r="C1473" s="351"/>
      <c r="D1473" s="351"/>
      <c r="E1473" s="351"/>
      <c r="F1473" s="351"/>
      <c r="G1473" s="351"/>
      <c r="H1473" s="351"/>
      <c r="I1473" s="351"/>
      <c r="J1473" s="351"/>
    </row>
    <row r="1474" spans="1:10" ht="13.5">
      <c r="A1474" s="351"/>
      <c r="B1474" s="351"/>
      <c r="C1474" s="351"/>
      <c r="D1474" s="351"/>
      <c r="E1474" s="351"/>
      <c r="F1474" s="351"/>
      <c r="G1474" s="351"/>
      <c r="H1474" s="351"/>
      <c r="I1474" s="351"/>
      <c r="J1474" s="351"/>
    </row>
    <row r="1475" spans="1:10" ht="13.5">
      <c r="A1475" s="351"/>
      <c r="B1475" s="351"/>
      <c r="C1475" s="351"/>
      <c r="D1475" s="351"/>
      <c r="E1475" s="351"/>
      <c r="F1475" s="351"/>
      <c r="G1475" s="351"/>
      <c r="H1475" s="351"/>
      <c r="I1475" s="351"/>
      <c r="J1475" s="351"/>
    </row>
    <row r="1476" spans="1:10" ht="13.5">
      <c r="A1476" s="351"/>
      <c r="B1476" s="351"/>
      <c r="C1476" s="351"/>
      <c r="D1476" s="351"/>
      <c r="E1476" s="351"/>
      <c r="F1476" s="351"/>
      <c r="G1476" s="351"/>
      <c r="H1476" s="351"/>
      <c r="I1476" s="351"/>
      <c r="J1476" s="351"/>
    </row>
    <row r="1477" spans="1:10" ht="13.5">
      <c r="A1477" s="351"/>
      <c r="B1477" s="351"/>
      <c r="C1477" s="351"/>
      <c r="D1477" s="351"/>
      <c r="E1477" s="351"/>
      <c r="F1477" s="351"/>
      <c r="G1477" s="351"/>
      <c r="H1477" s="351"/>
      <c r="I1477" s="351"/>
      <c r="J1477" s="351"/>
    </row>
    <row r="1478" spans="1:10" ht="13.5">
      <c r="A1478" s="351"/>
      <c r="B1478" s="351"/>
      <c r="C1478" s="351"/>
      <c r="D1478" s="351"/>
      <c r="E1478" s="351"/>
      <c r="F1478" s="351"/>
      <c r="G1478" s="351"/>
      <c r="H1478" s="351"/>
      <c r="I1478" s="351"/>
      <c r="J1478" s="351"/>
    </row>
    <row r="1479" spans="1:10" ht="13.5">
      <c r="A1479" s="351"/>
      <c r="B1479" s="351"/>
      <c r="C1479" s="351"/>
      <c r="D1479" s="351"/>
      <c r="E1479" s="351"/>
      <c r="F1479" s="351"/>
      <c r="G1479" s="351"/>
      <c r="H1479" s="351"/>
      <c r="I1479" s="351"/>
      <c r="J1479" s="351"/>
    </row>
    <row r="1480" spans="1:10" ht="13.5">
      <c r="A1480" s="351"/>
      <c r="B1480" s="351"/>
      <c r="C1480" s="351"/>
      <c r="D1480" s="351"/>
      <c r="E1480" s="351"/>
      <c r="F1480" s="351"/>
      <c r="G1480" s="351"/>
      <c r="H1480" s="351"/>
      <c r="I1480" s="351"/>
      <c r="J1480" s="351"/>
    </row>
    <row r="1481" spans="1:10" ht="13.5">
      <c r="A1481" s="351"/>
      <c r="B1481" s="351"/>
      <c r="C1481" s="351"/>
      <c r="D1481" s="351"/>
      <c r="E1481" s="351"/>
      <c r="F1481" s="351"/>
      <c r="G1481" s="351"/>
      <c r="H1481" s="351"/>
      <c r="I1481" s="351"/>
      <c r="J1481" s="351"/>
    </row>
    <row r="1482" spans="1:10" ht="13.5">
      <c r="A1482" s="351"/>
      <c r="B1482" s="351"/>
      <c r="C1482" s="351"/>
      <c r="D1482" s="351"/>
      <c r="E1482" s="351"/>
      <c r="F1482" s="351"/>
      <c r="G1482" s="351"/>
      <c r="H1482" s="351"/>
      <c r="I1482" s="351"/>
      <c r="J1482" s="351"/>
    </row>
    <row r="1483" spans="1:10" ht="13.5">
      <c r="A1483" s="351"/>
      <c r="B1483" s="351"/>
      <c r="C1483" s="351"/>
      <c r="D1483" s="351"/>
      <c r="E1483" s="351"/>
      <c r="F1483" s="351"/>
      <c r="G1483" s="351"/>
      <c r="H1483" s="351"/>
      <c r="I1483" s="351"/>
      <c r="J1483" s="351"/>
    </row>
    <row r="1484" spans="1:10" ht="13.5">
      <c r="A1484" s="351"/>
      <c r="B1484" s="351"/>
      <c r="C1484" s="351"/>
      <c r="D1484" s="351"/>
      <c r="E1484" s="351"/>
      <c r="F1484" s="351"/>
      <c r="G1484" s="351"/>
      <c r="H1484" s="351"/>
      <c r="I1484" s="351"/>
      <c r="J1484" s="351"/>
    </row>
    <row r="1485" spans="1:10" ht="13.5">
      <c r="A1485" s="351"/>
      <c r="B1485" s="351"/>
      <c r="C1485" s="351"/>
      <c r="D1485" s="351"/>
      <c r="E1485" s="351"/>
      <c r="F1485" s="351"/>
      <c r="G1485" s="351"/>
      <c r="H1485" s="351"/>
      <c r="I1485" s="351"/>
      <c r="J1485" s="351"/>
    </row>
    <row r="1486" spans="1:10" ht="13.5">
      <c r="A1486" s="351"/>
      <c r="B1486" s="351"/>
      <c r="C1486" s="351"/>
      <c r="D1486" s="351"/>
      <c r="E1486" s="351"/>
      <c r="F1486" s="351"/>
      <c r="G1486" s="351"/>
      <c r="H1486" s="351"/>
      <c r="I1486" s="351"/>
      <c r="J1486" s="351"/>
    </row>
    <row r="1487" spans="1:10" ht="13.5">
      <c r="A1487" s="351"/>
      <c r="B1487" s="351"/>
      <c r="C1487" s="351"/>
      <c r="D1487" s="351"/>
      <c r="E1487" s="351"/>
      <c r="F1487" s="351"/>
      <c r="G1487" s="351"/>
      <c r="H1487" s="351"/>
      <c r="I1487" s="351"/>
      <c r="J1487" s="351"/>
    </row>
    <row r="1488" spans="1:10" ht="13.5">
      <c r="A1488" s="351"/>
      <c r="B1488" s="351"/>
      <c r="C1488" s="351"/>
      <c r="D1488" s="351"/>
      <c r="E1488" s="351"/>
      <c r="F1488" s="351"/>
      <c r="G1488" s="351"/>
      <c r="H1488" s="351"/>
      <c r="I1488" s="351"/>
      <c r="J1488" s="351"/>
    </row>
    <row r="1489" spans="1:10" ht="13.5">
      <c r="A1489" s="351"/>
      <c r="B1489" s="351"/>
      <c r="C1489" s="351"/>
      <c r="D1489" s="351"/>
      <c r="E1489" s="351"/>
      <c r="F1489" s="351"/>
      <c r="G1489" s="351"/>
      <c r="H1489" s="351"/>
      <c r="I1489" s="351"/>
      <c r="J1489" s="351"/>
    </row>
    <row r="1490" spans="1:10" ht="13.5">
      <c r="A1490" s="351"/>
      <c r="B1490" s="351"/>
      <c r="C1490" s="351"/>
      <c r="D1490" s="351"/>
      <c r="E1490" s="351"/>
      <c r="F1490" s="351"/>
      <c r="G1490" s="351"/>
      <c r="H1490" s="351"/>
      <c r="I1490" s="351"/>
      <c r="J1490" s="351"/>
    </row>
    <row r="1491" spans="1:10" ht="13.5">
      <c r="A1491" s="351"/>
      <c r="B1491" s="351"/>
      <c r="C1491" s="351"/>
      <c r="D1491" s="351"/>
      <c r="E1491" s="351"/>
      <c r="F1491" s="351"/>
      <c r="G1491" s="351"/>
      <c r="H1491" s="351"/>
      <c r="I1491" s="351"/>
      <c r="J1491" s="351"/>
    </row>
    <row r="1492" spans="1:10" ht="13.5">
      <c r="A1492" s="351"/>
      <c r="B1492" s="351"/>
      <c r="C1492" s="351"/>
      <c r="D1492" s="351"/>
      <c r="E1492" s="351"/>
      <c r="F1492" s="351"/>
      <c r="G1492" s="351"/>
      <c r="H1492" s="351"/>
      <c r="I1492" s="351"/>
      <c r="J1492" s="351"/>
    </row>
    <row r="1493" spans="1:10" ht="13.5">
      <c r="A1493" s="351"/>
      <c r="B1493" s="351"/>
      <c r="C1493" s="351"/>
      <c r="D1493" s="351"/>
      <c r="E1493" s="351"/>
      <c r="F1493" s="351"/>
      <c r="G1493" s="351"/>
      <c r="H1493" s="351"/>
      <c r="I1493" s="351"/>
      <c r="J1493" s="351"/>
    </row>
    <row r="1494" spans="1:10" ht="13.5">
      <c r="A1494" s="351"/>
      <c r="B1494" s="351"/>
      <c r="C1494" s="351"/>
      <c r="D1494" s="351"/>
      <c r="E1494" s="351"/>
      <c r="F1494" s="351"/>
      <c r="G1494" s="351"/>
      <c r="H1494" s="351"/>
      <c r="I1494" s="351"/>
      <c r="J1494" s="351"/>
    </row>
    <row r="1495" spans="1:10" ht="13.5">
      <c r="A1495" s="351"/>
      <c r="B1495" s="351"/>
      <c r="C1495" s="351"/>
      <c r="D1495" s="351"/>
      <c r="E1495" s="351"/>
      <c r="F1495" s="351"/>
      <c r="G1495" s="351"/>
      <c r="H1495" s="351"/>
      <c r="I1495" s="351"/>
      <c r="J1495" s="351"/>
    </row>
    <row r="1496" spans="1:10" ht="13.5">
      <c r="A1496" s="351"/>
      <c r="B1496" s="351"/>
      <c r="C1496" s="351"/>
      <c r="D1496" s="351"/>
      <c r="E1496" s="351"/>
      <c r="F1496" s="351"/>
      <c r="G1496" s="351"/>
      <c r="H1496" s="351"/>
      <c r="I1496" s="351"/>
      <c r="J1496" s="351"/>
    </row>
    <row r="1497" spans="1:10" ht="13.5">
      <c r="A1497" s="351"/>
      <c r="B1497" s="351"/>
      <c r="C1497" s="351"/>
      <c r="D1497" s="351"/>
      <c r="E1497" s="351"/>
      <c r="F1497" s="351"/>
      <c r="G1497" s="351"/>
      <c r="H1497" s="351"/>
      <c r="I1497" s="351"/>
      <c r="J1497" s="351"/>
    </row>
    <row r="1498" spans="1:10" ht="13.5">
      <c r="A1498" s="351"/>
      <c r="B1498" s="351"/>
      <c r="C1498" s="351"/>
      <c r="D1498" s="351"/>
      <c r="E1498" s="351"/>
      <c r="F1498" s="351"/>
      <c r="G1498" s="351"/>
      <c r="H1498" s="351"/>
      <c r="I1498" s="351"/>
      <c r="J1498" s="351"/>
    </row>
    <row r="1499" spans="1:10" ht="13.5">
      <c r="A1499" s="351"/>
      <c r="B1499" s="351"/>
      <c r="C1499" s="351"/>
      <c r="D1499" s="351"/>
      <c r="E1499" s="351"/>
      <c r="F1499" s="351"/>
      <c r="G1499" s="351"/>
      <c r="H1499" s="351"/>
      <c r="I1499" s="351"/>
      <c r="J1499" s="351"/>
    </row>
    <row r="1500" spans="1:10" ht="13.5">
      <c r="A1500" s="351"/>
      <c r="B1500" s="351"/>
      <c r="C1500" s="351"/>
      <c r="D1500" s="351"/>
      <c r="E1500" s="351"/>
      <c r="F1500" s="351"/>
      <c r="G1500" s="351"/>
      <c r="H1500" s="351"/>
      <c r="I1500" s="351"/>
      <c r="J1500" s="351"/>
    </row>
    <row r="1501" spans="1:10" ht="13.5">
      <c r="A1501" s="351"/>
      <c r="B1501" s="351"/>
      <c r="C1501" s="351"/>
      <c r="D1501" s="351"/>
      <c r="E1501" s="351"/>
      <c r="F1501" s="351"/>
      <c r="G1501" s="351"/>
      <c r="H1501" s="351"/>
      <c r="I1501" s="351"/>
      <c r="J1501" s="351"/>
    </row>
    <row r="1502" spans="1:10" ht="13.5">
      <c r="A1502" s="351"/>
      <c r="B1502" s="351"/>
      <c r="C1502" s="351"/>
      <c r="D1502" s="351"/>
      <c r="E1502" s="351"/>
      <c r="F1502" s="351"/>
      <c r="G1502" s="351"/>
      <c r="H1502" s="351"/>
      <c r="I1502" s="351"/>
      <c r="J1502" s="351"/>
    </row>
    <row r="1503" spans="1:10" ht="13.5">
      <c r="A1503" s="351"/>
      <c r="B1503" s="351"/>
      <c r="C1503" s="351"/>
      <c r="D1503" s="351"/>
      <c r="E1503" s="351"/>
      <c r="F1503" s="351"/>
      <c r="G1503" s="351"/>
      <c r="H1503" s="351"/>
      <c r="I1503" s="351"/>
      <c r="J1503" s="351"/>
    </row>
    <row r="1504" spans="1:10" ht="13.5">
      <c r="A1504" s="351"/>
      <c r="B1504" s="351"/>
      <c r="C1504" s="351"/>
      <c r="D1504" s="351"/>
      <c r="E1504" s="351"/>
      <c r="F1504" s="351"/>
      <c r="G1504" s="351"/>
      <c r="H1504" s="351"/>
      <c r="I1504" s="351"/>
      <c r="J1504" s="351"/>
    </row>
    <row r="1505" spans="1:10" ht="13.5">
      <c r="A1505" s="351"/>
      <c r="B1505" s="351"/>
      <c r="C1505" s="351"/>
      <c r="D1505" s="351"/>
      <c r="E1505" s="351"/>
      <c r="F1505" s="351"/>
      <c r="G1505" s="351"/>
      <c r="H1505" s="351"/>
      <c r="I1505" s="351"/>
      <c r="J1505" s="351"/>
    </row>
    <row r="1506" spans="1:10" ht="13.5">
      <c r="A1506" s="351"/>
      <c r="B1506" s="351"/>
      <c r="C1506" s="351"/>
      <c r="D1506" s="351"/>
      <c r="E1506" s="351"/>
      <c r="F1506" s="351"/>
      <c r="G1506" s="351"/>
      <c r="H1506" s="351"/>
      <c r="I1506" s="351"/>
      <c r="J1506" s="351"/>
    </row>
    <row r="1507" spans="1:10" ht="13.5">
      <c r="A1507" s="351"/>
      <c r="B1507" s="351"/>
      <c r="C1507" s="351"/>
      <c r="D1507" s="351"/>
      <c r="E1507" s="351"/>
      <c r="F1507" s="351"/>
      <c r="G1507" s="351"/>
      <c r="H1507" s="351"/>
      <c r="I1507" s="351"/>
      <c r="J1507" s="351"/>
    </row>
    <row r="1508" spans="1:10" ht="13.5">
      <c r="A1508" s="351"/>
      <c r="B1508" s="351"/>
      <c r="C1508" s="351"/>
      <c r="D1508" s="351"/>
      <c r="E1508" s="351"/>
      <c r="F1508" s="351"/>
      <c r="G1508" s="351"/>
      <c r="H1508" s="351"/>
      <c r="I1508" s="351"/>
      <c r="J1508" s="351"/>
    </row>
    <row r="1509" spans="1:10" ht="13.5">
      <c r="A1509" s="351"/>
      <c r="B1509" s="351"/>
      <c r="C1509" s="351"/>
      <c r="D1509" s="351"/>
      <c r="E1509" s="351"/>
      <c r="F1509" s="351"/>
      <c r="G1509" s="351"/>
      <c r="H1509" s="351"/>
      <c r="I1509" s="351"/>
      <c r="J1509" s="351"/>
    </row>
    <row r="1510" spans="1:10" ht="13.5">
      <c r="A1510" s="351"/>
      <c r="B1510" s="351"/>
      <c r="C1510" s="351"/>
      <c r="D1510" s="351"/>
      <c r="E1510" s="351"/>
      <c r="F1510" s="351"/>
      <c r="G1510" s="351"/>
      <c r="H1510" s="351"/>
      <c r="I1510" s="351"/>
      <c r="J1510" s="351"/>
    </row>
    <row r="1511" spans="1:10" ht="13.5">
      <c r="A1511" s="351"/>
      <c r="B1511" s="351"/>
      <c r="C1511" s="351"/>
      <c r="D1511" s="351"/>
      <c r="E1511" s="351"/>
      <c r="F1511" s="351"/>
      <c r="G1511" s="351"/>
      <c r="H1511" s="351"/>
      <c r="I1511" s="351"/>
      <c r="J1511" s="351"/>
    </row>
    <row r="1512" spans="1:10" ht="13.5">
      <c r="A1512" s="351"/>
      <c r="B1512" s="351"/>
      <c r="C1512" s="351"/>
      <c r="D1512" s="351"/>
      <c r="E1512" s="351"/>
      <c r="F1512" s="351"/>
      <c r="G1512" s="351"/>
      <c r="H1512" s="351"/>
      <c r="I1512" s="351"/>
      <c r="J1512" s="351"/>
    </row>
    <row r="1513" spans="1:10" ht="13.5">
      <c r="A1513" s="351"/>
      <c r="B1513" s="351"/>
      <c r="C1513" s="351"/>
      <c r="D1513" s="351"/>
      <c r="E1513" s="351"/>
      <c r="F1513" s="351"/>
      <c r="G1513" s="351"/>
      <c r="H1513" s="351"/>
      <c r="I1513" s="351"/>
      <c r="J1513" s="351"/>
    </row>
    <row r="1514" spans="1:10" ht="13.5">
      <c r="A1514" s="351"/>
      <c r="B1514" s="351"/>
      <c r="C1514" s="351"/>
      <c r="D1514" s="351"/>
      <c r="E1514" s="351"/>
      <c r="F1514" s="351"/>
      <c r="G1514" s="351"/>
      <c r="H1514" s="351"/>
      <c r="I1514" s="351"/>
      <c r="J1514" s="351"/>
    </row>
    <row r="1515" spans="1:10" ht="13.5">
      <c r="A1515" s="351"/>
      <c r="B1515" s="351"/>
      <c r="C1515" s="351"/>
      <c r="D1515" s="351"/>
      <c r="E1515" s="351"/>
      <c r="F1515" s="351"/>
      <c r="G1515" s="351"/>
      <c r="H1515" s="351"/>
      <c r="I1515" s="351"/>
      <c r="J1515" s="351"/>
    </row>
    <row r="1516" spans="1:10" ht="13.5">
      <c r="A1516" s="351"/>
      <c r="B1516" s="351"/>
      <c r="C1516" s="351"/>
      <c r="D1516" s="351"/>
      <c r="E1516" s="351"/>
      <c r="F1516" s="351"/>
      <c r="G1516" s="351"/>
      <c r="H1516" s="351"/>
      <c r="I1516" s="351"/>
      <c r="J1516" s="351"/>
    </row>
    <row r="1517" spans="1:10" ht="13.5">
      <c r="A1517" s="351"/>
      <c r="B1517" s="351"/>
      <c r="C1517" s="351"/>
      <c r="D1517" s="351"/>
      <c r="E1517" s="351"/>
      <c r="F1517" s="351"/>
      <c r="G1517" s="351"/>
      <c r="H1517" s="351"/>
      <c r="I1517" s="351"/>
      <c r="J1517" s="351"/>
    </row>
    <row r="1518" spans="1:10" ht="13.5">
      <c r="A1518" s="351"/>
      <c r="B1518" s="351"/>
      <c r="C1518" s="351"/>
      <c r="D1518" s="351"/>
      <c r="E1518" s="351"/>
      <c r="F1518" s="351"/>
      <c r="G1518" s="351"/>
      <c r="H1518" s="351"/>
      <c r="I1518" s="351"/>
      <c r="J1518" s="351"/>
    </row>
    <row r="1519" spans="1:10" ht="13.5">
      <c r="A1519" s="351"/>
      <c r="B1519" s="351"/>
      <c r="C1519" s="351"/>
      <c r="D1519" s="351"/>
      <c r="E1519" s="351"/>
      <c r="F1519" s="351"/>
      <c r="G1519" s="351"/>
      <c r="H1519" s="351"/>
      <c r="I1519" s="351"/>
      <c r="J1519" s="351"/>
    </row>
    <row r="1520" spans="1:10" ht="13.5">
      <c r="A1520" s="351"/>
      <c r="B1520" s="351"/>
      <c r="C1520" s="351"/>
      <c r="D1520" s="351"/>
      <c r="E1520" s="351"/>
      <c r="F1520" s="351"/>
      <c r="G1520" s="351"/>
      <c r="H1520" s="351"/>
      <c r="I1520" s="351"/>
      <c r="J1520" s="351"/>
    </row>
    <row r="1521" spans="1:10" ht="13.5">
      <c r="A1521" s="351"/>
      <c r="B1521" s="351"/>
      <c r="C1521" s="351"/>
      <c r="D1521" s="351"/>
      <c r="E1521" s="351"/>
      <c r="F1521" s="351"/>
      <c r="G1521" s="351"/>
      <c r="H1521" s="351"/>
      <c r="I1521" s="351"/>
      <c r="J1521" s="351"/>
    </row>
    <row r="1522" spans="1:10" ht="13.5">
      <c r="A1522" s="351"/>
      <c r="B1522" s="351"/>
      <c r="C1522" s="351"/>
      <c r="D1522" s="351"/>
      <c r="E1522" s="351"/>
      <c r="F1522" s="351"/>
      <c r="G1522" s="351"/>
      <c r="H1522" s="351"/>
      <c r="I1522" s="351"/>
      <c r="J1522" s="351"/>
    </row>
    <row r="1523" spans="1:10" ht="13.5">
      <c r="A1523" s="351"/>
      <c r="B1523" s="351"/>
      <c r="C1523" s="351"/>
      <c r="D1523" s="351"/>
      <c r="E1523" s="351"/>
      <c r="F1523" s="351"/>
      <c r="G1523" s="351"/>
      <c r="H1523" s="351"/>
      <c r="I1523" s="351"/>
      <c r="J1523" s="351"/>
    </row>
    <row r="1524" spans="1:10" ht="13.5">
      <c r="A1524" s="351"/>
      <c r="B1524" s="351"/>
      <c r="C1524" s="351"/>
      <c r="D1524" s="351"/>
      <c r="E1524" s="351"/>
      <c r="F1524" s="351"/>
      <c r="G1524" s="351"/>
      <c r="H1524" s="351"/>
      <c r="I1524" s="351"/>
      <c r="J1524" s="351"/>
    </row>
    <row r="1525" spans="1:10" ht="13.5">
      <c r="A1525" s="351"/>
      <c r="B1525" s="351"/>
      <c r="C1525" s="351"/>
      <c r="D1525" s="351"/>
      <c r="E1525" s="351"/>
      <c r="F1525" s="351"/>
      <c r="G1525" s="351"/>
      <c r="H1525" s="351"/>
      <c r="I1525" s="351"/>
      <c r="J1525" s="351"/>
    </row>
    <row r="1526" spans="1:10" ht="13.5">
      <c r="A1526" s="351"/>
      <c r="B1526" s="351"/>
      <c r="C1526" s="351"/>
      <c r="D1526" s="351"/>
      <c r="E1526" s="351"/>
      <c r="F1526" s="351"/>
      <c r="G1526" s="351"/>
      <c r="H1526" s="351"/>
      <c r="I1526" s="351"/>
      <c r="J1526" s="351"/>
    </row>
    <row r="1527" spans="1:10" ht="13.5">
      <c r="A1527" s="351"/>
      <c r="B1527" s="351"/>
      <c r="C1527" s="351"/>
      <c r="D1527" s="351"/>
      <c r="E1527" s="351"/>
      <c r="F1527" s="351"/>
      <c r="G1527" s="351"/>
      <c r="H1527" s="351"/>
      <c r="I1527" s="351"/>
      <c r="J1527" s="351"/>
    </row>
    <row r="1528" spans="1:10" ht="13.5">
      <c r="A1528" s="351"/>
      <c r="B1528" s="351"/>
      <c r="C1528" s="351"/>
      <c r="D1528" s="351"/>
      <c r="E1528" s="351"/>
      <c r="F1528" s="351"/>
      <c r="G1528" s="351"/>
      <c r="H1528" s="351"/>
      <c r="I1528" s="351"/>
      <c r="J1528" s="351"/>
    </row>
    <row r="1529" spans="1:10" ht="13.5">
      <c r="A1529" s="351"/>
      <c r="B1529" s="351"/>
      <c r="C1529" s="351"/>
      <c r="D1529" s="351"/>
      <c r="E1529" s="351"/>
      <c r="F1529" s="351"/>
      <c r="G1529" s="351"/>
      <c r="H1529" s="351"/>
      <c r="I1529" s="351"/>
      <c r="J1529" s="351"/>
    </row>
    <row r="1530" spans="1:10" ht="13.5">
      <c r="A1530" s="351"/>
      <c r="B1530" s="351"/>
      <c r="C1530" s="351"/>
      <c r="D1530" s="351"/>
      <c r="E1530" s="351"/>
      <c r="F1530" s="351"/>
      <c r="G1530" s="351"/>
      <c r="H1530" s="351"/>
      <c r="I1530" s="351"/>
      <c r="J1530" s="351"/>
    </row>
    <row r="1531" spans="1:10" ht="13.5">
      <c r="A1531" s="351"/>
      <c r="B1531" s="351"/>
      <c r="C1531" s="351"/>
      <c r="D1531" s="351"/>
      <c r="E1531" s="351"/>
      <c r="F1531" s="351"/>
      <c r="G1531" s="351"/>
      <c r="H1531" s="351"/>
      <c r="I1531" s="351"/>
      <c r="J1531" s="351"/>
    </row>
    <row r="1532" spans="1:10" ht="13.5">
      <c r="A1532" s="351"/>
      <c r="B1532" s="351"/>
      <c r="C1532" s="351"/>
      <c r="D1532" s="351"/>
      <c r="E1532" s="351"/>
      <c r="F1532" s="351"/>
      <c r="G1532" s="351"/>
      <c r="H1532" s="351"/>
      <c r="I1532" s="351"/>
      <c r="J1532" s="351"/>
    </row>
    <row r="1533" spans="1:10" ht="13.5">
      <c r="A1533" s="351"/>
      <c r="B1533" s="351"/>
      <c r="C1533" s="351"/>
      <c r="D1533" s="351"/>
      <c r="E1533" s="351"/>
      <c r="F1533" s="351"/>
      <c r="G1533" s="351"/>
      <c r="H1533" s="351"/>
      <c r="I1533" s="351"/>
      <c r="J1533" s="351"/>
    </row>
    <row r="1534" spans="1:10" ht="13.5">
      <c r="A1534" s="351"/>
      <c r="B1534" s="351"/>
      <c r="C1534" s="351"/>
      <c r="D1534" s="351"/>
      <c r="E1534" s="351"/>
      <c r="F1534" s="351"/>
      <c r="G1534" s="351"/>
      <c r="H1534" s="351"/>
      <c r="I1534" s="351"/>
      <c r="J1534" s="351"/>
    </row>
    <row r="1535" spans="1:10" ht="13.5">
      <c r="A1535" s="351"/>
      <c r="B1535" s="351"/>
      <c r="C1535" s="351"/>
      <c r="D1535" s="351"/>
      <c r="E1535" s="351"/>
      <c r="F1535" s="351"/>
      <c r="G1535" s="351"/>
      <c r="H1535" s="351"/>
      <c r="I1535" s="351"/>
      <c r="J1535" s="351"/>
    </row>
    <row r="1536" spans="1:10" ht="13.5">
      <c r="A1536" s="351"/>
      <c r="B1536" s="351"/>
      <c r="C1536" s="351"/>
      <c r="D1536" s="351"/>
      <c r="E1536" s="351"/>
      <c r="F1536" s="351"/>
      <c r="G1536" s="351"/>
      <c r="H1536" s="351"/>
      <c r="I1536" s="351"/>
      <c r="J1536" s="351"/>
    </row>
    <row r="1537" spans="1:10" ht="13.5">
      <c r="A1537" s="351"/>
      <c r="B1537" s="351"/>
      <c r="C1537" s="351"/>
      <c r="D1537" s="351"/>
      <c r="E1537" s="351"/>
      <c r="F1537" s="351"/>
      <c r="G1537" s="351"/>
      <c r="H1537" s="351"/>
      <c r="I1537" s="351"/>
      <c r="J1537" s="351"/>
    </row>
    <row r="1538" spans="1:10" ht="13.5">
      <c r="A1538" s="351"/>
      <c r="B1538" s="351"/>
      <c r="C1538" s="351"/>
      <c r="D1538" s="351"/>
      <c r="E1538" s="351"/>
      <c r="F1538" s="351"/>
      <c r="G1538" s="351"/>
      <c r="H1538" s="351"/>
      <c r="I1538" s="351"/>
      <c r="J1538" s="351"/>
    </row>
    <row r="1539" spans="1:10" ht="13.5">
      <c r="A1539" s="351"/>
      <c r="B1539" s="351"/>
      <c r="C1539" s="351"/>
      <c r="D1539" s="351"/>
      <c r="E1539" s="351"/>
      <c r="F1539" s="351"/>
      <c r="G1539" s="351"/>
      <c r="H1539" s="351"/>
      <c r="I1539" s="351"/>
      <c r="J1539" s="351"/>
    </row>
    <row r="1540" spans="1:10" ht="13.5">
      <c r="A1540" s="351"/>
      <c r="B1540" s="351"/>
      <c r="C1540" s="351"/>
      <c r="D1540" s="351"/>
      <c r="E1540" s="351"/>
      <c r="F1540" s="351"/>
      <c r="G1540" s="351"/>
      <c r="H1540" s="351"/>
      <c r="I1540" s="351"/>
      <c r="J1540" s="351"/>
    </row>
    <row r="1541" spans="1:10" ht="13.5">
      <c r="A1541" s="351"/>
      <c r="B1541" s="351"/>
      <c r="C1541" s="351"/>
      <c r="D1541" s="351"/>
      <c r="E1541" s="351"/>
      <c r="F1541" s="351"/>
      <c r="G1541" s="351"/>
      <c r="H1541" s="351"/>
      <c r="I1541" s="351"/>
      <c r="J1541" s="351"/>
    </row>
    <row r="1542" spans="1:10" ht="13.5">
      <c r="A1542" s="351"/>
      <c r="B1542" s="351"/>
      <c r="C1542" s="351"/>
      <c r="D1542" s="351"/>
      <c r="E1542" s="351"/>
      <c r="F1542" s="351"/>
      <c r="G1542" s="351"/>
      <c r="H1542" s="351"/>
      <c r="I1542" s="351"/>
      <c r="J1542" s="351"/>
    </row>
    <row r="1543" spans="1:10" ht="13.5">
      <c r="A1543" s="351"/>
      <c r="B1543" s="351"/>
      <c r="C1543" s="351"/>
      <c r="D1543" s="351"/>
      <c r="E1543" s="351"/>
      <c r="F1543" s="351"/>
      <c r="G1543" s="351"/>
      <c r="H1543" s="351"/>
      <c r="I1543" s="351"/>
      <c r="J1543" s="351"/>
    </row>
    <row r="1544" spans="1:10" ht="13.5">
      <c r="A1544" s="351"/>
      <c r="B1544" s="351"/>
      <c r="C1544" s="351"/>
      <c r="D1544" s="351"/>
      <c r="E1544" s="351"/>
      <c r="F1544" s="351"/>
      <c r="G1544" s="351"/>
      <c r="H1544" s="351"/>
      <c r="I1544" s="351"/>
      <c r="J1544" s="351"/>
    </row>
    <row r="1545" spans="1:10" ht="13.5">
      <c r="A1545" s="351"/>
      <c r="B1545" s="351"/>
      <c r="C1545" s="351"/>
      <c r="D1545" s="351"/>
      <c r="E1545" s="351"/>
      <c r="F1545" s="351"/>
      <c r="G1545" s="351"/>
      <c r="H1545" s="351"/>
      <c r="I1545" s="351"/>
      <c r="J1545" s="351"/>
    </row>
    <row r="1546" spans="1:10" ht="13.5">
      <c r="A1546" s="351"/>
      <c r="B1546" s="351"/>
      <c r="C1546" s="351"/>
      <c r="D1546" s="351"/>
      <c r="E1546" s="351"/>
      <c r="F1546" s="351"/>
      <c r="G1546" s="351"/>
      <c r="H1546" s="351"/>
      <c r="I1546" s="351"/>
      <c r="J1546" s="351"/>
    </row>
    <row r="1547" spans="1:10" ht="13.5">
      <c r="A1547" s="351"/>
      <c r="B1547" s="351"/>
      <c r="C1547" s="351"/>
      <c r="D1547" s="351"/>
      <c r="E1547" s="351"/>
      <c r="F1547" s="351"/>
      <c r="G1547" s="351"/>
      <c r="H1547" s="351"/>
      <c r="I1547" s="351"/>
      <c r="J1547" s="351"/>
    </row>
    <row r="1548" spans="1:10" ht="13.5">
      <c r="A1548" s="351"/>
      <c r="B1548" s="351"/>
      <c r="C1548" s="351"/>
      <c r="D1548" s="351"/>
      <c r="E1548" s="351"/>
      <c r="F1548" s="351"/>
      <c r="G1548" s="351"/>
      <c r="H1548" s="351"/>
      <c r="I1548" s="351"/>
      <c r="J1548" s="351"/>
    </row>
    <row r="1549" spans="1:10" ht="13.5">
      <c r="A1549" s="351"/>
      <c r="B1549" s="351"/>
      <c r="C1549" s="351"/>
      <c r="D1549" s="351"/>
      <c r="E1549" s="351"/>
      <c r="F1549" s="351"/>
      <c r="G1549" s="351"/>
      <c r="H1549" s="351"/>
      <c r="I1549" s="351"/>
      <c r="J1549" s="351"/>
    </row>
    <row r="1550" spans="1:10" ht="13.5">
      <c r="A1550" s="351"/>
      <c r="B1550" s="351"/>
      <c r="C1550" s="351"/>
      <c r="D1550" s="351"/>
      <c r="E1550" s="351"/>
      <c r="F1550" s="351"/>
      <c r="G1550" s="351"/>
      <c r="H1550" s="351"/>
      <c r="I1550" s="351"/>
      <c r="J1550" s="351"/>
    </row>
    <row r="1551" spans="1:10" ht="13.5">
      <c r="A1551" s="351"/>
      <c r="B1551" s="351"/>
      <c r="C1551" s="351"/>
      <c r="D1551" s="351"/>
      <c r="E1551" s="351"/>
      <c r="F1551" s="351"/>
      <c r="G1551" s="351"/>
      <c r="H1551" s="351"/>
      <c r="I1551" s="351"/>
      <c r="J1551" s="351"/>
    </row>
    <row r="1552" spans="1:10" ht="13.5">
      <c r="A1552" s="351"/>
      <c r="B1552" s="351"/>
      <c r="C1552" s="351"/>
      <c r="D1552" s="351"/>
      <c r="E1552" s="351"/>
      <c r="F1552" s="351"/>
      <c r="G1552" s="351"/>
      <c r="H1552" s="351"/>
      <c r="I1552" s="351"/>
      <c r="J1552" s="351"/>
    </row>
    <row r="1553" spans="1:10" ht="13.5">
      <c r="A1553" s="351"/>
      <c r="B1553" s="351"/>
      <c r="C1553" s="351"/>
      <c r="D1553" s="351"/>
      <c r="E1553" s="351"/>
      <c r="F1553" s="351"/>
      <c r="G1553" s="351"/>
      <c r="H1553" s="351"/>
      <c r="I1553" s="351"/>
      <c r="J1553" s="351"/>
    </row>
    <row r="1554" spans="1:10" ht="13.5">
      <c r="A1554" s="351"/>
      <c r="B1554" s="351"/>
      <c r="C1554" s="351"/>
      <c r="D1554" s="351"/>
      <c r="E1554" s="351"/>
      <c r="F1554" s="351"/>
      <c r="G1554" s="351"/>
      <c r="H1554" s="351"/>
      <c r="I1554" s="351"/>
      <c r="J1554" s="351"/>
    </row>
    <row r="1555" spans="1:10" ht="13.5">
      <c r="A1555" s="351"/>
      <c r="B1555" s="351"/>
      <c r="C1555" s="351"/>
      <c r="D1555" s="351"/>
      <c r="E1555" s="351"/>
      <c r="F1555" s="351"/>
      <c r="G1555" s="351"/>
      <c r="H1555" s="351"/>
      <c r="I1555" s="351"/>
      <c r="J1555" s="351"/>
    </row>
    <row r="1556" spans="1:10" ht="13.5">
      <c r="A1556" s="351"/>
      <c r="B1556" s="351"/>
      <c r="C1556" s="351"/>
      <c r="D1556" s="351"/>
      <c r="E1556" s="351"/>
      <c r="F1556" s="351"/>
      <c r="G1556" s="351"/>
      <c r="H1556" s="351"/>
      <c r="I1556" s="351"/>
      <c r="J1556" s="351"/>
    </row>
    <row r="1557" spans="1:10" ht="13.5">
      <c r="A1557" s="351"/>
      <c r="B1557" s="351"/>
      <c r="C1557" s="351"/>
      <c r="D1557" s="351"/>
      <c r="E1557" s="351"/>
      <c r="F1557" s="351"/>
      <c r="G1557" s="351"/>
      <c r="H1557" s="351"/>
      <c r="I1557" s="351"/>
      <c r="J1557" s="351"/>
    </row>
    <row r="1558" spans="1:10" ht="13.5">
      <c r="A1558" s="351"/>
      <c r="B1558" s="351"/>
      <c r="C1558" s="351"/>
      <c r="D1558" s="351"/>
      <c r="E1558" s="351"/>
      <c r="F1558" s="351"/>
      <c r="G1558" s="351"/>
      <c r="H1558" s="351"/>
      <c r="I1558" s="351"/>
      <c r="J1558" s="351"/>
    </row>
    <row r="1559" spans="1:10" ht="13.5">
      <c r="A1559" s="351"/>
      <c r="B1559" s="351"/>
      <c r="C1559" s="351"/>
      <c r="D1559" s="351"/>
      <c r="E1559" s="351"/>
      <c r="F1559" s="351"/>
      <c r="G1559" s="351"/>
      <c r="H1559" s="351"/>
      <c r="I1559" s="351"/>
      <c r="J1559" s="351"/>
    </row>
    <row r="1560" spans="1:10" ht="13.5">
      <c r="A1560" s="351"/>
      <c r="B1560" s="351"/>
      <c r="C1560" s="351"/>
      <c r="D1560" s="351"/>
      <c r="E1560" s="351"/>
      <c r="F1560" s="351"/>
      <c r="G1560" s="351"/>
      <c r="H1560" s="351"/>
      <c r="I1560" s="351"/>
      <c r="J1560" s="351"/>
    </row>
    <row r="1561" spans="1:10" ht="13.5">
      <c r="A1561" s="351"/>
      <c r="B1561" s="351"/>
      <c r="C1561" s="351"/>
      <c r="D1561" s="351"/>
      <c r="E1561" s="351"/>
      <c r="F1561" s="351"/>
      <c r="G1561" s="351"/>
      <c r="H1561" s="351"/>
      <c r="I1561" s="351"/>
      <c r="J1561" s="351"/>
    </row>
    <row r="1562" spans="1:10" ht="13.5">
      <c r="A1562" s="351"/>
      <c r="B1562" s="351"/>
      <c r="C1562" s="351"/>
      <c r="D1562" s="351"/>
      <c r="E1562" s="351"/>
      <c r="F1562" s="351"/>
      <c r="G1562" s="351"/>
      <c r="H1562" s="351"/>
      <c r="I1562" s="351"/>
      <c r="J1562" s="351"/>
    </row>
    <row r="1563" spans="1:10" ht="13.5">
      <c r="A1563" s="351"/>
      <c r="B1563" s="351"/>
      <c r="C1563" s="351"/>
      <c r="D1563" s="351"/>
      <c r="E1563" s="351"/>
      <c r="F1563" s="351"/>
      <c r="G1563" s="351"/>
      <c r="H1563" s="351"/>
      <c r="I1563" s="351"/>
      <c r="J1563" s="351"/>
    </row>
    <row r="1564" spans="1:10" ht="13.5">
      <c r="A1564" s="351"/>
      <c r="B1564" s="351"/>
      <c r="C1564" s="351"/>
      <c r="D1564" s="351"/>
      <c r="E1564" s="351"/>
      <c r="F1564" s="351"/>
      <c r="G1564" s="351"/>
      <c r="H1564" s="351"/>
      <c r="I1564" s="351"/>
      <c r="J1564" s="351"/>
    </row>
    <row r="1565" spans="1:10" ht="13.5">
      <c r="A1565" s="351"/>
      <c r="B1565" s="351"/>
      <c r="C1565" s="351"/>
      <c r="D1565" s="351"/>
      <c r="E1565" s="351"/>
      <c r="F1565" s="351"/>
      <c r="G1565" s="351"/>
      <c r="H1565" s="351"/>
      <c r="I1565" s="351"/>
      <c r="J1565" s="351"/>
    </row>
    <row r="1566" spans="1:10" ht="13.5">
      <c r="A1566" s="351"/>
      <c r="B1566" s="351"/>
      <c r="C1566" s="351"/>
      <c r="D1566" s="351"/>
      <c r="E1566" s="351"/>
      <c r="F1566" s="351"/>
      <c r="G1566" s="351"/>
      <c r="H1566" s="351"/>
      <c r="I1566" s="351"/>
      <c r="J1566" s="351"/>
    </row>
    <row r="1567" spans="1:10" ht="13.5">
      <c r="A1567" s="351"/>
      <c r="B1567" s="351"/>
      <c r="C1567" s="351"/>
      <c r="D1567" s="351"/>
      <c r="E1567" s="351"/>
      <c r="F1567" s="351"/>
      <c r="G1567" s="351"/>
      <c r="H1567" s="351"/>
      <c r="I1567" s="351"/>
      <c r="J1567" s="351"/>
    </row>
    <row r="1568" spans="1:10" ht="13.5">
      <c r="A1568" s="351"/>
      <c r="B1568" s="351"/>
      <c r="C1568" s="351"/>
      <c r="D1568" s="351"/>
      <c r="E1568" s="351"/>
      <c r="F1568" s="351"/>
      <c r="G1568" s="351"/>
      <c r="H1568" s="351"/>
      <c r="I1568" s="351"/>
      <c r="J1568" s="351"/>
    </row>
    <row r="1569" spans="1:10" ht="13.5">
      <c r="A1569" s="351"/>
      <c r="B1569" s="351"/>
      <c r="C1569" s="351"/>
      <c r="D1569" s="351"/>
      <c r="E1569" s="351"/>
      <c r="F1569" s="351"/>
      <c r="G1569" s="351"/>
      <c r="H1569" s="351"/>
      <c r="I1569" s="351"/>
      <c r="J1569" s="351"/>
    </row>
    <row r="1570" spans="1:10" ht="13.5">
      <c r="A1570" s="351"/>
      <c r="B1570" s="351"/>
      <c r="C1570" s="351"/>
      <c r="D1570" s="351"/>
      <c r="E1570" s="351"/>
      <c r="F1570" s="351"/>
      <c r="G1570" s="351"/>
      <c r="H1570" s="351"/>
      <c r="I1570" s="351"/>
      <c r="J1570" s="351"/>
    </row>
    <row r="1571" spans="1:10" ht="13.5">
      <c r="A1571" s="351"/>
      <c r="B1571" s="351"/>
      <c r="C1571" s="351"/>
      <c r="D1571" s="351"/>
      <c r="E1571" s="351"/>
      <c r="F1571" s="351"/>
      <c r="G1571" s="351"/>
      <c r="H1571" s="351"/>
      <c r="I1571" s="351"/>
      <c r="J1571" s="351"/>
    </row>
    <row r="1572" spans="1:10" ht="13.5">
      <c r="A1572" s="351"/>
      <c r="B1572" s="351"/>
      <c r="C1572" s="351"/>
      <c r="D1572" s="351"/>
      <c r="E1572" s="351"/>
      <c r="F1572" s="351"/>
      <c r="G1572" s="351"/>
      <c r="H1572" s="351"/>
      <c r="I1572" s="351"/>
      <c r="J1572" s="351"/>
    </row>
    <row r="1573" spans="1:10" ht="13.5">
      <c r="A1573" s="351"/>
      <c r="B1573" s="351"/>
      <c r="C1573" s="351"/>
      <c r="D1573" s="351"/>
      <c r="E1573" s="351"/>
      <c r="F1573" s="351"/>
      <c r="G1573" s="351"/>
      <c r="H1573" s="351"/>
      <c r="I1573" s="351"/>
      <c r="J1573" s="351"/>
    </row>
    <row r="1574" spans="1:10" ht="13.5">
      <c r="A1574" s="351"/>
      <c r="B1574" s="351"/>
      <c r="C1574" s="351"/>
      <c r="D1574" s="351"/>
      <c r="E1574" s="351"/>
      <c r="F1574" s="351"/>
      <c r="G1574" s="351"/>
      <c r="H1574" s="351"/>
      <c r="I1574" s="351"/>
      <c r="J1574" s="351"/>
    </row>
    <row r="1575" spans="1:10" ht="13.5">
      <c r="A1575" s="351"/>
      <c r="B1575" s="351"/>
      <c r="C1575" s="351"/>
      <c r="D1575" s="351"/>
      <c r="E1575" s="351"/>
      <c r="F1575" s="351"/>
      <c r="G1575" s="351"/>
      <c r="H1575" s="351"/>
      <c r="I1575" s="351"/>
      <c r="J1575" s="351"/>
    </row>
    <row r="1576" spans="1:10" ht="13.5">
      <c r="A1576" s="351"/>
      <c r="B1576" s="351"/>
      <c r="C1576" s="351"/>
      <c r="D1576" s="351"/>
      <c r="E1576" s="351"/>
      <c r="F1576" s="351"/>
      <c r="G1576" s="351"/>
      <c r="H1576" s="351"/>
      <c r="I1576" s="351"/>
      <c r="J1576" s="351"/>
    </row>
    <row r="1577" spans="1:10" ht="13.5">
      <c r="A1577" s="351"/>
      <c r="B1577" s="351"/>
      <c r="C1577" s="351"/>
      <c r="D1577" s="351"/>
      <c r="E1577" s="351"/>
      <c r="F1577" s="351"/>
      <c r="G1577" s="351"/>
      <c r="H1577" s="351"/>
      <c r="I1577" s="351"/>
      <c r="J1577" s="351"/>
    </row>
    <row r="1578" spans="1:10" ht="13.5">
      <c r="A1578" s="351"/>
      <c r="B1578" s="351"/>
      <c r="C1578" s="351"/>
      <c r="D1578" s="351"/>
      <c r="E1578" s="351"/>
      <c r="F1578" s="351"/>
      <c r="G1578" s="351"/>
      <c r="H1578" s="351"/>
      <c r="I1578" s="351"/>
      <c r="J1578" s="351"/>
    </row>
    <row r="1579" spans="1:10" ht="13.5">
      <c r="A1579" s="351"/>
      <c r="B1579" s="351"/>
      <c r="C1579" s="351"/>
      <c r="D1579" s="351"/>
      <c r="E1579" s="351"/>
      <c r="F1579" s="351"/>
      <c r="G1579" s="351"/>
      <c r="H1579" s="351"/>
      <c r="I1579" s="351"/>
      <c r="J1579" s="351"/>
    </row>
    <row r="1580" spans="1:10" ht="13.5">
      <c r="A1580" s="351"/>
      <c r="B1580" s="351"/>
      <c r="C1580" s="351"/>
      <c r="D1580" s="351"/>
      <c r="E1580" s="351"/>
      <c r="F1580" s="351"/>
      <c r="G1580" s="351"/>
      <c r="H1580" s="351"/>
      <c r="I1580" s="351"/>
      <c r="J1580" s="351"/>
    </row>
    <row r="1581" spans="1:10" ht="13.5">
      <c r="A1581" s="351"/>
      <c r="B1581" s="351"/>
      <c r="C1581" s="351"/>
      <c r="D1581" s="351"/>
      <c r="E1581" s="351"/>
      <c r="F1581" s="351"/>
      <c r="G1581" s="351"/>
      <c r="H1581" s="351"/>
      <c r="I1581" s="351"/>
      <c r="J1581" s="351"/>
    </row>
    <row r="1582" spans="1:10" ht="13.5">
      <c r="A1582" s="351"/>
      <c r="B1582" s="351"/>
      <c r="C1582" s="351"/>
      <c r="D1582" s="351"/>
      <c r="E1582" s="351"/>
      <c r="F1582" s="351"/>
      <c r="G1582" s="351"/>
      <c r="H1582" s="351"/>
      <c r="I1582" s="351"/>
      <c r="J1582" s="351"/>
    </row>
    <row r="1583" spans="1:10" ht="13.5">
      <c r="A1583" s="351"/>
      <c r="B1583" s="351"/>
      <c r="C1583" s="351"/>
      <c r="D1583" s="351"/>
      <c r="E1583" s="351"/>
      <c r="F1583" s="351"/>
      <c r="G1583" s="351"/>
      <c r="H1583" s="351"/>
      <c r="I1583" s="351"/>
      <c r="J1583" s="351"/>
    </row>
    <row r="1584" spans="1:10" ht="13.5">
      <c r="A1584" s="351"/>
      <c r="B1584" s="351"/>
      <c r="C1584" s="351"/>
      <c r="D1584" s="351"/>
      <c r="E1584" s="351"/>
      <c r="F1584" s="351"/>
      <c r="G1584" s="351"/>
      <c r="H1584" s="351"/>
      <c r="I1584" s="351"/>
      <c r="J1584" s="351"/>
    </row>
    <row r="1585" spans="1:10" ht="13.5">
      <c r="A1585" s="351"/>
      <c r="B1585" s="351"/>
      <c r="C1585" s="351"/>
      <c r="D1585" s="351"/>
      <c r="E1585" s="351"/>
      <c r="F1585" s="351"/>
      <c r="G1585" s="351"/>
      <c r="H1585" s="351"/>
      <c r="I1585" s="351"/>
      <c r="J1585" s="351"/>
    </row>
    <row r="1586" spans="1:10" ht="13.5">
      <c r="A1586" s="351"/>
      <c r="B1586" s="351"/>
      <c r="C1586" s="351"/>
      <c r="D1586" s="351"/>
      <c r="E1586" s="351"/>
      <c r="F1586" s="351"/>
      <c r="G1586" s="351"/>
      <c r="H1586" s="351"/>
      <c r="I1586" s="351"/>
      <c r="J1586" s="351"/>
    </row>
    <row r="1587" spans="1:10" ht="13.5">
      <c r="A1587" s="351"/>
      <c r="B1587" s="351"/>
      <c r="C1587" s="351"/>
      <c r="D1587" s="351"/>
      <c r="E1587" s="351"/>
      <c r="F1587" s="351"/>
      <c r="G1587" s="351"/>
      <c r="H1587" s="351"/>
      <c r="I1587" s="351"/>
      <c r="J1587" s="351"/>
    </row>
    <row r="1588" spans="1:10" ht="13.5">
      <c r="A1588" s="351"/>
      <c r="B1588" s="351"/>
      <c r="C1588" s="351"/>
      <c r="D1588" s="351"/>
      <c r="E1588" s="351"/>
      <c r="F1588" s="351"/>
      <c r="G1588" s="351"/>
      <c r="H1588" s="351"/>
      <c r="I1588" s="351"/>
      <c r="J1588" s="351"/>
    </row>
    <row r="1589" spans="1:10" ht="13.5">
      <c r="A1589" s="351"/>
      <c r="B1589" s="351"/>
      <c r="C1589" s="351"/>
      <c r="D1589" s="351"/>
      <c r="E1589" s="351"/>
      <c r="F1589" s="351"/>
      <c r="G1589" s="351"/>
      <c r="H1589" s="351"/>
      <c r="I1589" s="351"/>
      <c r="J1589" s="351"/>
    </row>
    <row r="1590" spans="1:10" ht="13.5">
      <c r="A1590" s="351"/>
      <c r="B1590" s="351"/>
      <c r="C1590" s="351"/>
      <c r="D1590" s="351"/>
      <c r="E1590" s="351"/>
      <c r="F1590" s="351"/>
      <c r="G1590" s="351"/>
      <c r="H1590" s="351"/>
      <c r="I1590" s="351"/>
      <c r="J1590" s="351"/>
    </row>
    <row r="1591" spans="1:10" ht="13.5">
      <c r="A1591" s="351"/>
      <c r="B1591" s="351"/>
      <c r="C1591" s="351"/>
      <c r="D1591" s="351"/>
      <c r="E1591" s="351"/>
      <c r="F1591" s="351"/>
      <c r="G1591" s="351"/>
      <c r="H1591" s="351"/>
      <c r="I1591" s="351"/>
      <c r="J1591" s="351"/>
    </row>
    <row r="1592" spans="1:10" ht="13.5">
      <c r="A1592" s="351"/>
      <c r="B1592" s="351"/>
      <c r="C1592" s="351"/>
      <c r="D1592" s="351"/>
      <c r="E1592" s="351"/>
      <c r="F1592" s="351"/>
      <c r="G1592" s="351"/>
      <c r="H1592" s="351"/>
      <c r="I1592" s="351"/>
      <c r="J1592" s="351"/>
    </row>
    <row r="1593" spans="1:10" ht="13.5">
      <c r="A1593" s="351"/>
      <c r="B1593" s="351"/>
      <c r="C1593" s="351"/>
      <c r="D1593" s="351"/>
      <c r="E1593" s="351"/>
      <c r="F1593" s="351"/>
      <c r="G1593" s="351"/>
      <c r="H1593" s="351"/>
      <c r="I1593" s="351"/>
      <c r="J1593" s="351"/>
    </row>
    <row r="1594" spans="1:10" ht="13.5">
      <c r="A1594" s="351"/>
      <c r="B1594" s="351"/>
      <c r="C1594" s="351"/>
      <c r="D1594" s="351"/>
      <c r="E1594" s="351"/>
      <c r="F1594" s="351"/>
      <c r="G1594" s="351"/>
      <c r="H1594" s="351"/>
      <c r="I1594" s="351"/>
      <c r="J1594" s="351"/>
    </row>
    <row r="1595" spans="1:10" ht="13.5">
      <c r="A1595" s="351"/>
      <c r="B1595" s="351"/>
      <c r="C1595" s="351"/>
      <c r="D1595" s="351"/>
      <c r="E1595" s="351"/>
      <c r="F1595" s="351"/>
      <c r="G1595" s="351"/>
      <c r="H1595" s="351"/>
      <c r="I1595" s="351"/>
      <c r="J1595" s="351"/>
    </row>
    <row r="1596" spans="1:10" ht="13.5">
      <c r="A1596" s="351"/>
      <c r="B1596" s="351"/>
      <c r="C1596" s="351"/>
      <c r="D1596" s="351"/>
      <c r="E1596" s="351"/>
      <c r="F1596" s="351"/>
      <c r="G1596" s="351"/>
      <c r="H1596" s="351"/>
      <c r="I1596" s="351"/>
      <c r="J1596" s="351"/>
    </row>
    <row r="1597" spans="1:10" ht="13.5">
      <c r="A1597" s="351"/>
      <c r="B1597" s="351"/>
      <c r="C1597" s="351"/>
      <c r="D1597" s="351"/>
      <c r="E1597" s="351"/>
      <c r="F1597" s="351"/>
      <c r="G1597" s="351"/>
      <c r="H1597" s="351"/>
      <c r="I1597" s="351"/>
      <c r="J1597" s="351"/>
    </row>
    <row r="1598" spans="1:10" ht="13.5">
      <c r="A1598" s="351"/>
      <c r="B1598" s="351"/>
      <c r="C1598" s="351"/>
      <c r="D1598" s="351"/>
      <c r="E1598" s="351"/>
      <c r="F1598" s="351"/>
      <c r="G1598" s="351"/>
      <c r="H1598" s="351"/>
      <c r="I1598" s="351"/>
      <c r="J1598" s="351"/>
    </row>
    <row r="1599" spans="1:10" ht="13.5">
      <c r="A1599" s="351"/>
      <c r="B1599" s="351"/>
      <c r="C1599" s="351"/>
      <c r="D1599" s="351"/>
      <c r="E1599" s="351"/>
      <c r="F1599" s="351"/>
      <c r="G1599" s="351"/>
      <c r="H1599" s="351"/>
      <c r="I1599" s="351"/>
      <c r="J1599" s="351"/>
    </row>
    <row r="1600" spans="1:10" ht="13.5">
      <c r="A1600" s="351"/>
      <c r="B1600" s="351"/>
      <c r="C1600" s="351"/>
      <c r="D1600" s="351"/>
      <c r="E1600" s="351"/>
      <c r="F1600" s="351"/>
      <c r="G1600" s="351"/>
      <c r="H1600" s="351"/>
      <c r="I1600" s="351"/>
      <c r="J1600" s="351"/>
    </row>
    <row r="1601" spans="1:10" ht="13.5">
      <c r="A1601" s="351"/>
      <c r="B1601" s="351"/>
      <c r="C1601" s="351"/>
      <c r="D1601" s="351"/>
      <c r="E1601" s="351"/>
      <c r="F1601" s="351"/>
      <c r="G1601" s="351"/>
      <c r="H1601" s="351"/>
      <c r="I1601" s="351"/>
      <c r="J1601" s="351"/>
    </row>
    <row r="1602" spans="1:10" ht="13.5">
      <c r="A1602" s="351"/>
      <c r="B1602" s="351"/>
      <c r="C1602" s="351"/>
      <c r="D1602" s="351"/>
      <c r="E1602" s="351"/>
      <c r="F1602" s="351"/>
      <c r="G1602" s="351"/>
      <c r="H1602" s="351"/>
      <c r="I1602" s="351"/>
      <c r="J1602" s="351"/>
    </row>
    <row r="1603" spans="1:10" ht="13.5">
      <c r="A1603" s="351"/>
      <c r="B1603" s="351"/>
      <c r="C1603" s="351"/>
      <c r="D1603" s="351"/>
      <c r="E1603" s="351"/>
      <c r="F1603" s="351"/>
      <c r="G1603" s="351"/>
      <c r="H1603" s="351"/>
      <c r="I1603" s="351"/>
      <c r="J1603" s="351"/>
    </row>
    <row r="1604" spans="1:10" ht="13.5">
      <c r="A1604" s="351"/>
      <c r="B1604" s="351"/>
      <c r="C1604" s="351"/>
      <c r="D1604" s="351"/>
      <c r="E1604" s="351"/>
      <c r="F1604" s="351"/>
      <c r="G1604" s="351"/>
      <c r="H1604" s="351"/>
      <c r="I1604" s="351"/>
      <c r="J1604" s="351"/>
    </row>
    <row r="1605" spans="1:10" ht="13.5">
      <c r="A1605" s="351"/>
      <c r="B1605" s="351"/>
      <c r="C1605" s="351"/>
      <c r="D1605" s="351"/>
      <c r="E1605" s="351"/>
      <c r="F1605" s="351"/>
      <c r="G1605" s="351"/>
      <c r="H1605" s="351"/>
      <c r="I1605" s="351"/>
      <c r="J1605" s="351"/>
    </row>
    <row r="1606" spans="1:10" ht="13.5">
      <c r="A1606" s="351"/>
      <c r="B1606" s="351"/>
      <c r="C1606" s="351"/>
      <c r="D1606" s="351"/>
      <c r="E1606" s="351"/>
      <c r="F1606" s="351"/>
      <c r="G1606" s="351"/>
      <c r="H1606" s="351"/>
      <c r="I1606" s="351"/>
      <c r="J1606" s="351"/>
    </row>
    <row r="1607" spans="1:10" ht="13.5">
      <c r="A1607" s="351"/>
      <c r="B1607" s="351"/>
      <c r="C1607" s="351"/>
      <c r="D1607" s="351"/>
      <c r="E1607" s="351"/>
      <c r="F1607" s="351"/>
      <c r="G1607" s="351"/>
      <c r="H1607" s="351"/>
      <c r="I1607" s="351"/>
      <c r="J1607" s="351"/>
    </row>
    <row r="1608" spans="1:10" ht="13.5">
      <c r="A1608" s="351"/>
      <c r="B1608" s="351"/>
      <c r="C1608" s="351"/>
      <c r="D1608" s="351"/>
      <c r="E1608" s="351"/>
      <c r="F1608" s="351"/>
      <c r="G1608" s="351"/>
      <c r="H1608" s="351"/>
      <c r="I1608" s="351"/>
      <c r="J1608" s="351"/>
    </row>
    <row r="1609" spans="1:10" ht="13.5">
      <c r="A1609" s="351"/>
      <c r="B1609" s="351"/>
      <c r="C1609" s="351"/>
      <c r="D1609" s="351"/>
      <c r="E1609" s="351"/>
      <c r="F1609" s="351"/>
      <c r="G1609" s="351"/>
      <c r="H1609" s="351"/>
      <c r="I1609" s="351"/>
      <c r="J1609" s="351"/>
    </row>
    <row r="1610" spans="1:10" ht="13.5">
      <c r="A1610" s="351"/>
      <c r="B1610" s="351"/>
      <c r="C1610" s="351"/>
      <c r="D1610" s="351"/>
      <c r="E1610" s="351"/>
      <c r="F1610" s="351"/>
      <c r="G1610" s="351"/>
      <c r="H1610" s="351"/>
      <c r="I1610" s="351"/>
      <c r="J1610" s="351"/>
    </row>
    <row r="1611" spans="1:10" ht="13.5">
      <c r="A1611" s="351"/>
      <c r="B1611" s="351"/>
      <c r="C1611" s="351"/>
      <c r="D1611" s="351"/>
      <c r="E1611" s="351"/>
      <c r="F1611" s="351"/>
      <c r="G1611" s="351"/>
      <c r="H1611" s="351"/>
      <c r="I1611" s="351"/>
      <c r="J1611" s="351"/>
    </row>
    <row r="1612" spans="1:10" ht="13.5">
      <c r="A1612" s="351"/>
      <c r="B1612" s="351"/>
      <c r="C1612" s="351"/>
      <c r="D1612" s="351"/>
      <c r="E1612" s="351"/>
      <c r="F1612" s="351"/>
      <c r="G1612" s="351"/>
      <c r="H1612" s="351"/>
      <c r="I1612" s="351"/>
      <c r="J1612" s="351"/>
    </row>
    <row r="1613" spans="1:10" ht="13.5">
      <c r="A1613" s="351"/>
      <c r="B1613" s="351"/>
      <c r="C1613" s="351"/>
      <c r="D1613" s="351"/>
      <c r="E1613" s="351"/>
      <c r="F1613" s="351"/>
      <c r="G1613" s="351"/>
      <c r="H1613" s="351"/>
      <c r="I1613" s="351"/>
      <c r="J1613" s="351"/>
    </row>
    <row r="1614" spans="1:10" ht="13.5">
      <c r="A1614" s="351"/>
      <c r="B1614" s="351"/>
      <c r="C1614" s="351"/>
      <c r="D1614" s="351"/>
      <c r="E1614" s="351"/>
      <c r="F1614" s="351"/>
      <c r="G1614" s="351"/>
      <c r="H1614" s="351"/>
      <c r="I1614" s="351"/>
      <c r="J1614" s="351"/>
    </row>
    <row r="1615" spans="1:10" ht="13.5">
      <c r="A1615" s="351"/>
      <c r="B1615" s="351"/>
      <c r="C1615" s="351"/>
      <c r="D1615" s="351"/>
      <c r="E1615" s="351"/>
      <c r="F1615" s="351"/>
      <c r="G1615" s="351"/>
      <c r="H1615" s="351"/>
      <c r="I1615" s="351"/>
      <c r="J1615" s="351"/>
    </row>
    <row r="1616" spans="1:10" ht="13.5">
      <c r="A1616" s="351"/>
      <c r="B1616" s="351"/>
      <c r="C1616" s="351"/>
      <c r="D1616" s="351"/>
      <c r="E1616" s="351"/>
      <c r="F1616" s="351"/>
      <c r="G1616" s="351"/>
      <c r="H1616" s="351"/>
      <c r="I1616" s="351"/>
      <c r="J1616" s="351"/>
    </row>
    <row r="1617" spans="1:10" ht="13.5">
      <c r="A1617" s="351"/>
      <c r="B1617" s="351"/>
      <c r="C1617" s="351"/>
      <c r="D1617" s="351"/>
      <c r="E1617" s="351"/>
      <c r="F1617" s="351"/>
      <c r="G1617" s="351"/>
      <c r="H1617" s="351"/>
      <c r="I1617" s="351"/>
      <c r="J1617" s="351"/>
    </row>
    <row r="1618" spans="1:10" ht="13.5">
      <c r="A1618" s="351"/>
      <c r="B1618" s="351"/>
      <c r="C1618" s="351"/>
      <c r="D1618" s="351"/>
      <c r="E1618" s="351"/>
      <c r="F1618" s="351"/>
      <c r="G1618" s="351"/>
      <c r="H1618" s="351"/>
      <c r="I1618" s="351"/>
      <c r="J1618" s="351"/>
    </row>
    <row r="1619" spans="1:10" ht="13.5">
      <c r="A1619" s="351"/>
      <c r="B1619" s="351"/>
      <c r="C1619" s="351"/>
      <c r="D1619" s="351"/>
      <c r="E1619" s="351"/>
      <c r="F1619" s="351"/>
      <c r="G1619" s="351"/>
      <c r="H1619" s="351"/>
      <c r="I1619" s="351"/>
      <c r="J1619" s="351"/>
    </row>
    <row r="1620" spans="1:10" ht="13.5">
      <c r="A1620" s="351"/>
      <c r="B1620" s="351"/>
      <c r="C1620" s="351"/>
      <c r="D1620" s="351"/>
      <c r="E1620" s="351"/>
      <c r="F1620" s="351"/>
      <c r="G1620" s="351"/>
      <c r="H1620" s="351"/>
      <c r="I1620" s="351"/>
      <c r="J1620" s="351"/>
    </row>
    <row r="1621" spans="1:10" ht="13.5">
      <c r="A1621" s="351"/>
      <c r="B1621" s="351"/>
      <c r="C1621" s="351"/>
      <c r="D1621" s="351"/>
      <c r="E1621" s="351"/>
      <c r="F1621" s="351"/>
      <c r="G1621" s="351"/>
      <c r="H1621" s="351"/>
      <c r="I1621" s="351"/>
      <c r="J1621" s="351"/>
    </row>
    <row r="1622" spans="1:10" ht="13.5">
      <c r="A1622" s="351"/>
      <c r="B1622" s="351"/>
      <c r="C1622" s="351"/>
      <c r="D1622" s="351"/>
      <c r="E1622" s="351"/>
      <c r="F1622" s="351"/>
      <c r="G1622" s="351"/>
      <c r="H1622" s="351"/>
      <c r="I1622" s="351"/>
      <c r="J1622" s="351"/>
    </row>
    <row r="1623" spans="1:10" ht="13.5">
      <c r="A1623" s="351"/>
      <c r="B1623" s="351"/>
      <c r="C1623" s="351"/>
      <c r="D1623" s="351"/>
      <c r="E1623" s="351"/>
      <c r="F1623" s="351"/>
      <c r="G1623" s="351"/>
      <c r="H1623" s="351"/>
      <c r="I1623" s="351"/>
      <c r="J1623" s="351"/>
    </row>
    <row r="1624" spans="1:10" ht="13.5">
      <c r="A1624" s="351"/>
      <c r="B1624" s="351"/>
      <c r="C1624" s="351"/>
      <c r="D1624" s="351"/>
      <c r="E1624" s="351"/>
      <c r="F1624" s="351"/>
      <c r="G1624" s="351"/>
      <c r="H1624" s="351"/>
      <c r="I1624" s="351"/>
      <c r="J1624" s="351"/>
    </row>
    <row r="1625" spans="1:10" ht="13.5">
      <c r="A1625" s="351"/>
      <c r="B1625" s="351"/>
      <c r="C1625" s="351"/>
      <c r="D1625" s="351"/>
      <c r="E1625" s="351"/>
      <c r="F1625" s="351"/>
      <c r="G1625" s="351"/>
      <c r="H1625" s="351"/>
      <c r="I1625" s="351"/>
      <c r="J1625" s="351"/>
    </row>
    <row r="1626" spans="1:10" ht="13.5">
      <c r="A1626" s="351"/>
      <c r="B1626" s="351"/>
      <c r="C1626" s="351"/>
      <c r="D1626" s="351"/>
      <c r="E1626" s="351"/>
      <c r="F1626" s="351"/>
      <c r="G1626" s="351"/>
      <c r="H1626" s="351"/>
      <c r="I1626" s="351"/>
      <c r="J1626" s="351"/>
    </row>
    <row r="1627" spans="1:10" ht="13.5">
      <c r="A1627" s="351"/>
      <c r="B1627" s="351"/>
      <c r="C1627" s="351"/>
      <c r="D1627" s="351"/>
      <c r="E1627" s="351"/>
      <c r="F1627" s="351"/>
      <c r="G1627" s="351"/>
      <c r="H1627" s="351"/>
      <c r="I1627" s="351"/>
      <c r="J1627" s="351"/>
    </row>
    <row r="1628" spans="1:10" ht="13.5">
      <c r="A1628" s="351"/>
      <c r="B1628" s="351"/>
      <c r="C1628" s="351"/>
      <c r="D1628" s="351"/>
      <c r="E1628" s="351"/>
      <c r="F1628" s="351"/>
      <c r="G1628" s="351"/>
      <c r="H1628" s="351"/>
      <c r="I1628" s="351"/>
      <c r="J1628" s="351"/>
    </row>
    <row r="1629" spans="1:10" ht="13.5">
      <c r="A1629" s="351"/>
      <c r="B1629" s="351"/>
      <c r="C1629" s="351"/>
      <c r="D1629" s="351"/>
      <c r="E1629" s="351"/>
      <c r="F1629" s="351"/>
      <c r="G1629" s="351"/>
      <c r="H1629" s="351"/>
      <c r="I1629" s="351"/>
      <c r="J1629" s="351"/>
    </row>
    <row r="1630" spans="1:10" ht="13.5">
      <c r="A1630" s="351"/>
      <c r="B1630" s="351"/>
      <c r="C1630" s="351"/>
      <c r="D1630" s="351"/>
      <c r="E1630" s="351"/>
      <c r="F1630" s="351"/>
      <c r="G1630" s="351"/>
      <c r="H1630" s="351"/>
      <c r="I1630" s="351"/>
      <c r="J1630" s="351"/>
    </row>
    <row r="1631" spans="1:10" ht="13.5">
      <c r="A1631" s="351"/>
      <c r="B1631" s="351"/>
      <c r="C1631" s="351"/>
      <c r="D1631" s="351"/>
      <c r="E1631" s="351"/>
      <c r="F1631" s="351"/>
      <c r="G1631" s="351"/>
      <c r="H1631" s="351"/>
      <c r="I1631" s="351"/>
      <c r="J1631" s="351"/>
    </row>
    <row r="1632" spans="1:10" ht="13.5">
      <c r="A1632" s="351"/>
      <c r="B1632" s="351"/>
      <c r="C1632" s="351"/>
      <c r="D1632" s="351"/>
      <c r="E1632" s="351"/>
      <c r="F1632" s="351"/>
      <c r="G1632" s="351"/>
      <c r="H1632" s="351"/>
      <c r="I1632" s="351"/>
      <c r="J1632" s="351"/>
    </row>
    <row r="1633" spans="1:10" ht="13.5">
      <c r="A1633" s="351"/>
      <c r="B1633" s="351"/>
      <c r="C1633" s="351"/>
      <c r="D1633" s="351"/>
      <c r="E1633" s="351"/>
      <c r="F1633" s="351"/>
      <c r="G1633" s="351"/>
      <c r="H1633" s="351"/>
      <c r="I1633" s="351"/>
      <c r="J1633" s="351"/>
    </row>
    <row r="1634" spans="1:10" ht="13.5">
      <c r="A1634" s="351"/>
      <c r="B1634" s="351"/>
      <c r="C1634" s="351"/>
      <c r="D1634" s="351"/>
      <c r="E1634" s="351"/>
      <c r="F1634" s="351"/>
      <c r="G1634" s="351"/>
      <c r="H1634" s="351"/>
      <c r="I1634" s="351"/>
      <c r="J1634" s="351"/>
    </row>
    <row r="1635" spans="1:10" ht="13.5">
      <c r="A1635" s="351"/>
      <c r="B1635" s="351"/>
      <c r="C1635" s="351"/>
      <c r="D1635" s="351"/>
      <c r="E1635" s="351"/>
      <c r="F1635" s="351"/>
      <c r="G1635" s="351"/>
      <c r="H1635" s="351"/>
      <c r="I1635" s="351"/>
      <c r="J1635" s="351"/>
    </row>
    <row r="1636" spans="1:10" ht="13.5">
      <c r="A1636" s="351"/>
      <c r="B1636" s="351"/>
      <c r="C1636" s="351"/>
      <c r="D1636" s="351"/>
      <c r="E1636" s="351"/>
      <c r="F1636" s="351"/>
      <c r="G1636" s="351"/>
      <c r="H1636" s="351"/>
      <c r="I1636" s="351"/>
      <c r="J1636" s="351"/>
    </row>
    <row r="1637" spans="1:10" ht="13.5">
      <c r="A1637" s="351"/>
      <c r="B1637" s="351"/>
      <c r="C1637" s="351"/>
      <c r="D1637" s="351"/>
      <c r="E1637" s="351"/>
      <c r="F1637" s="351"/>
      <c r="G1637" s="351"/>
      <c r="H1637" s="351"/>
      <c r="I1637" s="351"/>
      <c r="J1637" s="351"/>
    </row>
    <row r="1638" spans="1:10" ht="13.5">
      <c r="A1638" s="351"/>
      <c r="B1638" s="351"/>
      <c r="C1638" s="351"/>
      <c r="D1638" s="351"/>
      <c r="E1638" s="351"/>
      <c r="F1638" s="351"/>
      <c r="G1638" s="351"/>
      <c r="H1638" s="351"/>
      <c r="I1638" s="351"/>
      <c r="J1638" s="351"/>
    </row>
    <row r="1639" spans="1:10" ht="13.5">
      <c r="A1639" s="351"/>
      <c r="B1639" s="351"/>
      <c r="C1639" s="351"/>
      <c r="D1639" s="351"/>
      <c r="E1639" s="351"/>
      <c r="F1639" s="351"/>
      <c r="G1639" s="351"/>
      <c r="H1639" s="351"/>
      <c r="I1639" s="351"/>
      <c r="J1639" s="351"/>
    </row>
    <row r="1640" spans="1:10" ht="13.5">
      <c r="A1640" s="351"/>
      <c r="B1640" s="351"/>
      <c r="C1640" s="351"/>
      <c r="D1640" s="351"/>
      <c r="E1640" s="351"/>
      <c r="F1640" s="351"/>
      <c r="G1640" s="351"/>
      <c r="H1640" s="351"/>
      <c r="I1640" s="351"/>
      <c r="J1640" s="351"/>
    </row>
    <row r="1641" spans="1:10" ht="13.5">
      <c r="A1641" s="351"/>
      <c r="B1641" s="351"/>
      <c r="C1641" s="351"/>
      <c r="D1641" s="351"/>
      <c r="E1641" s="351"/>
      <c r="F1641" s="351"/>
      <c r="G1641" s="351"/>
      <c r="H1641" s="351"/>
      <c r="I1641" s="351"/>
      <c r="J1641" s="351"/>
    </row>
    <row r="1642" spans="1:10" ht="13.5">
      <c r="A1642" s="351"/>
      <c r="B1642" s="351"/>
      <c r="C1642" s="351"/>
      <c r="D1642" s="351"/>
      <c r="E1642" s="351"/>
      <c r="F1642" s="351"/>
      <c r="G1642" s="351"/>
      <c r="H1642" s="351"/>
      <c r="I1642" s="351"/>
      <c r="J1642" s="351"/>
    </row>
    <row r="1643" spans="1:10" ht="13.5">
      <c r="A1643" s="351"/>
      <c r="B1643" s="351"/>
      <c r="C1643" s="351"/>
      <c r="D1643" s="351"/>
      <c r="E1643" s="351"/>
      <c r="F1643" s="351"/>
      <c r="G1643" s="351"/>
      <c r="H1643" s="351"/>
      <c r="I1643" s="351"/>
      <c r="J1643" s="351"/>
    </row>
    <row r="1644" spans="1:10" ht="13.5">
      <c r="A1644" s="351"/>
      <c r="B1644" s="351"/>
      <c r="C1644" s="351"/>
      <c r="D1644" s="351"/>
      <c r="E1644" s="351"/>
      <c r="F1644" s="351"/>
      <c r="G1644" s="351"/>
      <c r="H1644" s="351"/>
      <c r="I1644" s="351"/>
      <c r="J1644" s="351"/>
    </row>
    <row r="1645" spans="1:10" ht="13.5">
      <c r="A1645" s="351"/>
      <c r="B1645" s="351"/>
      <c r="C1645" s="351"/>
      <c r="D1645" s="351"/>
      <c r="E1645" s="351"/>
      <c r="F1645" s="351"/>
      <c r="G1645" s="351"/>
      <c r="H1645" s="351"/>
      <c r="I1645" s="351"/>
      <c r="J1645" s="351"/>
    </row>
    <row r="1646" spans="1:10" ht="13.5">
      <c r="A1646" s="351"/>
      <c r="B1646" s="351"/>
      <c r="C1646" s="351"/>
      <c r="D1646" s="351"/>
      <c r="E1646" s="351"/>
      <c r="F1646" s="351"/>
      <c r="G1646" s="351"/>
      <c r="H1646" s="351"/>
      <c r="I1646" s="351"/>
      <c r="J1646" s="351"/>
    </row>
    <row r="1647" spans="1:10" ht="13.5">
      <c r="A1647" s="351"/>
      <c r="B1647" s="351"/>
      <c r="C1647" s="351"/>
      <c r="D1647" s="351"/>
      <c r="E1647" s="351"/>
      <c r="F1647" s="351"/>
      <c r="G1647" s="351"/>
      <c r="H1647" s="351"/>
      <c r="I1647" s="351"/>
      <c r="J1647" s="351"/>
    </row>
    <row r="1648" spans="1:10" ht="13.5">
      <c r="A1648" s="351"/>
      <c r="B1648" s="351"/>
      <c r="C1648" s="351"/>
      <c r="D1648" s="351"/>
      <c r="E1648" s="351"/>
      <c r="F1648" s="351"/>
      <c r="G1648" s="351"/>
      <c r="H1648" s="351"/>
      <c r="I1648" s="351"/>
      <c r="J1648" s="351"/>
    </row>
    <row r="1649" spans="1:10" ht="13.5">
      <c r="A1649" s="351"/>
      <c r="B1649" s="351"/>
      <c r="C1649" s="351"/>
      <c r="D1649" s="351"/>
      <c r="E1649" s="351"/>
      <c r="F1649" s="351"/>
      <c r="G1649" s="351"/>
      <c r="H1649" s="351"/>
      <c r="I1649" s="351"/>
      <c r="J1649" s="351"/>
    </row>
    <row r="1650" spans="1:10" ht="13.5">
      <c r="A1650" s="351"/>
      <c r="B1650" s="351"/>
      <c r="C1650" s="351"/>
      <c r="D1650" s="351"/>
      <c r="E1650" s="351"/>
      <c r="F1650" s="351"/>
      <c r="G1650" s="351"/>
      <c r="H1650" s="351"/>
      <c r="I1650" s="351"/>
      <c r="J1650" s="351"/>
    </row>
    <row r="1651" spans="1:10" ht="13.5">
      <c r="A1651" s="351"/>
      <c r="B1651" s="351"/>
      <c r="C1651" s="351"/>
      <c r="D1651" s="351"/>
      <c r="E1651" s="351"/>
      <c r="F1651" s="351"/>
      <c r="G1651" s="351"/>
      <c r="H1651" s="351"/>
      <c r="I1651" s="351"/>
      <c r="J1651" s="351"/>
    </row>
    <row r="1652" spans="1:10" ht="13.5">
      <c r="A1652" s="351"/>
      <c r="B1652" s="351"/>
      <c r="C1652" s="351"/>
      <c r="D1652" s="351"/>
      <c r="E1652" s="351"/>
      <c r="F1652" s="351"/>
      <c r="G1652" s="351"/>
      <c r="H1652" s="351"/>
      <c r="I1652" s="351"/>
      <c r="J1652" s="351"/>
    </row>
    <row r="1653" spans="1:10" ht="13.5">
      <c r="A1653" s="351"/>
      <c r="B1653" s="351"/>
      <c r="C1653" s="351"/>
      <c r="D1653" s="351"/>
      <c r="E1653" s="351"/>
      <c r="F1653" s="351"/>
      <c r="G1653" s="351"/>
      <c r="H1653" s="351"/>
      <c r="I1653" s="351"/>
      <c r="J1653" s="351"/>
    </row>
    <row r="1654" spans="1:10" ht="13.5">
      <c r="A1654" s="351"/>
      <c r="B1654" s="351"/>
      <c r="C1654" s="351"/>
      <c r="D1654" s="351"/>
      <c r="E1654" s="351"/>
      <c r="F1654" s="351"/>
      <c r="G1654" s="351"/>
      <c r="H1654" s="351"/>
      <c r="I1654" s="351"/>
      <c r="J1654" s="351"/>
    </row>
    <row r="1655" spans="1:10" ht="13.5">
      <c r="A1655" s="351"/>
      <c r="B1655" s="351"/>
      <c r="C1655" s="351"/>
      <c r="D1655" s="351"/>
      <c r="E1655" s="351"/>
      <c r="F1655" s="351"/>
      <c r="G1655" s="351"/>
      <c r="H1655" s="351"/>
      <c r="I1655" s="351"/>
      <c r="J1655" s="351"/>
    </row>
    <row r="1656" spans="1:10" ht="13.5">
      <c r="A1656" s="351"/>
      <c r="B1656" s="351"/>
      <c r="C1656" s="351"/>
      <c r="D1656" s="351"/>
      <c r="E1656" s="351"/>
      <c r="F1656" s="351"/>
      <c r="G1656" s="351"/>
      <c r="H1656" s="351"/>
      <c r="I1656" s="351"/>
      <c r="J1656" s="351"/>
    </row>
    <row r="1657" spans="1:10" ht="13.5">
      <c r="A1657" s="351"/>
      <c r="B1657" s="351"/>
      <c r="C1657" s="351"/>
      <c r="D1657" s="351"/>
      <c r="E1657" s="351"/>
      <c r="F1657" s="351"/>
      <c r="G1657" s="351"/>
      <c r="H1657" s="351"/>
      <c r="I1657" s="351"/>
      <c r="J1657" s="351"/>
    </row>
    <row r="1658" spans="1:10" ht="13.5">
      <c r="A1658" s="351"/>
      <c r="B1658" s="351"/>
      <c r="C1658" s="351"/>
      <c r="D1658" s="351"/>
      <c r="E1658" s="351"/>
      <c r="F1658" s="351"/>
      <c r="G1658" s="351"/>
      <c r="H1658" s="351"/>
      <c r="I1658" s="351"/>
      <c r="J1658" s="351"/>
    </row>
    <row r="1659" spans="1:10" ht="13.5">
      <c r="A1659" s="351"/>
      <c r="B1659" s="351"/>
      <c r="C1659" s="351"/>
      <c r="D1659" s="351"/>
      <c r="E1659" s="351"/>
      <c r="F1659" s="351"/>
      <c r="G1659" s="351"/>
      <c r="H1659" s="351"/>
      <c r="I1659" s="351"/>
      <c r="J1659" s="351"/>
    </row>
    <row r="1660" spans="1:10" ht="13.5">
      <c r="A1660" s="351"/>
      <c r="B1660" s="351"/>
      <c r="C1660" s="351"/>
      <c r="D1660" s="351"/>
      <c r="E1660" s="351"/>
      <c r="F1660" s="351"/>
      <c r="G1660" s="351"/>
      <c r="H1660" s="351"/>
      <c r="I1660" s="351"/>
      <c r="J1660" s="351"/>
    </row>
    <row r="1661" spans="1:10" ht="13.5">
      <c r="A1661" s="351"/>
      <c r="B1661" s="351"/>
      <c r="C1661" s="351"/>
      <c r="D1661" s="351"/>
      <c r="E1661" s="351"/>
      <c r="F1661" s="351"/>
      <c r="G1661" s="351"/>
      <c r="H1661" s="351"/>
      <c r="I1661" s="351"/>
      <c r="J1661" s="351"/>
    </row>
    <row r="1662" spans="1:10" ht="13.5">
      <c r="A1662" s="351"/>
      <c r="B1662" s="351"/>
      <c r="C1662" s="351"/>
      <c r="D1662" s="351"/>
      <c r="E1662" s="351"/>
      <c r="F1662" s="351"/>
      <c r="G1662" s="351"/>
      <c r="H1662" s="351"/>
      <c r="I1662" s="351"/>
      <c r="J1662" s="351"/>
    </row>
    <row r="1663" spans="1:10" ht="13.5">
      <c r="A1663" s="351"/>
      <c r="B1663" s="351"/>
      <c r="C1663" s="351"/>
      <c r="D1663" s="351"/>
      <c r="E1663" s="351"/>
      <c r="F1663" s="351"/>
      <c r="G1663" s="351"/>
      <c r="H1663" s="351"/>
      <c r="I1663" s="351"/>
      <c r="J1663" s="351"/>
    </row>
    <row r="1664" spans="1:10" ht="13.5">
      <c r="A1664" s="351"/>
      <c r="B1664" s="351"/>
      <c r="C1664" s="351"/>
      <c r="D1664" s="351"/>
      <c r="E1664" s="351"/>
      <c r="F1664" s="351"/>
      <c r="G1664" s="351"/>
      <c r="H1664" s="351"/>
      <c r="I1664" s="351"/>
      <c r="J1664" s="351"/>
    </row>
    <row r="1665" spans="1:10" ht="13.5">
      <c r="A1665" s="351"/>
      <c r="B1665" s="351"/>
      <c r="C1665" s="351"/>
      <c r="D1665" s="351"/>
      <c r="E1665" s="351"/>
      <c r="F1665" s="351"/>
      <c r="G1665" s="351"/>
      <c r="H1665" s="351"/>
      <c r="I1665" s="351"/>
      <c r="J1665" s="351"/>
    </row>
    <row r="1666" spans="1:10" ht="13.5">
      <c r="A1666" s="351"/>
      <c r="B1666" s="351"/>
      <c r="C1666" s="351"/>
      <c r="D1666" s="351"/>
      <c r="E1666" s="351"/>
      <c r="F1666" s="351"/>
      <c r="G1666" s="351"/>
      <c r="H1666" s="351"/>
      <c r="I1666" s="351"/>
      <c r="J1666" s="351"/>
    </row>
    <row r="1667" spans="1:10" ht="13.5">
      <c r="A1667" s="351"/>
      <c r="B1667" s="351"/>
      <c r="C1667" s="351"/>
      <c r="D1667" s="351"/>
      <c r="E1667" s="351"/>
      <c r="F1667" s="351"/>
      <c r="G1667" s="351"/>
      <c r="H1667" s="351"/>
      <c r="I1667" s="351"/>
      <c r="J1667" s="351"/>
    </row>
    <row r="1668" spans="1:10" ht="13.5">
      <c r="A1668" s="351"/>
      <c r="B1668" s="351"/>
      <c r="C1668" s="351"/>
      <c r="D1668" s="351"/>
      <c r="E1668" s="351"/>
      <c r="F1668" s="351"/>
      <c r="G1668" s="351"/>
      <c r="H1668" s="351"/>
      <c r="I1668" s="351"/>
      <c r="J1668" s="351"/>
    </row>
    <row r="1669" spans="1:10" ht="13.5">
      <c r="A1669" s="351"/>
      <c r="B1669" s="351"/>
      <c r="C1669" s="351"/>
      <c r="D1669" s="351"/>
      <c r="E1669" s="351"/>
      <c r="F1669" s="351"/>
      <c r="G1669" s="351"/>
      <c r="H1669" s="351"/>
      <c r="I1669" s="351"/>
      <c r="J1669" s="351"/>
    </row>
    <row r="1670" spans="1:10" ht="13.5">
      <c r="A1670" s="351"/>
      <c r="B1670" s="351"/>
      <c r="C1670" s="351"/>
      <c r="D1670" s="351"/>
      <c r="E1670" s="351"/>
      <c r="F1670" s="351"/>
      <c r="G1670" s="351"/>
      <c r="H1670" s="351"/>
      <c r="I1670" s="351"/>
      <c r="J1670" s="351"/>
    </row>
    <row r="1671" spans="1:10" ht="13.5">
      <c r="A1671" s="351"/>
      <c r="B1671" s="351"/>
      <c r="C1671" s="351"/>
      <c r="D1671" s="351"/>
      <c r="E1671" s="351"/>
      <c r="F1671" s="351"/>
      <c r="G1671" s="351"/>
      <c r="H1671" s="351"/>
      <c r="I1671" s="351"/>
      <c r="J1671" s="351"/>
    </row>
    <row r="1672" spans="1:10" ht="13.5">
      <c r="A1672" s="351"/>
      <c r="B1672" s="351"/>
      <c r="C1672" s="351"/>
      <c r="D1672" s="351"/>
      <c r="E1672" s="351"/>
      <c r="F1672" s="351"/>
      <c r="G1672" s="351"/>
      <c r="H1672" s="351"/>
      <c r="I1672" s="351"/>
      <c r="J1672" s="351"/>
    </row>
    <row r="1673" spans="1:10" ht="13.5">
      <c r="A1673" s="351"/>
      <c r="B1673" s="351"/>
      <c r="C1673" s="351"/>
      <c r="D1673" s="351"/>
      <c r="E1673" s="351"/>
      <c r="F1673" s="351"/>
      <c r="G1673" s="351"/>
      <c r="H1673" s="351"/>
      <c r="I1673" s="351"/>
      <c r="J1673" s="351"/>
    </row>
    <row r="1674" spans="1:10" ht="13.5">
      <c r="A1674" s="351"/>
      <c r="B1674" s="351"/>
      <c r="C1674" s="351"/>
      <c r="D1674" s="351"/>
      <c r="E1674" s="351"/>
      <c r="F1674" s="351"/>
      <c r="G1674" s="351"/>
      <c r="H1674" s="351"/>
      <c r="I1674" s="351"/>
      <c r="J1674" s="351"/>
    </row>
    <row r="1675" spans="1:10" ht="13.5">
      <c r="A1675" s="351"/>
      <c r="B1675" s="351"/>
      <c r="C1675" s="351"/>
      <c r="D1675" s="351"/>
      <c r="E1675" s="351"/>
      <c r="F1675" s="351"/>
      <c r="G1675" s="351"/>
      <c r="H1675" s="351"/>
      <c r="I1675" s="351"/>
      <c r="J1675" s="351"/>
    </row>
    <row r="1676" spans="1:10" ht="13.5">
      <c r="A1676" s="351"/>
      <c r="B1676" s="351"/>
      <c r="C1676" s="351"/>
      <c r="D1676" s="351"/>
      <c r="E1676" s="351"/>
      <c r="F1676" s="351"/>
      <c r="G1676" s="351"/>
      <c r="H1676" s="351"/>
      <c r="I1676" s="351"/>
      <c r="J1676" s="351"/>
    </row>
    <row r="1677" spans="1:10" ht="13.5">
      <c r="A1677" s="351"/>
      <c r="B1677" s="351"/>
      <c r="C1677" s="351"/>
      <c r="D1677" s="351"/>
      <c r="E1677" s="351"/>
      <c r="F1677" s="351"/>
      <c r="G1677" s="351"/>
      <c r="H1677" s="351"/>
      <c r="I1677" s="351"/>
      <c r="J1677" s="351"/>
    </row>
    <row r="1678" spans="1:10" ht="13.5">
      <c r="A1678" s="351"/>
      <c r="B1678" s="351"/>
      <c r="C1678" s="351"/>
      <c r="D1678" s="351"/>
      <c r="E1678" s="351"/>
      <c r="F1678" s="351"/>
      <c r="G1678" s="351"/>
      <c r="H1678" s="351"/>
      <c r="I1678" s="351"/>
      <c r="J1678" s="351"/>
    </row>
    <row r="1679" spans="1:10" ht="13.5">
      <c r="A1679" s="351"/>
      <c r="B1679" s="351"/>
      <c r="C1679" s="351"/>
      <c r="D1679" s="351"/>
      <c r="E1679" s="351"/>
      <c r="F1679" s="351"/>
      <c r="G1679" s="351"/>
      <c r="H1679" s="351"/>
      <c r="I1679" s="351"/>
      <c r="J1679" s="351"/>
    </row>
    <row r="1680" spans="1:10" ht="13.5">
      <c r="A1680" s="351"/>
      <c r="B1680" s="351"/>
      <c r="C1680" s="351"/>
      <c r="D1680" s="351"/>
      <c r="E1680" s="351"/>
      <c r="F1680" s="351"/>
      <c r="G1680" s="351"/>
      <c r="H1680" s="351"/>
      <c r="I1680" s="351"/>
      <c r="J1680" s="351"/>
    </row>
    <row r="1681" spans="1:10" ht="13.5">
      <c r="A1681" s="351"/>
      <c r="B1681" s="351"/>
      <c r="C1681" s="351"/>
      <c r="D1681" s="351"/>
      <c r="E1681" s="351"/>
      <c r="F1681" s="351"/>
      <c r="G1681" s="351"/>
      <c r="H1681" s="351"/>
      <c r="I1681" s="351"/>
      <c r="J1681" s="351"/>
    </row>
    <row r="1682" spans="1:10" ht="13.5">
      <c r="A1682" s="351"/>
      <c r="B1682" s="351"/>
      <c r="C1682" s="351"/>
      <c r="D1682" s="351"/>
      <c r="E1682" s="351"/>
      <c r="F1682" s="351"/>
      <c r="G1682" s="351"/>
      <c r="H1682" s="351"/>
      <c r="I1682" s="351"/>
      <c r="J1682" s="351"/>
    </row>
    <row r="1683" spans="1:10" ht="13.5">
      <c r="A1683" s="351"/>
      <c r="B1683" s="351"/>
      <c r="C1683" s="351"/>
      <c r="D1683" s="351"/>
      <c r="E1683" s="351"/>
      <c r="F1683" s="351"/>
      <c r="G1683" s="351"/>
      <c r="H1683" s="351"/>
      <c r="I1683" s="351"/>
      <c r="J1683" s="351"/>
    </row>
    <row r="1684" spans="1:10" ht="13.5">
      <c r="A1684" s="351"/>
      <c r="B1684" s="351"/>
      <c r="C1684" s="351"/>
      <c r="D1684" s="351"/>
      <c r="E1684" s="351"/>
      <c r="F1684" s="351"/>
      <c r="G1684" s="351"/>
      <c r="H1684" s="351"/>
      <c r="I1684" s="351"/>
      <c r="J1684" s="351"/>
    </row>
    <row r="1685" spans="1:10" ht="13.5">
      <c r="A1685" s="351"/>
      <c r="B1685" s="351"/>
      <c r="C1685" s="351"/>
      <c r="D1685" s="351"/>
      <c r="E1685" s="351"/>
      <c r="F1685" s="351"/>
      <c r="G1685" s="351"/>
      <c r="H1685" s="351"/>
      <c r="I1685" s="351"/>
      <c r="J1685" s="351"/>
    </row>
    <row r="1686" spans="1:10" ht="13.5">
      <c r="A1686" s="351"/>
      <c r="B1686" s="351"/>
      <c r="C1686" s="351"/>
      <c r="D1686" s="351"/>
      <c r="E1686" s="351"/>
      <c r="F1686" s="351"/>
      <c r="G1686" s="351"/>
      <c r="H1686" s="351"/>
      <c r="I1686" s="351"/>
      <c r="J1686" s="351"/>
    </row>
    <row r="1687" spans="1:10" ht="13.5">
      <c r="A1687" s="351"/>
      <c r="B1687" s="351"/>
      <c r="C1687" s="351"/>
      <c r="D1687" s="351"/>
      <c r="E1687" s="351"/>
      <c r="F1687" s="351"/>
      <c r="G1687" s="351"/>
      <c r="H1687" s="351"/>
      <c r="I1687" s="351"/>
      <c r="J1687" s="351"/>
    </row>
    <row r="1688" spans="1:10" ht="13.5">
      <c r="A1688" s="351"/>
      <c r="B1688" s="351"/>
      <c r="C1688" s="351"/>
      <c r="D1688" s="351"/>
      <c r="E1688" s="351"/>
      <c r="F1688" s="351"/>
      <c r="G1688" s="351"/>
      <c r="H1688" s="351"/>
      <c r="I1688" s="351"/>
      <c r="J1688" s="351"/>
    </row>
    <row r="1689" spans="1:10" ht="13.5">
      <c r="A1689" s="351"/>
      <c r="B1689" s="351"/>
      <c r="C1689" s="351"/>
      <c r="D1689" s="351"/>
      <c r="E1689" s="351"/>
      <c r="F1689" s="351"/>
      <c r="G1689" s="351"/>
      <c r="H1689" s="351"/>
      <c r="I1689" s="351"/>
      <c r="J1689" s="351"/>
    </row>
    <row r="1690" spans="1:10" ht="13.5">
      <c r="A1690" s="351"/>
      <c r="B1690" s="351"/>
      <c r="C1690" s="351"/>
      <c r="D1690" s="351"/>
      <c r="E1690" s="351"/>
      <c r="F1690" s="351"/>
      <c r="G1690" s="351"/>
      <c r="H1690" s="351"/>
      <c r="I1690" s="351"/>
      <c r="J1690" s="351"/>
    </row>
    <row r="1691" spans="1:10" ht="13.5">
      <c r="A1691" s="351"/>
      <c r="B1691" s="351"/>
      <c r="C1691" s="351"/>
      <c r="D1691" s="351"/>
      <c r="E1691" s="351"/>
      <c r="F1691" s="351"/>
      <c r="G1691" s="351"/>
      <c r="H1691" s="351"/>
      <c r="I1691" s="351"/>
      <c r="J1691" s="351"/>
    </row>
    <row r="1692" spans="1:10" ht="13.5">
      <c r="A1692" s="351"/>
      <c r="B1692" s="351"/>
      <c r="C1692" s="351"/>
      <c r="D1692" s="351"/>
      <c r="E1692" s="351"/>
      <c r="F1692" s="351"/>
      <c r="G1692" s="351"/>
      <c r="H1692" s="351"/>
      <c r="I1692" s="351"/>
      <c r="J1692" s="351"/>
    </row>
    <row r="1693" spans="1:10" ht="13.5">
      <c r="A1693" s="351"/>
      <c r="B1693" s="351"/>
      <c r="C1693" s="351"/>
      <c r="D1693" s="351"/>
      <c r="E1693" s="351"/>
      <c r="F1693" s="351"/>
      <c r="G1693" s="351"/>
      <c r="H1693" s="351"/>
      <c r="I1693" s="351"/>
      <c r="J1693" s="351"/>
    </row>
    <row r="1694" spans="1:10" ht="13.5">
      <c r="A1694" s="351"/>
      <c r="B1694" s="351"/>
      <c r="C1694" s="351"/>
      <c r="D1694" s="351"/>
      <c r="E1694" s="351"/>
      <c r="F1694" s="351"/>
      <c r="G1694" s="351"/>
      <c r="H1694" s="351"/>
      <c r="I1694" s="351"/>
      <c r="J1694" s="351"/>
    </row>
    <row r="1695" spans="1:10" ht="13.5">
      <c r="A1695" s="351"/>
      <c r="B1695" s="351"/>
      <c r="C1695" s="351"/>
      <c r="D1695" s="351"/>
      <c r="E1695" s="351"/>
      <c r="F1695" s="351"/>
      <c r="G1695" s="351"/>
      <c r="H1695" s="351"/>
      <c r="I1695" s="351"/>
      <c r="J1695" s="351"/>
    </row>
    <row r="1696" spans="1:10" ht="13.5">
      <c r="A1696" s="351"/>
      <c r="B1696" s="351"/>
      <c r="C1696" s="351"/>
      <c r="D1696" s="351"/>
      <c r="E1696" s="351"/>
      <c r="F1696" s="351"/>
      <c r="G1696" s="351"/>
      <c r="H1696" s="351"/>
      <c r="I1696" s="351"/>
      <c r="J1696" s="351"/>
    </row>
    <row r="1697" spans="1:10" ht="13.5">
      <c r="A1697" s="351"/>
      <c r="B1697" s="351"/>
      <c r="C1697" s="351"/>
      <c r="D1697" s="351"/>
      <c r="E1697" s="351"/>
      <c r="F1697" s="351"/>
      <c r="G1697" s="351"/>
      <c r="H1697" s="351"/>
      <c r="I1697" s="351"/>
      <c r="J1697" s="351"/>
    </row>
    <row r="1698" spans="1:10" ht="13.5">
      <c r="A1698" s="351"/>
      <c r="B1698" s="351"/>
      <c r="C1698" s="351"/>
      <c r="D1698" s="351"/>
      <c r="E1698" s="351"/>
      <c r="F1698" s="351"/>
      <c r="G1698" s="351"/>
      <c r="H1698" s="351"/>
      <c r="I1698" s="351"/>
      <c r="J1698" s="351"/>
    </row>
    <row r="1699" spans="1:10" ht="13.5">
      <c r="A1699" s="351"/>
      <c r="B1699" s="351"/>
      <c r="C1699" s="351"/>
      <c r="D1699" s="351"/>
      <c r="E1699" s="351"/>
      <c r="F1699" s="351"/>
      <c r="G1699" s="351"/>
      <c r="H1699" s="351"/>
      <c r="I1699" s="351"/>
      <c r="J1699" s="351"/>
    </row>
    <row r="1700" spans="1:10" ht="13.5">
      <c r="A1700" s="351"/>
      <c r="B1700" s="351"/>
      <c r="C1700" s="351"/>
      <c r="D1700" s="351"/>
      <c r="E1700" s="351"/>
      <c r="F1700" s="351"/>
      <c r="G1700" s="351"/>
      <c r="H1700" s="351"/>
      <c r="I1700" s="351"/>
      <c r="J1700" s="351"/>
    </row>
    <row r="1701" spans="1:10" ht="13.5">
      <c r="A1701" s="351"/>
      <c r="B1701" s="351"/>
      <c r="C1701" s="351"/>
      <c r="D1701" s="351"/>
      <c r="E1701" s="351"/>
      <c r="F1701" s="351"/>
      <c r="G1701" s="351"/>
      <c r="H1701" s="351"/>
      <c r="I1701" s="351"/>
      <c r="J1701" s="351"/>
    </row>
    <row r="1702" spans="1:10" ht="13.5">
      <c r="A1702" s="351"/>
      <c r="B1702" s="351"/>
      <c r="C1702" s="351"/>
      <c r="D1702" s="351"/>
      <c r="E1702" s="351"/>
      <c r="F1702" s="351"/>
      <c r="G1702" s="351"/>
      <c r="H1702" s="351"/>
      <c r="I1702" s="351"/>
      <c r="J1702" s="351"/>
    </row>
    <row r="1703" spans="1:10" ht="13.5">
      <c r="A1703" s="351"/>
      <c r="B1703" s="351"/>
      <c r="C1703" s="351"/>
      <c r="D1703" s="351"/>
      <c r="E1703" s="351"/>
      <c r="F1703" s="351"/>
      <c r="G1703" s="351"/>
      <c r="H1703" s="351"/>
      <c r="I1703" s="351"/>
      <c r="J1703" s="351"/>
    </row>
    <row r="1704" spans="1:10" ht="13.5">
      <c r="A1704" s="351"/>
      <c r="B1704" s="351"/>
      <c r="C1704" s="351"/>
      <c r="D1704" s="351"/>
      <c r="E1704" s="351"/>
      <c r="F1704" s="351"/>
      <c r="G1704" s="351"/>
      <c r="H1704" s="351"/>
      <c r="I1704" s="351"/>
      <c r="J1704" s="351"/>
    </row>
    <row r="1705" spans="1:10" ht="13.5">
      <c r="A1705" s="351"/>
      <c r="B1705" s="351"/>
      <c r="C1705" s="351"/>
      <c r="D1705" s="351"/>
      <c r="E1705" s="351"/>
      <c r="F1705" s="351"/>
      <c r="G1705" s="351"/>
      <c r="H1705" s="351"/>
      <c r="I1705" s="351"/>
      <c r="J1705" s="351"/>
    </row>
    <row r="1706" spans="1:10" ht="13.5">
      <c r="A1706" s="351"/>
      <c r="B1706" s="351"/>
      <c r="C1706" s="351"/>
      <c r="D1706" s="351"/>
      <c r="E1706" s="351"/>
      <c r="F1706" s="351"/>
      <c r="G1706" s="351"/>
      <c r="H1706" s="351"/>
      <c r="I1706" s="351"/>
      <c r="J1706" s="351"/>
    </row>
    <row r="1707" spans="1:10" ht="13.5">
      <c r="A1707" s="351"/>
      <c r="B1707" s="351"/>
      <c r="C1707" s="351"/>
      <c r="D1707" s="351"/>
      <c r="E1707" s="351"/>
      <c r="F1707" s="351"/>
      <c r="G1707" s="351"/>
      <c r="H1707" s="351"/>
      <c r="I1707" s="351"/>
      <c r="J1707" s="351"/>
    </row>
    <row r="1708" spans="1:10" ht="13.5">
      <c r="A1708" s="351"/>
      <c r="B1708" s="351"/>
      <c r="C1708" s="351"/>
      <c r="D1708" s="351"/>
      <c r="E1708" s="351"/>
      <c r="F1708" s="351"/>
      <c r="G1708" s="351"/>
      <c r="H1708" s="351"/>
      <c r="I1708" s="351"/>
      <c r="J1708" s="351"/>
    </row>
    <row r="1709" spans="1:10" ht="13.5">
      <c r="A1709" s="351"/>
      <c r="B1709" s="351"/>
      <c r="C1709" s="351"/>
      <c r="D1709" s="351"/>
      <c r="E1709" s="351"/>
      <c r="F1709" s="351"/>
      <c r="G1709" s="351"/>
      <c r="H1709" s="351"/>
      <c r="I1709" s="351"/>
      <c r="J1709" s="351"/>
    </row>
    <row r="1710" spans="1:10" ht="13.5">
      <c r="A1710" s="351"/>
      <c r="B1710" s="351"/>
      <c r="C1710" s="351"/>
      <c r="D1710" s="351"/>
      <c r="E1710" s="351"/>
      <c r="F1710" s="351"/>
      <c r="G1710" s="351"/>
      <c r="H1710" s="351"/>
      <c r="I1710" s="351"/>
      <c r="J1710" s="351"/>
    </row>
    <row r="1711" spans="1:10" ht="13.5">
      <c r="A1711" s="351"/>
      <c r="B1711" s="351"/>
      <c r="C1711" s="351"/>
      <c r="D1711" s="351"/>
      <c r="E1711" s="351"/>
      <c r="F1711" s="351"/>
      <c r="G1711" s="351"/>
      <c r="H1711" s="351"/>
      <c r="I1711" s="351"/>
      <c r="J1711" s="351"/>
    </row>
    <row r="1712" spans="1:10" ht="13.5">
      <c r="A1712" s="351"/>
      <c r="B1712" s="351"/>
      <c r="C1712" s="351"/>
      <c r="D1712" s="351"/>
      <c r="E1712" s="351"/>
      <c r="F1712" s="351"/>
      <c r="G1712" s="351"/>
      <c r="H1712" s="351"/>
      <c r="I1712" s="351"/>
      <c r="J1712" s="351"/>
    </row>
    <row r="1713" spans="1:10" ht="13.5">
      <c r="A1713" s="351"/>
      <c r="B1713" s="351"/>
      <c r="C1713" s="351"/>
      <c r="D1713" s="351"/>
      <c r="E1713" s="351"/>
      <c r="F1713" s="351"/>
      <c r="G1713" s="351"/>
      <c r="H1713" s="351"/>
      <c r="I1713" s="351"/>
      <c r="J1713" s="351"/>
    </row>
    <row r="1714" spans="1:10" ht="13.5">
      <c r="A1714" s="351"/>
      <c r="B1714" s="351"/>
      <c r="C1714" s="351"/>
      <c r="D1714" s="351"/>
      <c r="E1714" s="351"/>
      <c r="F1714" s="351"/>
      <c r="G1714" s="351"/>
      <c r="H1714" s="351"/>
      <c r="I1714" s="351"/>
      <c r="J1714" s="351"/>
    </row>
    <row r="1715" spans="1:10" ht="13.5">
      <c r="A1715" s="351"/>
      <c r="B1715" s="351"/>
      <c r="C1715" s="351"/>
      <c r="D1715" s="351"/>
      <c r="E1715" s="351"/>
      <c r="F1715" s="351"/>
      <c r="G1715" s="351"/>
      <c r="H1715" s="351"/>
      <c r="I1715" s="351"/>
      <c r="J1715" s="351"/>
    </row>
    <row r="1716" spans="1:10" ht="13.5">
      <c r="A1716" s="351"/>
      <c r="B1716" s="351"/>
      <c r="C1716" s="351"/>
      <c r="D1716" s="351"/>
      <c r="E1716" s="351"/>
      <c r="F1716" s="351"/>
      <c r="G1716" s="351"/>
      <c r="H1716" s="351"/>
      <c r="I1716" s="351"/>
      <c r="J1716" s="351"/>
    </row>
    <row r="1717" spans="1:10" ht="13.5">
      <c r="A1717" s="351"/>
      <c r="B1717" s="351"/>
      <c r="C1717" s="351"/>
      <c r="D1717" s="351"/>
      <c r="E1717" s="351"/>
      <c r="F1717" s="351"/>
      <c r="G1717" s="351"/>
      <c r="H1717" s="351"/>
      <c r="I1717" s="351"/>
      <c r="J1717" s="351"/>
    </row>
    <row r="1718" spans="1:10" ht="13.5">
      <c r="A1718" s="351"/>
      <c r="B1718" s="351"/>
      <c r="C1718" s="351"/>
      <c r="D1718" s="351"/>
      <c r="E1718" s="351"/>
      <c r="F1718" s="351"/>
      <c r="G1718" s="351"/>
      <c r="H1718" s="351"/>
      <c r="I1718" s="351"/>
      <c r="J1718" s="351"/>
    </row>
    <row r="1719" spans="1:10" ht="13.5">
      <c r="A1719" s="351"/>
      <c r="B1719" s="351"/>
      <c r="C1719" s="351"/>
      <c r="D1719" s="351"/>
      <c r="E1719" s="351"/>
      <c r="F1719" s="351"/>
      <c r="G1719" s="351"/>
      <c r="H1719" s="351"/>
      <c r="I1719" s="351"/>
      <c r="J1719" s="351"/>
    </row>
    <row r="1720" spans="1:10" ht="13.5">
      <c r="A1720" s="351"/>
      <c r="B1720" s="351"/>
      <c r="C1720" s="351"/>
      <c r="D1720" s="351"/>
      <c r="E1720" s="351"/>
      <c r="F1720" s="351"/>
      <c r="G1720" s="351"/>
      <c r="H1720" s="351"/>
      <c r="I1720" s="351"/>
      <c r="J1720" s="351"/>
    </row>
    <row r="1721" spans="1:10" ht="13.5">
      <c r="A1721" s="351"/>
      <c r="B1721" s="351"/>
      <c r="C1721" s="351"/>
      <c r="D1721" s="351"/>
      <c r="E1721" s="351"/>
      <c r="F1721" s="351"/>
      <c r="G1721" s="351"/>
      <c r="H1721" s="351"/>
      <c r="I1721" s="351"/>
      <c r="J1721" s="351"/>
    </row>
    <row r="1722" spans="1:10" ht="13.5">
      <c r="A1722" s="351"/>
      <c r="B1722" s="351"/>
      <c r="C1722" s="351"/>
      <c r="D1722" s="351"/>
      <c r="E1722" s="351"/>
      <c r="F1722" s="351"/>
      <c r="G1722" s="351"/>
      <c r="H1722" s="351"/>
      <c r="I1722" s="351"/>
      <c r="J1722" s="351"/>
    </row>
    <row r="1723" spans="1:10" ht="13.5">
      <c r="A1723" s="351"/>
      <c r="B1723" s="351"/>
      <c r="C1723" s="351"/>
      <c r="D1723" s="351"/>
      <c r="E1723" s="351"/>
      <c r="F1723" s="351"/>
      <c r="G1723" s="351"/>
      <c r="H1723" s="351"/>
      <c r="I1723" s="351"/>
      <c r="J1723" s="351"/>
    </row>
    <row r="1724" spans="1:10" ht="13.5">
      <c r="A1724" s="351"/>
      <c r="B1724" s="351"/>
      <c r="C1724" s="351"/>
      <c r="D1724" s="351"/>
      <c r="E1724" s="351"/>
      <c r="F1724" s="351"/>
      <c r="G1724" s="351"/>
      <c r="H1724" s="351"/>
      <c r="I1724" s="351"/>
      <c r="J1724" s="351"/>
    </row>
    <row r="1725" spans="1:10" ht="13.5">
      <c r="A1725" s="351"/>
      <c r="B1725" s="351"/>
      <c r="C1725" s="351"/>
      <c r="D1725" s="351"/>
      <c r="E1725" s="351"/>
      <c r="F1725" s="351"/>
      <c r="G1725" s="351"/>
      <c r="H1725" s="351"/>
      <c r="I1725" s="351"/>
      <c r="J1725" s="351"/>
    </row>
    <row r="1726" spans="1:10" ht="13.5">
      <c r="A1726" s="351"/>
      <c r="B1726" s="351"/>
      <c r="C1726" s="351"/>
      <c r="D1726" s="351"/>
      <c r="E1726" s="351"/>
      <c r="F1726" s="351"/>
      <c r="G1726" s="351"/>
      <c r="H1726" s="351"/>
      <c r="I1726" s="351"/>
      <c r="J1726" s="351"/>
    </row>
    <row r="1727" spans="1:10" ht="13.5">
      <c r="A1727" s="351"/>
      <c r="B1727" s="351"/>
      <c r="C1727" s="351"/>
      <c r="D1727" s="351"/>
      <c r="E1727" s="351"/>
      <c r="F1727" s="351"/>
      <c r="G1727" s="351"/>
      <c r="H1727" s="351"/>
      <c r="I1727" s="351"/>
      <c r="J1727" s="351"/>
    </row>
    <row r="1728" spans="1:10" ht="13.5">
      <c r="A1728" s="351"/>
      <c r="B1728" s="351"/>
      <c r="C1728" s="351"/>
      <c r="D1728" s="351"/>
      <c r="E1728" s="351"/>
      <c r="F1728" s="351"/>
      <c r="G1728" s="351"/>
      <c r="H1728" s="351"/>
      <c r="I1728" s="351"/>
      <c r="J1728" s="351"/>
    </row>
    <row r="1729" spans="1:10" ht="13.5">
      <c r="A1729" s="351"/>
      <c r="B1729" s="351"/>
      <c r="C1729" s="351"/>
      <c r="D1729" s="351"/>
      <c r="E1729" s="351"/>
      <c r="F1729" s="351"/>
      <c r="G1729" s="351"/>
      <c r="H1729" s="351"/>
      <c r="I1729" s="351"/>
      <c r="J1729" s="351"/>
    </row>
    <row r="1730" spans="1:10" ht="13.5">
      <c r="A1730" s="351"/>
      <c r="B1730" s="351"/>
      <c r="C1730" s="351"/>
      <c r="D1730" s="351"/>
      <c r="E1730" s="351"/>
      <c r="F1730" s="351"/>
      <c r="G1730" s="351"/>
      <c r="H1730" s="351"/>
      <c r="I1730" s="351"/>
      <c r="J1730" s="351"/>
    </row>
    <row r="1731" spans="1:10" ht="13.5">
      <c r="A1731" s="351"/>
      <c r="B1731" s="351"/>
      <c r="C1731" s="351"/>
      <c r="D1731" s="351"/>
      <c r="E1731" s="351"/>
      <c r="F1731" s="351"/>
      <c r="G1731" s="351"/>
      <c r="H1731" s="351"/>
      <c r="I1731" s="351"/>
      <c r="J1731" s="351"/>
    </row>
    <row r="1732" spans="1:10" ht="13.5">
      <c r="A1732" s="351"/>
      <c r="B1732" s="351"/>
      <c r="C1732" s="351"/>
      <c r="D1732" s="351"/>
      <c r="E1732" s="351"/>
      <c r="F1732" s="351"/>
      <c r="G1732" s="351"/>
      <c r="H1732" s="351"/>
      <c r="I1732" s="351"/>
      <c r="J1732" s="351"/>
    </row>
    <row r="1733" spans="1:10" ht="13.5">
      <c r="A1733" s="351"/>
      <c r="B1733" s="351"/>
      <c r="C1733" s="351"/>
      <c r="D1733" s="351"/>
      <c r="E1733" s="351"/>
      <c r="F1733" s="351"/>
      <c r="G1733" s="351"/>
      <c r="H1733" s="351"/>
      <c r="I1733" s="351"/>
      <c r="J1733" s="351"/>
    </row>
    <row r="1734" spans="1:10" ht="13.5">
      <c r="A1734" s="351"/>
      <c r="B1734" s="351"/>
      <c r="C1734" s="351"/>
      <c r="D1734" s="351"/>
      <c r="E1734" s="351"/>
      <c r="F1734" s="351"/>
      <c r="G1734" s="351"/>
      <c r="H1734" s="351"/>
      <c r="I1734" s="351"/>
      <c r="J1734" s="351"/>
    </row>
    <row r="1735" spans="1:10" ht="13.5">
      <c r="A1735" s="351"/>
      <c r="B1735" s="351"/>
      <c r="C1735" s="351"/>
      <c r="D1735" s="351"/>
      <c r="E1735" s="351"/>
      <c r="F1735" s="351"/>
      <c r="G1735" s="351"/>
      <c r="H1735" s="351"/>
      <c r="I1735" s="351"/>
      <c r="J1735" s="351"/>
    </row>
    <row r="1736" spans="1:10" ht="13.5">
      <c r="A1736" s="351"/>
      <c r="B1736" s="351"/>
      <c r="C1736" s="351"/>
      <c r="D1736" s="351"/>
      <c r="E1736" s="351"/>
      <c r="F1736" s="351"/>
      <c r="G1736" s="351"/>
      <c r="H1736" s="351"/>
      <c r="I1736" s="351"/>
      <c r="J1736" s="351"/>
    </row>
    <row r="1737" spans="1:10" ht="13.5">
      <c r="A1737" s="351"/>
      <c r="B1737" s="351"/>
      <c r="C1737" s="351"/>
      <c r="D1737" s="351"/>
      <c r="E1737" s="351"/>
      <c r="F1737" s="351"/>
      <c r="G1737" s="351"/>
      <c r="H1737" s="351"/>
      <c r="I1737" s="351"/>
      <c r="J1737" s="351"/>
    </row>
    <row r="1738" spans="1:10" ht="13.5">
      <c r="A1738" s="351"/>
      <c r="B1738" s="351"/>
      <c r="C1738" s="351"/>
      <c r="D1738" s="351"/>
      <c r="E1738" s="351"/>
      <c r="F1738" s="351"/>
      <c r="G1738" s="351"/>
      <c r="H1738" s="351"/>
      <c r="I1738" s="351"/>
      <c r="J1738" s="351"/>
    </row>
    <row r="1739" spans="1:10" ht="13.5">
      <c r="A1739" s="351"/>
      <c r="B1739" s="351"/>
      <c r="C1739" s="351"/>
      <c r="D1739" s="351"/>
      <c r="E1739" s="351"/>
      <c r="F1739" s="351"/>
      <c r="G1739" s="351"/>
      <c r="H1739" s="351"/>
      <c r="I1739" s="351"/>
      <c r="J1739" s="351"/>
    </row>
    <row r="1740" spans="1:10" ht="13.5">
      <c r="A1740" s="351"/>
      <c r="B1740" s="351"/>
      <c r="C1740" s="351"/>
      <c r="D1740" s="351"/>
      <c r="E1740" s="351"/>
      <c r="F1740" s="351"/>
      <c r="G1740" s="351"/>
      <c r="H1740" s="351"/>
      <c r="I1740" s="351"/>
      <c r="J1740" s="351"/>
    </row>
    <row r="1741" spans="1:10" ht="13.5">
      <c r="A1741" s="351"/>
      <c r="B1741" s="351"/>
      <c r="C1741" s="351"/>
      <c r="D1741" s="351"/>
      <c r="E1741" s="351"/>
      <c r="F1741" s="351"/>
      <c r="G1741" s="351"/>
      <c r="H1741" s="351"/>
      <c r="I1741" s="351"/>
      <c r="J1741" s="351"/>
    </row>
    <row r="1742" spans="1:10" ht="13.5">
      <c r="A1742" s="351"/>
      <c r="B1742" s="351"/>
      <c r="C1742" s="351"/>
      <c r="D1742" s="351"/>
      <c r="E1742" s="351"/>
      <c r="F1742" s="351"/>
      <c r="G1742" s="351"/>
      <c r="H1742" s="351"/>
      <c r="I1742" s="351"/>
      <c r="J1742" s="351"/>
    </row>
    <row r="1743" spans="1:10" ht="13.5">
      <c r="A1743" s="351"/>
      <c r="B1743" s="351"/>
      <c r="C1743" s="351"/>
      <c r="D1743" s="351"/>
      <c r="E1743" s="351"/>
      <c r="F1743" s="351"/>
      <c r="G1743" s="351"/>
      <c r="H1743" s="351"/>
      <c r="I1743" s="351"/>
      <c r="J1743" s="351"/>
    </row>
    <row r="1744" spans="1:10" ht="13.5">
      <c r="A1744" s="351"/>
      <c r="B1744" s="351"/>
      <c r="C1744" s="351"/>
      <c r="D1744" s="351"/>
      <c r="E1744" s="351"/>
      <c r="F1744" s="351"/>
      <c r="G1744" s="351"/>
      <c r="H1744" s="351"/>
      <c r="I1744" s="351"/>
      <c r="J1744" s="351"/>
    </row>
    <row r="1745" spans="1:10" ht="13.5">
      <c r="A1745" s="351"/>
      <c r="B1745" s="351"/>
      <c r="C1745" s="351"/>
      <c r="D1745" s="351"/>
      <c r="E1745" s="351"/>
      <c r="F1745" s="351"/>
      <c r="G1745" s="351"/>
      <c r="H1745" s="351"/>
      <c r="I1745" s="351"/>
      <c r="J1745" s="351"/>
    </row>
    <row r="1746" spans="1:10" ht="13.5">
      <c r="A1746" s="351"/>
      <c r="B1746" s="351"/>
      <c r="C1746" s="351"/>
      <c r="D1746" s="351"/>
      <c r="E1746" s="351"/>
      <c r="F1746" s="351"/>
      <c r="G1746" s="351"/>
      <c r="H1746" s="351"/>
      <c r="I1746" s="351"/>
      <c r="J1746" s="351"/>
    </row>
    <row r="1747" spans="1:10" ht="13.5">
      <c r="A1747" s="351"/>
      <c r="B1747" s="351"/>
      <c r="C1747" s="351"/>
      <c r="D1747" s="351"/>
      <c r="E1747" s="351"/>
      <c r="F1747" s="351"/>
      <c r="G1747" s="351"/>
      <c r="H1747" s="351"/>
      <c r="I1747" s="351"/>
      <c r="J1747" s="351"/>
    </row>
    <row r="1748" spans="1:10" ht="13.5">
      <c r="A1748" s="351"/>
      <c r="B1748" s="351"/>
      <c r="C1748" s="351"/>
      <c r="D1748" s="351"/>
      <c r="E1748" s="351"/>
      <c r="F1748" s="351"/>
      <c r="G1748" s="351"/>
      <c r="H1748" s="351"/>
      <c r="I1748" s="351"/>
      <c r="J1748" s="351"/>
    </row>
    <row r="1749" spans="1:10" ht="13.5">
      <c r="A1749" s="351"/>
      <c r="B1749" s="351"/>
      <c r="C1749" s="351"/>
      <c r="D1749" s="351"/>
      <c r="E1749" s="351"/>
      <c r="F1749" s="351"/>
      <c r="G1749" s="351"/>
      <c r="H1749" s="351"/>
      <c r="I1749" s="351"/>
      <c r="J1749" s="351"/>
    </row>
    <row r="1750" spans="1:10" ht="13.5">
      <c r="A1750" s="351"/>
      <c r="B1750" s="351"/>
      <c r="C1750" s="351"/>
      <c r="D1750" s="351"/>
      <c r="E1750" s="351"/>
      <c r="F1750" s="351"/>
      <c r="G1750" s="351"/>
      <c r="H1750" s="351"/>
      <c r="I1750" s="351"/>
      <c r="J1750" s="351"/>
    </row>
    <row r="1751" spans="1:10" ht="13.5">
      <c r="A1751" s="351"/>
      <c r="B1751" s="351"/>
      <c r="C1751" s="351"/>
      <c r="D1751" s="351"/>
      <c r="E1751" s="351"/>
      <c r="F1751" s="351"/>
      <c r="G1751" s="351"/>
      <c r="H1751" s="351"/>
      <c r="I1751" s="351"/>
      <c r="J1751" s="351"/>
    </row>
    <row r="1752" spans="1:10" ht="13.5">
      <c r="A1752" s="351"/>
      <c r="B1752" s="351"/>
      <c r="C1752" s="351"/>
      <c r="D1752" s="351"/>
      <c r="E1752" s="351"/>
      <c r="F1752" s="351"/>
      <c r="G1752" s="351"/>
      <c r="H1752" s="351"/>
      <c r="I1752" s="351"/>
      <c r="J1752" s="351"/>
    </row>
    <row r="1753" spans="1:10" ht="13.5">
      <c r="A1753" s="351"/>
      <c r="B1753" s="351"/>
      <c r="C1753" s="351"/>
      <c r="D1753" s="351"/>
      <c r="E1753" s="351"/>
      <c r="F1753" s="351"/>
      <c r="G1753" s="351"/>
      <c r="H1753" s="351"/>
      <c r="I1753" s="351"/>
      <c r="J1753" s="351"/>
    </row>
    <row r="1754" spans="1:10" ht="13.5">
      <c r="A1754" s="351"/>
      <c r="B1754" s="351"/>
      <c r="C1754" s="351"/>
      <c r="D1754" s="351"/>
      <c r="E1754" s="351"/>
      <c r="F1754" s="351"/>
      <c r="G1754" s="351"/>
      <c r="H1754" s="351"/>
      <c r="I1754" s="351"/>
      <c r="J1754" s="351"/>
    </row>
    <row r="1755" spans="1:10" ht="13.5">
      <c r="A1755" s="351"/>
      <c r="B1755" s="351"/>
      <c r="C1755" s="351"/>
      <c r="D1755" s="351"/>
      <c r="E1755" s="351"/>
      <c r="F1755" s="351"/>
      <c r="G1755" s="351"/>
      <c r="H1755" s="351"/>
      <c r="I1755" s="351"/>
      <c r="J1755" s="351"/>
    </row>
    <row r="1756" spans="1:10" ht="13.5">
      <c r="A1756" s="351"/>
      <c r="B1756" s="351"/>
      <c r="C1756" s="351"/>
      <c r="D1756" s="351"/>
      <c r="E1756" s="351"/>
      <c r="F1756" s="351"/>
      <c r="G1756" s="351"/>
      <c r="H1756" s="351"/>
      <c r="I1756" s="351"/>
      <c r="J1756" s="351"/>
    </row>
    <row r="1757" spans="1:10" ht="13.5">
      <c r="A1757" s="351"/>
      <c r="B1757" s="351"/>
      <c r="C1757" s="351"/>
      <c r="D1757" s="351"/>
      <c r="E1757" s="351"/>
      <c r="F1757" s="351"/>
      <c r="G1757" s="351"/>
      <c r="H1757" s="351"/>
      <c r="I1757" s="351"/>
      <c r="J1757" s="351"/>
    </row>
    <row r="1758" spans="1:10" ht="13.5">
      <c r="A1758" s="351"/>
      <c r="B1758" s="351"/>
      <c r="C1758" s="351"/>
      <c r="D1758" s="351"/>
      <c r="E1758" s="351"/>
      <c r="F1758" s="351"/>
      <c r="G1758" s="351"/>
      <c r="H1758" s="351"/>
      <c r="I1758" s="351"/>
      <c r="J1758" s="351"/>
    </row>
    <row r="1759" spans="1:10" ht="13.5">
      <c r="A1759" s="351"/>
      <c r="B1759" s="351"/>
      <c r="C1759" s="351"/>
      <c r="D1759" s="351"/>
      <c r="E1759" s="351"/>
      <c r="F1759" s="351"/>
      <c r="G1759" s="351"/>
      <c r="H1759" s="351"/>
      <c r="I1759" s="351"/>
      <c r="J1759" s="351"/>
    </row>
    <row r="1760" spans="1:10" ht="13.5">
      <c r="A1760" s="351"/>
      <c r="B1760" s="351"/>
      <c r="C1760" s="351"/>
      <c r="D1760" s="351"/>
      <c r="E1760" s="351"/>
      <c r="F1760" s="351"/>
      <c r="G1760" s="351"/>
      <c r="H1760" s="351"/>
      <c r="I1760" s="351"/>
      <c r="J1760" s="351"/>
    </row>
    <row r="1761" spans="1:10" ht="13.5">
      <c r="A1761" s="351"/>
      <c r="B1761" s="351"/>
      <c r="C1761" s="351"/>
      <c r="D1761" s="351"/>
      <c r="E1761" s="351"/>
      <c r="F1761" s="351"/>
      <c r="G1761" s="351"/>
      <c r="H1761" s="351"/>
      <c r="I1761" s="351"/>
      <c r="J1761" s="351"/>
    </row>
    <row r="1762" spans="1:10" ht="13.5">
      <c r="A1762" s="351"/>
      <c r="B1762" s="351"/>
      <c r="C1762" s="351"/>
      <c r="D1762" s="351"/>
      <c r="E1762" s="351"/>
      <c r="F1762" s="351"/>
      <c r="G1762" s="351"/>
      <c r="H1762" s="351"/>
      <c r="I1762" s="351"/>
      <c r="J1762" s="351"/>
    </row>
    <row r="1763" spans="1:10" ht="13.5">
      <c r="A1763" s="351"/>
      <c r="B1763" s="351"/>
      <c r="C1763" s="351"/>
      <c r="D1763" s="351"/>
      <c r="E1763" s="351"/>
      <c r="F1763" s="351"/>
      <c r="G1763" s="351"/>
      <c r="H1763" s="351"/>
      <c r="I1763" s="351"/>
      <c r="J1763" s="351"/>
    </row>
    <row r="1764" spans="1:10" ht="13.5">
      <c r="A1764" s="351"/>
      <c r="B1764" s="351"/>
      <c r="C1764" s="351"/>
      <c r="D1764" s="351"/>
      <c r="E1764" s="351"/>
      <c r="F1764" s="351"/>
      <c r="G1764" s="351"/>
      <c r="H1764" s="351"/>
      <c r="I1764" s="351"/>
      <c r="J1764" s="351"/>
    </row>
    <row r="1765" spans="1:10" ht="13.5">
      <c r="A1765" s="351"/>
      <c r="B1765" s="351"/>
      <c r="C1765" s="351"/>
      <c r="D1765" s="351"/>
      <c r="E1765" s="351"/>
      <c r="F1765" s="351"/>
      <c r="G1765" s="351"/>
      <c r="H1765" s="351"/>
      <c r="I1765" s="351"/>
      <c r="J1765" s="351"/>
    </row>
    <row r="1766" spans="1:10" ht="13.5">
      <c r="A1766" s="351"/>
      <c r="B1766" s="351"/>
      <c r="C1766" s="351"/>
      <c r="D1766" s="351"/>
      <c r="E1766" s="351"/>
      <c r="F1766" s="351"/>
      <c r="G1766" s="351"/>
      <c r="H1766" s="351"/>
      <c r="I1766" s="351"/>
      <c r="J1766" s="351"/>
    </row>
    <row r="1767" spans="1:10" ht="13.5">
      <c r="A1767" s="351"/>
      <c r="B1767" s="351"/>
      <c r="C1767" s="351"/>
      <c r="D1767" s="351"/>
      <c r="E1767" s="351"/>
      <c r="F1767" s="351"/>
      <c r="G1767" s="351"/>
      <c r="H1767" s="351"/>
      <c r="I1767" s="351"/>
      <c r="J1767" s="351"/>
    </row>
    <row r="1768" spans="1:10" ht="13.5">
      <c r="A1768" s="351"/>
      <c r="B1768" s="351"/>
      <c r="C1768" s="351"/>
      <c r="D1768" s="351"/>
      <c r="E1768" s="351"/>
      <c r="F1768" s="351"/>
      <c r="G1768" s="351"/>
      <c r="H1768" s="351"/>
      <c r="I1768" s="351"/>
      <c r="J1768" s="351"/>
    </row>
    <row r="1769" spans="1:10" ht="13.5">
      <c r="A1769" s="351"/>
      <c r="B1769" s="351"/>
      <c r="C1769" s="351"/>
      <c r="D1769" s="351"/>
      <c r="E1769" s="351"/>
      <c r="F1769" s="351"/>
      <c r="G1769" s="351"/>
      <c r="H1769" s="351"/>
      <c r="I1769" s="351"/>
      <c r="J1769" s="351"/>
    </row>
    <row r="1770" spans="1:10" ht="13.5">
      <c r="A1770" s="351"/>
      <c r="B1770" s="351"/>
      <c r="C1770" s="351"/>
      <c r="D1770" s="351"/>
      <c r="E1770" s="351"/>
      <c r="F1770" s="351"/>
      <c r="G1770" s="351"/>
      <c r="H1770" s="351"/>
      <c r="I1770" s="351"/>
      <c r="J1770" s="351"/>
    </row>
    <row r="1771" spans="1:10" ht="13.5">
      <c r="A1771" s="351"/>
      <c r="B1771" s="351"/>
      <c r="C1771" s="351"/>
      <c r="D1771" s="351"/>
      <c r="E1771" s="351"/>
      <c r="F1771" s="351"/>
      <c r="G1771" s="351"/>
      <c r="H1771" s="351"/>
      <c r="I1771" s="351"/>
      <c r="J1771" s="351"/>
    </row>
    <row r="1772" spans="1:10" ht="13.5">
      <c r="A1772" s="351"/>
      <c r="B1772" s="351"/>
      <c r="C1772" s="351"/>
      <c r="D1772" s="351"/>
      <c r="E1772" s="351"/>
      <c r="F1772" s="351"/>
      <c r="G1772" s="351"/>
      <c r="H1772" s="351"/>
      <c r="I1772" s="351"/>
      <c r="J1772" s="351"/>
    </row>
    <row r="1773" spans="1:10" ht="13.5">
      <c r="A1773" s="351"/>
      <c r="B1773" s="351"/>
      <c r="C1773" s="351"/>
      <c r="D1773" s="351"/>
      <c r="E1773" s="351"/>
      <c r="F1773" s="351"/>
      <c r="G1773" s="351"/>
      <c r="H1773" s="351"/>
      <c r="I1773" s="351"/>
      <c r="J1773" s="351"/>
    </row>
    <row r="1774" spans="1:10" ht="13.5">
      <c r="A1774" s="351"/>
      <c r="B1774" s="351"/>
      <c r="C1774" s="351"/>
      <c r="D1774" s="351"/>
      <c r="E1774" s="351"/>
      <c r="F1774" s="351"/>
      <c r="G1774" s="351"/>
      <c r="H1774" s="351"/>
      <c r="I1774" s="351"/>
      <c r="J1774" s="351"/>
    </row>
    <row r="1775" spans="1:10" ht="13.5">
      <c r="A1775" s="351"/>
      <c r="B1775" s="351"/>
      <c r="C1775" s="351"/>
      <c r="D1775" s="351"/>
      <c r="E1775" s="351"/>
      <c r="F1775" s="351"/>
      <c r="G1775" s="351"/>
      <c r="H1775" s="351"/>
      <c r="I1775" s="351"/>
      <c r="J1775" s="351"/>
    </row>
    <row r="1776" spans="1:10" ht="13.5">
      <c r="A1776" s="351"/>
      <c r="B1776" s="351"/>
      <c r="C1776" s="351"/>
      <c r="D1776" s="351"/>
      <c r="E1776" s="351"/>
      <c r="F1776" s="351"/>
      <c r="G1776" s="351"/>
      <c r="H1776" s="351"/>
      <c r="I1776" s="351"/>
      <c r="J1776" s="351"/>
    </row>
    <row r="1777" spans="1:10" ht="13.5">
      <c r="A1777" s="351"/>
      <c r="B1777" s="351"/>
      <c r="C1777" s="351"/>
      <c r="D1777" s="351"/>
      <c r="E1777" s="351"/>
      <c r="F1777" s="351"/>
      <c r="G1777" s="351"/>
      <c r="H1777" s="351"/>
      <c r="I1777" s="351"/>
      <c r="J1777" s="351"/>
    </row>
    <row r="1778" spans="1:10" ht="13.5">
      <c r="A1778" s="351"/>
      <c r="B1778" s="351"/>
      <c r="C1778" s="351"/>
      <c r="D1778" s="351"/>
      <c r="E1778" s="351"/>
      <c r="F1778" s="351"/>
      <c r="G1778" s="351"/>
      <c r="H1778" s="351"/>
      <c r="I1778" s="351"/>
      <c r="J1778" s="351"/>
    </row>
    <row r="1779" spans="1:10" ht="13.5">
      <c r="A1779" s="351"/>
      <c r="B1779" s="351"/>
      <c r="C1779" s="351"/>
      <c r="D1779" s="351"/>
      <c r="E1779" s="351"/>
      <c r="F1779" s="351"/>
      <c r="G1779" s="351"/>
      <c r="H1779" s="351"/>
      <c r="I1779" s="351"/>
      <c r="J1779" s="351"/>
    </row>
    <row r="1780" spans="1:10" ht="13.5">
      <c r="A1780" s="351"/>
      <c r="B1780" s="351"/>
      <c r="C1780" s="351"/>
      <c r="D1780" s="351"/>
      <c r="E1780" s="351"/>
      <c r="F1780" s="351"/>
      <c r="G1780" s="351"/>
      <c r="H1780" s="351"/>
      <c r="I1780" s="351"/>
      <c r="J1780" s="351"/>
    </row>
    <row r="1781" spans="1:10" ht="13.5">
      <c r="A1781" s="351"/>
      <c r="B1781" s="351"/>
      <c r="C1781" s="351"/>
      <c r="D1781" s="351"/>
      <c r="E1781" s="351"/>
      <c r="F1781" s="351"/>
      <c r="G1781" s="351"/>
      <c r="H1781" s="351"/>
      <c r="I1781" s="351"/>
      <c r="J1781" s="351"/>
    </row>
    <row r="1782" spans="1:10" ht="13.5">
      <c r="A1782" s="351"/>
      <c r="B1782" s="351"/>
      <c r="C1782" s="351"/>
      <c r="D1782" s="351"/>
      <c r="E1782" s="351"/>
      <c r="F1782" s="351"/>
      <c r="G1782" s="351"/>
      <c r="H1782" s="351"/>
      <c r="I1782" s="351"/>
      <c r="J1782" s="351"/>
    </row>
    <row r="1783" spans="1:10" ht="13.5">
      <c r="A1783" s="351"/>
      <c r="B1783" s="351"/>
      <c r="C1783" s="351"/>
      <c r="D1783" s="351"/>
      <c r="E1783" s="351"/>
      <c r="F1783" s="351"/>
      <c r="G1783" s="351"/>
      <c r="H1783" s="351"/>
      <c r="I1783" s="351"/>
      <c r="J1783" s="351"/>
    </row>
    <row r="1784" spans="1:10" ht="13.5">
      <c r="A1784" s="351"/>
      <c r="B1784" s="351"/>
      <c r="C1784" s="351"/>
      <c r="D1784" s="351"/>
      <c r="E1784" s="351"/>
      <c r="F1784" s="351"/>
      <c r="G1784" s="351"/>
      <c r="H1784" s="351"/>
      <c r="I1784" s="351"/>
      <c r="J1784" s="351"/>
    </row>
    <row r="1785" spans="1:10" ht="13.5">
      <c r="A1785" s="351"/>
      <c r="B1785" s="351"/>
      <c r="C1785" s="351"/>
      <c r="D1785" s="351"/>
      <c r="E1785" s="351"/>
      <c r="F1785" s="351"/>
      <c r="G1785" s="351"/>
      <c r="H1785" s="351"/>
      <c r="I1785" s="351"/>
      <c r="J1785" s="351"/>
    </row>
    <row r="1786" spans="1:10" ht="13.5">
      <c r="A1786" s="351"/>
      <c r="B1786" s="351"/>
      <c r="C1786" s="351"/>
      <c r="D1786" s="351"/>
      <c r="E1786" s="351"/>
      <c r="F1786" s="351"/>
      <c r="G1786" s="351"/>
      <c r="H1786" s="351"/>
      <c r="I1786" s="351"/>
      <c r="J1786" s="351"/>
    </row>
    <row r="1787" spans="1:10" ht="13.5">
      <c r="A1787" s="351"/>
      <c r="B1787" s="351"/>
      <c r="C1787" s="351"/>
      <c r="D1787" s="351"/>
      <c r="E1787" s="351"/>
      <c r="F1787" s="351"/>
      <c r="G1787" s="351"/>
      <c r="H1787" s="351"/>
      <c r="I1787" s="351"/>
      <c r="J1787" s="351"/>
    </row>
    <row r="1788" spans="1:10" ht="13.5">
      <c r="A1788" s="351"/>
      <c r="B1788" s="351"/>
      <c r="C1788" s="351"/>
      <c r="D1788" s="351"/>
      <c r="E1788" s="351"/>
      <c r="F1788" s="351"/>
      <c r="G1788" s="351"/>
      <c r="H1788" s="351"/>
      <c r="I1788" s="351"/>
      <c r="J1788" s="351"/>
    </row>
    <row r="1789" spans="1:10" ht="13.5">
      <c r="A1789" s="351"/>
      <c r="B1789" s="351"/>
      <c r="C1789" s="351"/>
      <c r="D1789" s="351"/>
      <c r="E1789" s="351"/>
      <c r="F1789" s="351"/>
      <c r="G1789" s="351"/>
      <c r="H1789" s="351"/>
      <c r="I1789" s="351"/>
      <c r="J1789" s="351"/>
    </row>
    <row r="1790" spans="1:10" ht="13.5">
      <c r="A1790" s="351"/>
      <c r="B1790" s="351"/>
      <c r="C1790" s="351"/>
      <c r="D1790" s="351"/>
      <c r="E1790" s="351"/>
      <c r="F1790" s="351"/>
      <c r="G1790" s="351"/>
      <c r="H1790" s="351"/>
      <c r="I1790" s="351"/>
      <c r="J1790" s="351"/>
    </row>
    <row r="1791" spans="1:10" ht="13.5">
      <c r="A1791" s="351"/>
      <c r="B1791" s="351"/>
      <c r="C1791" s="351"/>
      <c r="D1791" s="351"/>
      <c r="E1791" s="351"/>
      <c r="F1791" s="351"/>
      <c r="G1791" s="351"/>
      <c r="H1791" s="351"/>
      <c r="I1791" s="351"/>
      <c r="J1791" s="351"/>
    </row>
    <row r="1792" spans="1:10" ht="13.5">
      <c r="A1792" s="351"/>
      <c r="B1792" s="351"/>
      <c r="C1792" s="351"/>
      <c r="D1792" s="351"/>
      <c r="E1792" s="351"/>
      <c r="F1792" s="351"/>
      <c r="G1792" s="351"/>
      <c r="H1792" s="351"/>
      <c r="I1792" s="351"/>
      <c r="J1792" s="351"/>
    </row>
    <row r="1793" spans="1:10" ht="13.5">
      <c r="A1793" s="351"/>
      <c r="B1793" s="351"/>
      <c r="C1793" s="351"/>
      <c r="D1793" s="351"/>
      <c r="E1793" s="351"/>
      <c r="F1793" s="351"/>
      <c r="G1793" s="351"/>
      <c r="H1793" s="351"/>
      <c r="I1793" s="351"/>
      <c r="J1793" s="351"/>
    </row>
    <row r="1794" spans="1:10" ht="13.5">
      <c r="A1794" s="351"/>
      <c r="B1794" s="351"/>
      <c r="C1794" s="351"/>
      <c r="D1794" s="351"/>
      <c r="E1794" s="351"/>
      <c r="F1794" s="351"/>
      <c r="G1794" s="351"/>
      <c r="H1794" s="351"/>
      <c r="I1794" s="351"/>
      <c r="J1794" s="351"/>
    </row>
    <row r="1795" spans="1:10" ht="13.5">
      <c r="A1795" s="351"/>
      <c r="B1795" s="351"/>
      <c r="C1795" s="351"/>
      <c r="D1795" s="351"/>
      <c r="E1795" s="351"/>
      <c r="F1795" s="351"/>
      <c r="G1795" s="351"/>
      <c r="H1795" s="351"/>
      <c r="I1795" s="351"/>
      <c r="J1795" s="351"/>
    </row>
    <row r="1796" spans="1:10" ht="13.5">
      <c r="A1796" s="351"/>
      <c r="B1796" s="351"/>
      <c r="C1796" s="351"/>
      <c r="D1796" s="351"/>
      <c r="E1796" s="351"/>
      <c r="F1796" s="351"/>
      <c r="G1796" s="351"/>
      <c r="H1796" s="351"/>
      <c r="I1796" s="351"/>
      <c r="J1796" s="351"/>
    </row>
    <row r="1797" spans="1:10" ht="13.5">
      <c r="A1797" s="351"/>
      <c r="B1797" s="351"/>
      <c r="C1797" s="351"/>
      <c r="D1797" s="351"/>
      <c r="E1797" s="351"/>
      <c r="F1797" s="351"/>
      <c r="G1797" s="351"/>
      <c r="H1797" s="351"/>
      <c r="I1797" s="351"/>
      <c r="J1797" s="351"/>
    </row>
    <row r="1798" spans="1:10" ht="13.5">
      <c r="A1798" s="351"/>
      <c r="B1798" s="351"/>
      <c r="C1798" s="351"/>
      <c r="D1798" s="351"/>
      <c r="E1798" s="351"/>
      <c r="F1798" s="351"/>
      <c r="G1798" s="351"/>
      <c r="H1798" s="351"/>
      <c r="I1798" s="351"/>
      <c r="J1798" s="351"/>
    </row>
    <row r="1799" spans="1:10" ht="13.5">
      <c r="A1799" s="351"/>
      <c r="B1799" s="351"/>
      <c r="C1799" s="351"/>
      <c r="D1799" s="351"/>
      <c r="E1799" s="351"/>
      <c r="F1799" s="351"/>
      <c r="G1799" s="351"/>
      <c r="H1799" s="351"/>
      <c r="I1799" s="351"/>
      <c r="J1799" s="351"/>
    </row>
    <row r="1800" spans="1:10" ht="13.5">
      <c r="A1800" s="351"/>
      <c r="B1800" s="351"/>
      <c r="C1800" s="351"/>
      <c r="D1800" s="351"/>
      <c r="E1800" s="351"/>
      <c r="F1800" s="351"/>
      <c r="G1800" s="351"/>
      <c r="H1800" s="351"/>
      <c r="I1800" s="351"/>
      <c r="J1800" s="351"/>
    </row>
    <row r="1801" spans="1:10" ht="13.5">
      <c r="A1801" s="351"/>
      <c r="B1801" s="351"/>
      <c r="C1801" s="351"/>
      <c r="D1801" s="351"/>
      <c r="E1801" s="351"/>
      <c r="F1801" s="351"/>
      <c r="G1801" s="351"/>
      <c r="H1801" s="351"/>
      <c r="I1801" s="351"/>
      <c r="J1801" s="351"/>
    </row>
    <row r="1802" spans="1:10" ht="13.5">
      <c r="A1802" s="351"/>
      <c r="B1802" s="351"/>
      <c r="C1802" s="351"/>
      <c r="D1802" s="351"/>
      <c r="E1802" s="351"/>
      <c r="F1802" s="351"/>
      <c r="G1802" s="351"/>
      <c r="H1802" s="351"/>
      <c r="I1802" s="351"/>
      <c r="J1802" s="351"/>
    </row>
    <row r="1803" spans="1:10" ht="13.5">
      <c r="A1803" s="351"/>
      <c r="B1803" s="351"/>
      <c r="C1803" s="351"/>
      <c r="D1803" s="351"/>
      <c r="E1803" s="351"/>
      <c r="F1803" s="351"/>
      <c r="G1803" s="351"/>
      <c r="H1803" s="351"/>
      <c r="I1803" s="351"/>
      <c r="J1803" s="351"/>
    </row>
    <row r="1804" spans="1:10" ht="13.5">
      <c r="A1804" s="351"/>
      <c r="B1804" s="351"/>
      <c r="C1804" s="351"/>
      <c r="D1804" s="351"/>
      <c r="E1804" s="351"/>
      <c r="F1804" s="351"/>
      <c r="G1804" s="351"/>
      <c r="H1804" s="351"/>
      <c r="I1804" s="351"/>
      <c r="J1804" s="351"/>
    </row>
    <row r="1805" spans="1:10" ht="13.5">
      <c r="A1805" s="351"/>
      <c r="B1805" s="351"/>
      <c r="C1805" s="351"/>
      <c r="D1805" s="351"/>
      <c r="E1805" s="351"/>
      <c r="F1805" s="351"/>
      <c r="G1805" s="351"/>
      <c r="H1805" s="351"/>
      <c r="I1805" s="351"/>
      <c r="J1805" s="351"/>
    </row>
    <row r="1806" spans="1:10" ht="13.5">
      <c r="A1806" s="351"/>
      <c r="B1806" s="351"/>
      <c r="C1806" s="351"/>
      <c r="D1806" s="351"/>
      <c r="E1806" s="351"/>
      <c r="F1806" s="351"/>
      <c r="G1806" s="351"/>
      <c r="H1806" s="351"/>
      <c r="I1806" s="351"/>
      <c r="J1806" s="351"/>
    </row>
    <row r="1807" spans="1:10" ht="13.5">
      <c r="A1807" s="351"/>
      <c r="B1807" s="351"/>
      <c r="C1807" s="351"/>
      <c r="D1807" s="351"/>
      <c r="E1807" s="351"/>
      <c r="F1807" s="351"/>
      <c r="G1807" s="351"/>
      <c r="H1807" s="351"/>
      <c r="I1807" s="351"/>
      <c r="J1807" s="351"/>
    </row>
    <row r="1808" spans="1:10" ht="13.5">
      <c r="A1808" s="351"/>
      <c r="B1808" s="351"/>
      <c r="C1808" s="351"/>
      <c r="D1808" s="351"/>
      <c r="E1808" s="351"/>
      <c r="F1808" s="351"/>
      <c r="G1808" s="351"/>
      <c r="H1808" s="351"/>
      <c r="I1808" s="351"/>
      <c r="J1808" s="351"/>
    </row>
    <row r="1809" spans="1:10" ht="13.5">
      <c r="A1809" s="351"/>
      <c r="B1809" s="351"/>
      <c r="C1809" s="351"/>
      <c r="D1809" s="351"/>
      <c r="E1809" s="351"/>
      <c r="F1809" s="351"/>
      <c r="G1809" s="351"/>
      <c r="H1809" s="351"/>
      <c r="I1809" s="351"/>
      <c r="J1809" s="351"/>
    </row>
    <row r="1810" spans="1:10" ht="13.5">
      <c r="A1810" s="351"/>
      <c r="B1810" s="351"/>
      <c r="C1810" s="351"/>
      <c r="D1810" s="351"/>
      <c r="E1810" s="351"/>
      <c r="F1810" s="351"/>
      <c r="G1810" s="351"/>
      <c r="H1810" s="351"/>
      <c r="I1810" s="351"/>
      <c r="J1810" s="351"/>
    </row>
    <row r="1811" spans="1:10" ht="13.5">
      <c r="A1811" s="351"/>
      <c r="B1811" s="351"/>
      <c r="C1811" s="351"/>
      <c r="D1811" s="351"/>
      <c r="E1811" s="351"/>
      <c r="F1811" s="351"/>
      <c r="G1811" s="351"/>
      <c r="H1811" s="351"/>
      <c r="I1811" s="351"/>
      <c r="J1811" s="351"/>
    </row>
    <row r="1812" spans="1:10" ht="13.5">
      <c r="A1812" s="351"/>
      <c r="B1812" s="351"/>
      <c r="C1812" s="351"/>
      <c r="D1812" s="351"/>
      <c r="E1812" s="351"/>
      <c r="F1812" s="351"/>
      <c r="G1812" s="351"/>
      <c r="H1812" s="351"/>
      <c r="I1812" s="351"/>
      <c r="J1812" s="351"/>
    </row>
    <row r="1813" spans="1:10" ht="13.5">
      <c r="A1813" s="351"/>
      <c r="B1813" s="351"/>
      <c r="C1813" s="351"/>
      <c r="D1813" s="351"/>
      <c r="E1813" s="351"/>
      <c r="F1813" s="351"/>
      <c r="G1813" s="351"/>
      <c r="H1813" s="351"/>
      <c r="I1813" s="351"/>
      <c r="J1813" s="351"/>
    </row>
    <row r="1814" spans="1:10" ht="13.5">
      <c r="A1814" s="351"/>
      <c r="B1814" s="351"/>
      <c r="C1814" s="351"/>
      <c r="D1814" s="351"/>
      <c r="E1814" s="351"/>
      <c r="F1814" s="351"/>
      <c r="G1814" s="351"/>
      <c r="H1814" s="351"/>
      <c r="I1814" s="351"/>
      <c r="J1814" s="351"/>
    </row>
    <row r="1815" spans="1:10" ht="13.5">
      <c r="A1815" s="351"/>
      <c r="B1815" s="351"/>
      <c r="C1815" s="351"/>
      <c r="D1815" s="351"/>
      <c r="E1815" s="351"/>
      <c r="F1815" s="351"/>
      <c r="G1815" s="351"/>
      <c r="H1815" s="351"/>
      <c r="I1815" s="351"/>
      <c r="J1815" s="351"/>
    </row>
    <row r="1816" spans="1:10" ht="13.5">
      <c r="A1816" s="351"/>
      <c r="B1816" s="351"/>
      <c r="C1816" s="351"/>
      <c r="D1816" s="351"/>
      <c r="E1816" s="351"/>
      <c r="F1816" s="351"/>
      <c r="G1816" s="351"/>
      <c r="H1816" s="351"/>
      <c r="I1816" s="351"/>
      <c r="J1816" s="351"/>
    </row>
    <row r="1817" spans="1:10" ht="13.5">
      <c r="A1817" s="351"/>
      <c r="B1817" s="351"/>
      <c r="C1817" s="351"/>
      <c r="D1817" s="351"/>
      <c r="E1817" s="351"/>
      <c r="F1817" s="351"/>
      <c r="G1817" s="351"/>
      <c r="H1817" s="351"/>
      <c r="I1817" s="351"/>
      <c r="J1817" s="351"/>
    </row>
    <row r="1818" spans="1:10" ht="13.5">
      <c r="A1818" s="351"/>
      <c r="B1818" s="351"/>
      <c r="C1818" s="351"/>
      <c r="D1818" s="351"/>
      <c r="E1818" s="351"/>
      <c r="F1818" s="351"/>
      <c r="G1818" s="351"/>
      <c r="H1818" s="351"/>
      <c r="I1818" s="351"/>
      <c r="J1818" s="351"/>
    </row>
    <row r="1819" spans="1:10" ht="13.5">
      <c r="A1819" s="351"/>
      <c r="B1819" s="351"/>
      <c r="C1819" s="351"/>
      <c r="D1819" s="351"/>
      <c r="E1819" s="351"/>
      <c r="F1819" s="351"/>
      <c r="G1819" s="351"/>
      <c r="H1819" s="351"/>
      <c r="I1819" s="351"/>
      <c r="J1819" s="351"/>
    </row>
    <row r="1820" spans="1:10" ht="13.5">
      <c r="A1820" s="351"/>
      <c r="B1820" s="351"/>
      <c r="C1820" s="351"/>
      <c r="D1820" s="351"/>
      <c r="E1820" s="351"/>
      <c r="F1820" s="351"/>
      <c r="G1820" s="351"/>
      <c r="H1820" s="351"/>
      <c r="I1820" s="351"/>
      <c r="J1820" s="351"/>
    </row>
    <row r="1821" spans="1:10" ht="13.5">
      <c r="A1821" s="351"/>
      <c r="B1821" s="351"/>
      <c r="C1821" s="351"/>
      <c r="D1821" s="351"/>
      <c r="E1821" s="351"/>
      <c r="F1821" s="351"/>
      <c r="G1821" s="351"/>
      <c r="H1821" s="351"/>
      <c r="I1821" s="351"/>
      <c r="J1821" s="351"/>
    </row>
    <row r="1822" spans="1:10" ht="13.5">
      <c r="A1822" s="351"/>
      <c r="B1822" s="351"/>
      <c r="C1822" s="351"/>
      <c r="D1822" s="351"/>
      <c r="E1822" s="351"/>
      <c r="F1822" s="351"/>
      <c r="G1822" s="351"/>
      <c r="H1822" s="351"/>
      <c r="I1822" s="351"/>
      <c r="J1822" s="351"/>
    </row>
    <row r="1823" spans="1:10" ht="13.5">
      <c r="A1823" s="351"/>
      <c r="B1823" s="351"/>
      <c r="C1823" s="351"/>
      <c r="D1823" s="351"/>
      <c r="E1823" s="351"/>
      <c r="F1823" s="351"/>
      <c r="G1823" s="351"/>
      <c r="H1823" s="351"/>
      <c r="I1823" s="351"/>
      <c r="J1823" s="351"/>
    </row>
    <row r="1824" spans="1:10" ht="13.5">
      <c r="A1824" s="351"/>
      <c r="B1824" s="351"/>
      <c r="C1824" s="351"/>
      <c r="D1824" s="351"/>
      <c r="E1824" s="351"/>
      <c r="F1824" s="351"/>
      <c r="G1824" s="351"/>
      <c r="H1824" s="351"/>
      <c r="I1824" s="351"/>
      <c r="J1824" s="351"/>
    </row>
    <row r="1825" spans="1:10" ht="13.5">
      <c r="A1825" s="351"/>
      <c r="B1825" s="351"/>
      <c r="C1825" s="351"/>
      <c r="D1825" s="351"/>
      <c r="E1825" s="351"/>
      <c r="F1825" s="351"/>
      <c r="G1825" s="351"/>
      <c r="H1825" s="351"/>
      <c r="I1825" s="351"/>
      <c r="J1825" s="351"/>
    </row>
    <row r="1826" spans="1:10" ht="13.5">
      <c r="A1826" s="351"/>
      <c r="B1826" s="351"/>
      <c r="C1826" s="351"/>
      <c r="D1826" s="351"/>
      <c r="E1826" s="351"/>
      <c r="F1826" s="351"/>
      <c r="G1826" s="351"/>
      <c r="H1826" s="351"/>
      <c r="I1826" s="351"/>
      <c r="J1826" s="351"/>
    </row>
    <row r="1827" spans="1:10" ht="13.5">
      <c r="A1827" s="351"/>
      <c r="B1827" s="351"/>
      <c r="C1827" s="351"/>
      <c r="D1827" s="351"/>
      <c r="E1827" s="351"/>
      <c r="F1827" s="351"/>
      <c r="G1827" s="351"/>
      <c r="H1827" s="351"/>
      <c r="I1827" s="351"/>
      <c r="J1827" s="351"/>
    </row>
    <row r="1828" spans="1:10" ht="13.5">
      <c r="A1828" s="351"/>
      <c r="B1828" s="351"/>
      <c r="C1828" s="351"/>
      <c r="D1828" s="351"/>
      <c r="E1828" s="351"/>
      <c r="F1828" s="351"/>
      <c r="G1828" s="351"/>
      <c r="H1828" s="351"/>
      <c r="I1828" s="351"/>
      <c r="J1828" s="351"/>
    </row>
    <row r="1829" spans="1:10" ht="13.5">
      <c r="A1829" s="351"/>
      <c r="B1829" s="351"/>
      <c r="C1829" s="351"/>
      <c r="D1829" s="351"/>
      <c r="E1829" s="351"/>
      <c r="F1829" s="351"/>
      <c r="G1829" s="351"/>
      <c r="H1829" s="351"/>
      <c r="I1829" s="351"/>
      <c r="J1829" s="351"/>
    </row>
    <row r="1830" spans="1:10" ht="13.5">
      <c r="A1830" s="351"/>
      <c r="B1830" s="351"/>
      <c r="C1830" s="351"/>
      <c r="D1830" s="351"/>
      <c r="E1830" s="351"/>
      <c r="F1830" s="351"/>
      <c r="G1830" s="351"/>
      <c r="H1830" s="351"/>
      <c r="I1830" s="351"/>
      <c r="J1830" s="351"/>
    </row>
    <row r="1831" spans="1:10" ht="13.5">
      <c r="A1831" s="351"/>
      <c r="B1831" s="351"/>
      <c r="C1831" s="351"/>
      <c r="D1831" s="351"/>
      <c r="E1831" s="351"/>
      <c r="F1831" s="351"/>
      <c r="G1831" s="351"/>
      <c r="H1831" s="351"/>
      <c r="I1831" s="351"/>
      <c r="J1831" s="351"/>
    </row>
    <row r="1832" spans="1:10" ht="13.5">
      <c r="A1832" s="351"/>
      <c r="B1832" s="351"/>
      <c r="C1832" s="351"/>
      <c r="D1832" s="351"/>
      <c r="E1832" s="351"/>
      <c r="F1832" s="351"/>
      <c r="G1832" s="351"/>
      <c r="H1832" s="351"/>
      <c r="I1832" s="351"/>
      <c r="J1832" s="351"/>
    </row>
    <row r="1833" spans="1:10" ht="13.5">
      <c r="A1833" s="351"/>
      <c r="B1833" s="351"/>
      <c r="C1833" s="351"/>
      <c r="D1833" s="351"/>
      <c r="E1833" s="351"/>
      <c r="F1833" s="351"/>
      <c r="G1833" s="351"/>
      <c r="H1833" s="351"/>
      <c r="I1833" s="351"/>
      <c r="J1833" s="351"/>
    </row>
    <row r="1834" spans="1:10" ht="13.5">
      <c r="A1834" s="351"/>
      <c r="B1834" s="351"/>
      <c r="C1834" s="351"/>
      <c r="D1834" s="351"/>
      <c r="E1834" s="351"/>
      <c r="F1834" s="351"/>
      <c r="G1834" s="351"/>
      <c r="H1834" s="351"/>
      <c r="I1834" s="351"/>
      <c r="J1834" s="351"/>
    </row>
    <row r="1835" spans="1:10" ht="13.5">
      <c r="A1835" s="351"/>
      <c r="B1835" s="351"/>
      <c r="C1835" s="351"/>
      <c r="D1835" s="351"/>
      <c r="E1835" s="351"/>
      <c r="F1835" s="351"/>
      <c r="G1835" s="351"/>
      <c r="H1835" s="351"/>
      <c r="I1835" s="351"/>
      <c r="J1835" s="351"/>
    </row>
    <row r="1836" spans="1:10" ht="13.5">
      <c r="A1836" s="351"/>
      <c r="B1836" s="351"/>
      <c r="C1836" s="351"/>
      <c r="D1836" s="351"/>
      <c r="E1836" s="351"/>
      <c r="F1836" s="351"/>
      <c r="G1836" s="351"/>
      <c r="H1836" s="351"/>
      <c r="I1836" s="351"/>
      <c r="J1836" s="351"/>
    </row>
    <row r="1837" spans="1:10" ht="13.5">
      <c r="A1837" s="351"/>
      <c r="B1837" s="351"/>
      <c r="C1837" s="351"/>
      <c r="D1837" s="351"/>
      <c r="E1837" s="351"/>
      <c r="F1837" s="351"/>
      <c r="G1837" s="351"/>
      <c r="H1837" s="351"/>
      <c r="I1837" s="351"/>
      <c r="J1837" s="351"/>
    </row>
    <row r="1838" spans="1:10" ht="13.5">
      <c r="A1838" s="351"/>
      <c r="B1838" s="351"/>
      <c r="C1838" s="351"/>
      <c r="D1838" s="351"/>
      <c r="E1838" s="351"/>
      <c r="F1838" s="351"/>
      <c r="G1838" s="351"/>
      <c r="H1838" s="351"/>
      <c r="I1838" s="351"/>
      <c r="J1838" s="351"/>
    </row>
    <row r="1839" spans="1:10" ht="13.5">
      <c r="A1839" s="351"/>
      <c r="B1839" s="351"/>
      <c r="C1839" s="351"/>
      <c r="D1839" s="351"/>
      <c r="E1839" s="351"/>
      <c r="F1839" s="351"/>
      <c r="G1839" s="351"/>
      <c r="H1839" s="351"/>
      <c r="I1839" s="351"/>
      <c r="J1839" s="351"/>
    </row>
    <row r="1840" spans="1:10" ht="13.5">
      <c r="A1840" s="351"/>
      <c r="B1840" s="351"/>
      <c r="C1840" s="351"/>
      <c r="D1840" s="351"/>
      <c r="E1840" s="351"/>
      <c r="F1840" s="351"/>
      <c r="G1840" s="351"/>
      <c r="H1840" s="351"/>
      <c r="I1840" s="351"/>
      <c r="J1840" s="351"/>
    </row>
    <row r="1841" spans="1:10" ht="13.5">
      <c r="A1841" s="351"/>
      <c r="B1841" s="351"/>
      <c r="C1841" s="351"/>
      <c r="D1841" s="351"/>
      <c r="E1841" s="351"/>
      <c r="F1841" s="351"/>
      <c r="G1841" s="351"/>
      <c r="H1841" s="351"/>
      <c r="I1841" s="351"/>
      <c r="J1841" s="351"/>
    </row>
    <row r="1842" spans="1:10" ht="13.5">
      <c r="A1842" s="351"/>
      <c r="B1842" s="351"/>
      <c r="C1842" s="351"/>
      <c r="D1842" s="351"/>
      <c r="E1842" s="351"/>
      <c r="F1842" s="351"/>
      <c r="G1842" s="351"/>
      <c r="H1842" s="351"/>
      <c r="I1842" s="351"/>
      <c r="J1842" s="351"/>
    </row>
    <row r="1843" spans="1:10" ht="13.5">
      <c r="A1843" s="351"/>
      <c r="B1843" s="351"/>
      <c r="C1843" s="351"/>
      <c r="D1843" s="351"/>
      <c r="E1843" s="351"/>
      <c r="F1843" s="351"/>
      <c r="G1843" s="351"/>
      <c r="H1843" s="351"/>
      <c r="I1843" s="351"/>
      <c r="J1843" s="351"/>
    </row>
    <row r="1844" spans="1:10" ht="13.5">
      <c r="A1844" s="351"/>
      <c r="B1844" s="351"/>
      <c r="C1844" s="351"/>
      <c r="D1844" s="351"/>
      <c r="E1844" s="351"/>
      <c r="F1844" s="351"/>
      <c r="G1844" s="351"/>
      <c r="H1844" s="351"/>
      <c r="I1844" s="351"/>
      <c r="J1844" s="351"/>
    </row>
    <row r="1845" spans="1:10" ht="13.5">
      <c r="A1845" s="351"/>
      <c r="B1845" s="351"/>
      <c r="C1845" s="351"/>
      <c r="D1845" s="351"/>
      <c r="E1845" s="351"/>
      <c r="F1845" s="351"/>
      <c r="G1845" s="351"/>
      <c r="H1845" s="351"/>
      <c r="I1845" s="351"/>
      <c r="J1845" s="351"/>
    </row>
    <row r="1846" spans="1:10" ht="13.5">
      <c r="A1846" s="351"/>
      <c r="B1846" s="351"/>
      <c r="C1846" s="351"/>
      <c r="D1846" s="351"/>
      <c r="E1846" s="351"/>
      <c r="F1846" s="351"/>
      <c r="G1846" s="351"/>
      <c r="H1846" s="351"/>
      <c r="I1846" s="351"/>
      <c r="J1846" s="351"/>
    </row>
    <row r="1847" spans="1:10" ht="13.5">
      <c r="A1847" s="351"/>
      <c r="B1847" s="351"/>
      <c r="C1847" s="351"/>
      <c r="D1847" s="351"/>
      <c r="E1847" s="351"/>
      <c r="F1847" s="351"/>
      <c r="G1847" s="351"/>
      <c r="H1847" s="351"/>
      <c r="I1847" s="351"/>
      <c r="J1847" s="351"/>
    </row>
    <row r="1848" spans="1:10" ht="13.5">
      <c r="A1848" s="351"/>
      <c r="B1848" s="351"/>
      <c r="C1848" s="351"/>
      <c r="D1848" s="351"/>
      <c r="E1848" s="351"/>
      <c r="F1848" s="351"/>
      <c r="G1848" s="351"/>
      <c r="H1848" s="351"/>
      <c r="I1848" s="351"/>
      <c r="J1848" s="351"/>
    </row>
    <row r="1849" spans="1:10" ht="13.5">
      <c r="A1849" s="351"/>
      <c r="B1849" s="351"/>
      <c r="C1849" s="351"/>
      <c r="D1849" s="351"/>
      <c r="E1849" s="351"/>
      <c r="F1849" s="351"/>
      <c r="G1849" s="351"/>
      <c r="H1849" s="351"/>
      <c r="I1849" s="351"/>
      <c r="J1849" s="351"/>
    </row>
    <row r="1850" spans="1:10" ht="13.5">
      <c r="A1850" s="351"/>
      <c r="B1850" s="351"/>
      <c r="C1850" s="351"/>
      <c r="D1850" s="351"/>
      <c r="E1850" s="351"/>
      <c r="F1850" s="351"/>
      <c r="G1850" s="351"/>
      <c r="H1850" s="351"/>
      <c r="I1850" s="351"/>
      <c r="J1850" s="351"/>
    </row>
    <row r="1851" spans="1:10" ht="13.5">
      <c r="A1851" s="351"/>
      <c r="B1851" s="351"/>
      <c r="C1851" s="351"/>
      <c r="D1851" s="351"/>
      <c r="E1851" s="351"/>
      <c r="F1851" s="351"/>
      <c r="G1851" s="351"/>
      <c r="H1851" s="351"/>
      <c r="I1851" s="351"/>
      <c r="J1851" s="351"/>
    </row>
    <row r="1852" spans="1:10" ht="13.5">
      <c r="A1852" s="351"/>
      <c r="B1852" s="351"/>
      <c r="C1852" s="351"/>
      <c r="D1852" s="351"/>
      <c r="E1852" s="351"/>
      <c r="F1852" s="351"/>
      <c r="G1852" s="351"/>
      <c r="H1852" s="351"/>
      <c r="I1852" s="351"/>
      <c r="J1852" s="351"/>
    </row>
    <row r="1853" spans="1:10" ht="13.5">
      <c r="A1853" s="351"/>
      <c r="B1853" s="351"/>
      <c r="C1853" s="351"/>
      <c r="D1853" s="351"/>
      <c r="E1853" s="351"/>
      <c r="F1853" s="351"/>
      <c r="G1853" s="351"/>
      <c r="H1853" s="351"/>
      <c r="I1853" s="351"/>
      <c r="J1853" s="351"/>
    </row>
    <row r="1854" spans="1:10" ht="13.5">
      <c r="A1854" s="351"/>
      <c r="B1854" s="351"/>
      <c r="C1854" s="351"/>
      <c r="D1854" s="351"/>
      <c r="E1854" s="351"/>
      <c r="F1854" s="351"/>
      <c r="G1854" s="351"/>
      <c r="H1854" s="351"/>
      <c r="I1854" s="351"/>
      <c r="J1854" s="351"/>
    </row>
    <row r="1855" spans="1:10" ht="13.5">
      <c r="A1855" s="351"/>
      <c r="B1855" s="351"/>
      <c r="C1855" s="351"/>
      <c r="D1855" s="351"/>
      <c r="E1855" s="351"/>
      <c r="F1855" s="351"/>
      <c r="G1855" s="351"/>
      <c r="H1855" s="351"/>
      <c r="I1855" s="351"/>
      <c r="J1855" s="351"/>
    </row>
    <row r="1856" spans="1:10" ht="13.5">
      <c r="A1856" s="351"/>
      <c r="B1856" s="351"/>
      <c r="C1856" s="351"/>
      <c r="D1856" s="351"/>
      <c r="E1856" s="351"/>
      <c r="F1856" s="351"/>
      <c r="G1856" s="351"/>
      <c r="H1856" s="351"/>
      <c r="I1856" s="351"/>
      <c r="J1856" s="351"/>
    </row>
    <row r="1857" spans="1:10" ht="13.5">
      <c r="A1857" s="351"/>
      <c r="B1857" s="351"/>
      <c r="C1857" s="351"/>
      <c r="D1857" s="351"/>
      <c r="E1857" s="351"/>
      <c r="F1857" s="351"/>
      <c r="G1857" s="351"/>
      <c r="H1857" s="351"/>
      <c r="I1857" s="351"/>
      <c r="J1857" s="351"/>
    </row>
    <row r="1858" spans="1:10" ht="13.5">
      <c r="A1858" s="351"/>
      <c r="B1858" s="351"/>
      <c r="C1858" s="351"/>
      <c r="D1858" s="351"/>
      <c r="E1858" s="351"/>
      <c r="F1858" s="351"/>
      <c r="G1858" s="351"/>
      <c r="H1858" s="351"/>
      <c r="I1858" s="351"/>
      <c r="J1858" s="351"/>
    </row>
    <row r="1859" spans="1:10" ht="13.5">
      <c r="A1859" s="351"/>
      <c r="B1859" s="351"/>
      <c r="C1859" s="351"/>
      <c r="D1859" s="351"/>
      <c r="E1859" s="351"/>
      <c r="F1859" s="351"/>
      <c r="G1859" s="351"/>
      <c r="H1859" s="351"/>
      <c r="I1859" s="351"/>
      <c r="J1859" s="351"/>
    </row>
    <row r="1860" spans="1:10" ht="13.5">
      <c r="A1860" s="351"/>
      <c r="B1860" s="351"/>
      <c r="C1860" s="351"/>
      <c r="D1860" s="351"/>
      <c r="E1860" s="351"/>
      <c r="F1860" s="351"/>
      <c r="G1860" s="351"/>
      <c r="H1860" s="351"/>
      <c r="I1860" s="351"/>
      <c r="J1860" s="351"/>
    </row>
    <row r="1861" spans="1:10" ht="13.5">
      <c r="A1861" s="351"/>
      <c r="B1861" s="351"/>
      <c r="C1861" s="351"/>
      <c r="D1861" s="351"/>
      <c r="E1861" s="351"/>
      <c r="F1861" s="351"/>
      <c r="G1861" s="351"/>
      <c r="H1861" s="351"/>
      <c r="I1861" s="351"/>
      <c r="J1861" s="351"/>
    </row>
    <row r="1862" spans="1:10" ht="13.5">
      <c r="A1862" s="351"/>
      <c r="B1862" s="351"/>
      <c r="C1862" s="351"/>
      <c r="D1862" s="351"/>
      <c r="E1862" s="351"/>
      <c r="F1862" s="351"/>
      <c r="G1862" s="351"/>
      <c r="H1862" s="351"/>
      <c r="I1862" s="351"/>
      <c r="J1862" s="351"/>
    </row>
    <row r="1863" spans="1:10" ht="13.5">
      <c r="A1863" s="351"/>
      <c r="B1863" s="351"/>
      <c r="C1863" s="351"/>
      <c r="D1863" s="351"/>
      <c r="E1863" s="351"/>
      <c r="F1863" s="351"/>
      <c r="G1863" s="351"/>
      <c r="H1863" s="351"/>
      <c r="I1863" s="351"/>
      <c r="J1863" s="351"/>
    </row>
    <row r="1864" spans="1:10" ht="13.5">
      <c r="A1864" s="351"/>
      <c r="B1864" s="351"/>
      <c r="C1864" s="351"/>
      <c r="D1864" s="351"/>
      <c r="E1864" s="351"/>
      <c r="F1864" s="351"/>
      <c r="G1864" s="351"/>
      <c r="H1864" s="351"/>
      <c r="I1864" s="351"/>
      <c r="J1864" s="351"/>
    </row>
    <row r="1865" spans="1:10" ht="13.5">
      <c r="A1865" s="351"/>
      <c r="B1865" s="351"/>
      <c r="C1865" s="351"/>
      <c r="D1865" s="351"/>
      <c r="E1865" s="351"/>
      <c r="F1865" s="351"/>
      <c r="G1865" s="351"/>
      <c r="H1865" s="351"/>
      <c r="I1865" s="351"/>
      <c r="J1865" s="351"/>
    </row>
    <row r="1866" spans="1:10" ht="13.5">
      <c r="A1866" s="351"/>
      <c r="B1866" s="351"/>
      <c r="C1866" s="351"/>
      <c r="D1866" s="351"/>
      <c r="E1866" s="351"/>
      <c r="F1866" s="351"/>
      <c r="G1866" s="351"/>
      <c r="H1866" s="351"/>
      <c r="I1866" s="351"/>
      <c r="J1866" s="351"/>
    </row>
    <row r="1867" spans="1:10" ht="13.5">
      <c r="A1867" s="351"/>
      <c r="B1867" s="351"/>
      <c r="C1867" s="351"/>
      <c r="D1867" s="351"/>
      <c r="E1867" s="351"/>
      <c r="F1867" s="351"/>
      <c r="G1867" s="351"/>
      <c r="H1867" s="351"/>
      <c r="I1867" s="351"/>
      <c r="J1867" s="351"/>
    </row>
    <row r="1868" spans="1:10" ht="13.5">
      <c r="A1868" s="351"/>
      <c r="B1868" s="351"/>
      <c r="C1868" s="351"/>
      <c r="D1868" s="351"/>
      <c r="E1868" s="351"/>
      <c r="F1868" s="351"/>
      <c r="G1868" s="351"/>
      <c r="H1868" s="351"/>
      <c r="I1868" s="351"/>
      <c r="J1868" s="351"/>
    </row>
    <row r="1869" spans="1:10" ht="13.5">
      <c r="A1869" s="351"/>
      <c r="B1869" s="351"/>
      <c r="C1869" s="351"/>
      <c r="D1869" s="351"/>
      <c r="E1869" s="351"/>
      <c r="F1869" s="351"/>
      <c r="G1869" s="351"/>
      <c r="H1869" s="351"/>
      <c r="I1869" s="351"/>
      <c r="J1869" s="351"/>
    </row>
    <row r="1870" spans="1:10" ht="13.5">
      <c r="A1870" s="351"/>
      <c r="B1870" s="351"/>
      <c r="C1870" s="351"/>
      <c r="D1870" s="351"/>
      <c r="E1870" s="351"/>
      <c r="F1870" s="351"/>
      <c r="G1870" s="351"/>
      <c r="H1870" s="351"/>
      <c r="I1870" s="351"/>
      <c r="J1870" s="351"/>
    </row>
    <row r="1871" spans="1:10" ht="13.5">
      <c r="A1871" s="351"/>
      <c r="B1871" s="351"/>
      <c r="C1871" s="351"/>
      <c r="D1871" s="351"/>
      <c r="E1871" s="351"/>
      <c r="F1871" s="351"/>
      <c r="G1871" s="351"/>
      <c r="H1871" s="351"/>
      <c r="I1871" s="351"/>
      <c r="J1871" s="351"/>
    </row>
    <row r="1872" spans="1:10" ht="13.5">
      <c r="A1872" s="351"/>
      <c r="B1872" s="351"/>
      <c r="C1872" s="351"/>
      <c r="D1872" s="351"/>
      <c r="E1872" s="351"/>
      <c r="F1872" s="351"/>
      <c r="G1872" s="351"/>
      <c r="H1872" s="351"/>
      <c r="I1872" s="351"/>
      <c r="J1872" s="351"/>
    </row>
    <row r="1873" spans="1:10" ht="13.5">
      <c r="A1873" s="351"/>
      <c r="B1873" s="351"/>
      <c r="C1873" s="351"/>
      <c r="D1873" s="351"/>
      <c r="E1873" s="351"/>
      <c r="F1873" s="351"/>
      <c r="G1873" s="351"/>
      <c r="H1873" s="351"/>
      <c r="I1873" s="351"/>
      <c r="J1873" s="351"/>
    </row>
    <row r="1874" spans="1:10" ht="13.5">
      <c r="A1874" s="351"/>
      <c r="B1874" s="351"/>
      <c r="C1874" s="351"/>
      <c r="D1874" s="351"/>
      <c r="E1874" s="351"/>
      <c r="F1874" s="351"/>
      <c r="G1874" s="351"/>
      <c r="H1874" s="351"/>
      <c r="I1874" s="351"/>
      <c r="J1874" s="351"/>
    </row>
    <row r="1875" spans="1:10" ht="13.5">
      <c r="A1875" s="351"/>
      <c r="B1875" s="351"/>
      <c r="C1875" s="351"/>
      <c r="D1875" s="351"/>
      <c r="E1875" s="351"/>
      <c r="F1875" s="351"/>
      <c r="G1875" s="351"/>
      <c r="H1875" s="351"/>
      <c r="I1875" s="351"/>
      <c r="J1875" s="351"/>
    </row>
    <row r="1876" spans="1:10" ht="13.5">
      <c r="A1876" s="351"/>
      <c r="B1876" s="351"/>
      <c r="C1876" s="351"/>
      <c r="D1876" s="351"/>
      <c r="E1876" s="351"/>
      <c r="F1876" s="351"/>
      <c r="G1876" s="351"/>
      <c r="H1876" s="351"/>
      <c r="I1876" s="351"/>
      <c r="J1876" s="351"/>
    </row>
    <row r="1877" spans="1:10" ht="13.5">
      <c r="A1877" s="351"/>
      <c r="B1877" s="351"/>
      <c r="C1877" s="351"/>
      <c r="D1877" s="351"/>
      <c r="E1877" s="351"/>
      <c r="F1877" s="351"/>
      <c r="G1877" s="351"/>
      <c r="H1877" s="351"/>
      <c r="I1877" s="351"/>
      <c r="J1877" s="351"/>
    </row>
    <row r="1878" spans="1:10" ht="13.5">
      <c r="A1878" s="351"/>
      <c r="B1878" s="351"/>
      <c r="C1878" s="351"/>
      <c r="D1878" s="351"/>
      <c r="E1878" s="351"/>
      <c r="F1878" s="351"/>
      <c r="G1878" s="351"/>
      <c r="H1878" s="351"/>
      <c r="I1878" s="351"/>
      <c r="J1878" s="351"/>
    </row>
    <row r="1879" spans="1:10" ht="13.5">
      <c r="A1879" s="351"/>
      <c r="B1879" s="351"/>
      <c r="C1879" s="351"/>
      <c r="D1879" s="351"/>
      <c r="E1879" s="351"/>
      <c r="F1879" s="351"/>
      <c r="G1879" s="351"/>
      <c r="H1879" s="351"/>
      <c r="I1879" s="351"/>
      <c r="J1879" s="351"/>
    </row>
    <row r="1880" spans="1:10" ht="13.5">
      <c r="A1880" s="351"/>
      <c r="B1880" s="351"/>
      <c r="C1880" s="351"/>
      <c r="D1880" s="351"/>
      <c r="E1880" s="351"/>
      <c r="F1880" s="351"/>
      <c r="G1880" s="351"/>
      <c r="H1880" s="351"/>
      <c r="I1880" s="351"/>
      <c r="J1880" s="351"/>
    </row>
    <row r="1881" spans="1:10" ht="13.5">
      <c r="A1881" s="351"/>
      <c r="B1881" s="351"/>
      <c r="C1881" s="351"/>
      <c r="D1881" s="351"/>
      <c r="E1881" s="351"/>
      <c r="F1881" s="351"/>
      <c r="G1881" s="351"/>
      <c r="H1881" s="351"/>
      <c r="I1881" s="351"/>
      <c r="J1881" s="351"/>
    </row>
    <row r="1882" spans="1:10" ht="13.5">
      <c r="A1882" s="351"/>
      <c r="B1882" s="351"/>
      <c r="C1882" s="351"/>
      <c r="D1882" s="351"/>
      <c r="E1882" s="351"/>
      <c r="F1882" s="351"/>
      <c r="G1882" s="351"/>
      <c r="H1882" s="351"/>
      <c r="I1882" s="351"/>
      <c r="J1882" s="351"/>
    </row>
    <row r="1883" spans="1:10" ht="13.5">
      <c r="A1883" s="351"/>
      <c r="B1883" s="351"/>
      <c r="C1883" s="351"/>
      <c r="D1883" s="351"/>
      <c r="E1883" s="351"/>
      <c r="F1883" s="351"/>
      <c r="G1883" s="351"/>
      <c r="H1883" s="351"/>
      <c r="I1883" s="351"/>
      <c r="J1883" s="351"/>
    </row>
    <row r="1884" spans="1:10" ht="13.5">
      <c r="A1884" s="351"/>
      <c r="B1884" s="351"/>
      <c r="C1884" s="351"/>
      <c r="D1884" s="351"/>
      <c r="E1884" s="351"/>
      <c r="F1884" s="351"/>
      <c r="G1884" s="351"/>
      <c r="H1884" s="351"/>
      <c r="I1884" s="351"/>
      <c r="J1884" s="351"/>
    </row>
    <row r="1885" spans="1:10" ht="13.5">
      <c r="A1885" s="351"/>
      <c r="B1885" s="351"/>
      <c r="C1885" s="351"/>
      <c r="D1885" s="351"/>
      <c r="E1885" s="351"/>
      <c r="F1885" s="351"/>
      <c r="G1885" s="351"/>
      <c r="H1885" s="351"/>
      <c r="I1885" s="351"/>
      <c r="J1885" s="351"/>
    </row>
    <row r="1886" spans="1:10" ht="13.5">
      <c r="A1886" s="351"/>
      <c r="B1886" s="351"/>
      <c r="C1886" s="351"/>
      <c r="D1886" s="351"/>
      <c r="E1886" s="351"/>
      <c r="F1886" s="351"/>
      <c r="G1886" s="351"/>
      <c r="H1886" s="351"/>
      <c r="I1886" s="351"/>
      <c r="J1886" s="351"/>
    </row>
    <row r="1887" spans="1:10" ht="13.5">
      <c r="A1887" s="351"/>
      <c r="B1887" s="351"/>
      <c r="C1887" s="351"/>
      <c r="D1887" s="351"/>
      <c r="E1887" s="351"/>
      <c r="F1887" s="351"/>
      <c r="G1887" s="351"/>
      <c r="H1887" s="351"/>
      <c r="I1887" s="351"/>
      <c r="J1887" s="351"/>
    </row>
    <row r="1888" spans="1:10" ht="13.5">
      <c r="A1888" s="351"/>
      <c r="B1888" s="351"/>
      <c r="C1888" s="351"/>
      <c r="D1888" s="351"/>
      <c r="E1888" s="351"/>
      <c r="F1888" s="351"/>
      <c r="G1888" s="351"/>
      <c r="H1888" s="351"/>
      <c r="I1888" s="351"/>
      <c r="J1888" s="351"/>
    </row>
    <row r="1889" spans="1:10" ht="13.5">
      <c r="A1889" s="351"/>
      <c r="B1889" s="351"/>
      <c r="C1889" s="351"/>
      <c r="D1889" s="351"/>
      <c r="E1889" s="351"/>
      <c r="F1889" s="351"/>
      <c r="G1889" s="351"/>
      <c r="H1889" s="351"/>
      <c r="I1889" s="351"/>
      <c r="J1889" s="351"/>
    </row>
    <row r="1890" spans="1:10" ht="13.5">
      <c r="A1890" s="351"/>
      <c r="B1890" s="351"/>
      <c r="C1890" s="351"/>
      <c r="D1890" s="351"/>
      <c r="E1890" s="351"/>
      <c r="F1890" s="351"/>
      <c r="G1890" s="351"/>
      <c r="H1890" s="351"/>
      <c r="I1890" s="351"/>
      <c r="J1890" s="351"/>
    </row>
    <row r="1891" spans="1:10" ht="13.5">
      <c r="A1891" s="351"/>
      <c r="B1891" s="351"/>
      <c r="C1891" s="351"/>
      <c r="D1891" s="351"/>
      <c r="E1891" s="351"/>
      <c r="F1891" s="351"/>
      <c r="G1891" s="351"/>
      <c r="H1891" s="351"/>
      <c r="I1891" s="351"/>
      <c r="J1891" s="351"/>
    </row>
    <row r="1892" spans="1:10" ht="13.5">
      <c r="A1892" s="351"/>
      <c r="B1892" s="351"/>
      <c r="C1892" s="351"/>
      <c r="D1892" s="351"/>
      <c r="E1892" s="351"/>
      <c r="F1892" s="351"/>
      <c r="G1892" s="351"/>
      <c r="H1892" s="351"/>
      <c r="I1892" s="351"/>
      <c r="J1892" s="351"/>
    </row>
    <row r="1893" spans="1:10" ht="13.5">
      <c r="A1893" s="351"/>
      <c r="B1893" s="351"/>
      <c r="C1893" s="351"/>
      <c r="D1893" s="351"/>
      <c r="E1893" s="351"/>
      <c r="F1893" s="351"/>
      <c r="G1893" s="351"/>
      <c r="H1893" s="351"/>
      <c r="I1893" s="351"/>
      <c r="J1893" s="351"/>
    </row>
    <row r="1894" spans="1:10" ht="13.5">
      <c r="A1894" s="351"/>
      <c r="B1894" s="351"/>
      <c r="C1894" s="351"/>
      <c r="D1894" s="351"/>
      <c r="E1894" s="351"/>
      <c r="F1894" s="351"/>
      <c r="G1894" s="351"/>
      <c r="H1894" s="351"/>
      <c r="I1894" s="351"/>
      <c r="J1894" s="351"/>
    </row>
    <row r="1895" spans="1:10" ht="13.5">
      <c r="A1895" s="351"/>
      <c r="B1895" s="351"/>
      <c r="C1895" s="351"/>
      <c r="D1895" s="351"/>
      <c r="E1895" s="351"/>
      <c r="F1895" s="351"/>
      <c r="G1895" s="351"/>
      <c r="H1895" s="351"/>
      <c r="I1895" s="351"/>
      <c r="J1895" s="351"/>
    </row>
    <row r="1896" spans="1:10" ht="13.5">
      <c r="A1896" s="351"/>
      <c r="B1896" s="351"/>
      <c r="C1896" s="351"/>
      <c r="D1896" s="351"/>
      <c r="E1896" s="351"/>
      <c r="F1896" s="351"/>
      <c r="G1896" s="351"/>
      <c r="H1896" s="351"/>
      <c r="I1896" s="351"/>
      <c r="J1896" s="351"/>
    </row>
    <row r="1897" spans="1:10" ht="13.5">
      <c r="A1897" s="351"/>
      <c r="B1897" s="351"/>
      <c r="C1897" s="351"/>
      <c r="D1897" s="351"/>
      <c r="E1897" s="351"/>
      <c r="F1897" s="351"/>
      <c r="G1897" s="351"/>
      <c r="H1897" s="351"/>
      <c r="I1897" s="351"/>
      <c r="J1897" s="351"/>
    </row>
    <row r="1898" spans="1:10" ht="13.5">
      <c r="A1898" s="351"/>
      <c r="B1898" s="351"/>
      <c r="C1898" s="351"/>
      <c r="D1898" s="351"/>
      <c r="E1898" s="351"/>
      <c r="F1898" s="351"/>
      <c r="G1898" s="351"/>
      <c r="H1898" s="351"/>
      <c r="I1898" s="351"/>
      <c r="J1898" s="351"/>
    </row>
    <row r="1899" spans="1:10" ht="13.5">
      <c r="A1899" s="351"/>
      <c r="B1899" s="351"/>
      <c r="C1899" s="351"/>
      <c r="D1899" s="351"/>
      <c r="E1899" s="351"/>
      <c r="F1899" s="351"/>
      <c r="G1899" s="351"/>
      <c r="H1899" s="351"/>
      <c r="I1899" s="351"/>
      <c r="J1899" s="351"/>
    </row>
    <row r="1900" spans="1:10" ht="13.5">
      <c r="A1900" s="351"/>
      <c r="B1900" s="351"/>
      <c r="C1900" s="351"/>
      <c r="D1900" s="351"/>
      <c r="E1900" s="351"/>
      <c r="F1900" s="351"/>
      <c r="G1900" s="351"/>
      <c r="H1900" s="351"/>
      <c r="I1900" s="351"/>
      <c r="J1900" s="351"/>
    </row>
    <row r="1901" spans="1:10" ht="13.5">
      <c r="A1901" s="351"/>
      <c r="B1901" s="351"/>
      <c r="C1901" s="351"/>
      <c r="D1901" s="351"/>
      <c r="E1901" s="351"/>
      <c r="F1901" s="351"/>
      <c r="G1901" s="351"/>
      <c r="H1901" s="351"/>
      <c r="I1901" s="351"/>
      <c r="J1901" s="351"/>
    </row>
    <row r="1902" spans="1:10" ht="13.5">
      <c r="A1902" s="351"/>
      <c r="B1902" s="351"/>
      <c r="C1902" s="351"/>
      <c r="D1902" s="351"/>
      <c r="E1902" s="351"/>
      <c r="F1902" s="351"/>
      <c r="G1902" s="351"/>
      <c r="H1902" s="351"/>
      <c r="I1902" s="351"/>
      <c r="J1902" s="351"/>
    </row>
    <row r="1903" spans="1:10" ht="13.5">
      <c r="A1903" s="351"/>
      <c r="B1903" s="351"/>
      <c r="C1903" s="351"/>
      <c r="D1903" s="351"/>
      <c r="E1903" s="351"/>
      <c r="F1903" s="351"/>
      <c r="G1903" s="351"/>
      <c r="H1903" s="351"/>
      <c r="I1903" s="351"/>
      <c r="J1903" s="351"/>
    </row>
    <row r="1904" spans="1:10" ht="13.5">
      <c r="A1904" s="351"/>
      <c r="B1904" s="351"/>
      <c r="C1904" s="351"/>
      <c r="D1904" s="351"/>
      <c r="E1904" s="351"/>
      <c r="F1904" s="351"/>
      <c r="G1904" s="351"/>
      <c r="H1904" s="351"/>
      <c r="I1904" s="351"/>
      <c r="J1904" s="351"/>
    </row>
    <row r="1905" spans="1:10" ht="13.5">
      <c r="A1905" s="351"/>
      <c r="B1905" s="351"/>
      <c r="C1905" s="351"/>
      <c r="D1905" s="351"/>
      <c r="E1905" s="351"/>
      <c r="F1905" s="351"/>
      <c r="G1905" s="351"/>
      <c r="H1905" s="351"/>
      <c r="I1905" s="351"/>
      <c r="J1905" s="351"/>
    </row>
    <row r="1906" spans="1:10" ht="13.5">
      <c r="A1906" s="351"/>
      <c r="B1906" s="351"/>
      <c r="C1906" s="351"/>
      <c r="D1906" s="351"/>
      <c r="E1906" s="351"/>
      <c r="F1906" s="351"/>
      <c r="G1906" s="351"/>
      <c r="H1906" s="351"/>
      <c r="I1906" s="351"/>
      <c r="J1906" s="351"/>
    </row>
    <row r="1907" spans="1:10" ht="13.5">
      <c r="A1907" s="351"/>
      <c r="B1907" s="351"/>
      <c r="C1907" s="351"/>
      <c r="D1907" s="351"/>
      <c r="E1907" s="351"/>
      <c r="F1907" s="351"/>
      <c r="G1907" s="351"/>
      <c r="H1907" s="351"/>
      <c r="I1907" s="351"/>
      <c r="J1907" s="351"/>
    </row>
    <row r="1908" spans="1:10" ht="13.5">
      <c r="A1908" s="351"/>
      <c r="B1908" s="351"/>
      <c r="C1908" s="351"/>
      <c r="D1908" s="351"/>
      <c r="E1908" s="351"/>
      <c r="F1908" s="351"/>
      <c r="G1908" s="351"/>
      <c r="H1908" s="351"/>
      <c r="I1908" s="351"/>
      <c r="J1908" s="351"/>
    </row>
    <row r="1909" spans="1:10" ht="13.5">
      <c r="A1909" s="351"/>
      <c r="B1909" s="351"/>
      <c r="C1909" s="351"/>
      <c r="D1909" s="351"/>
      <c r="E1909" s="351"/>
      <c r="F1909" s="351"/>
      <c r="G1909" s="351"/>
      <c r="H1909" s="351"/>
      <c r="I1909" s="351"/>
      <c r="J1909" s="351"/>
    </row>
    <row r="1910" spans="1:10" ht="13.5">
      <c r="A1910" s="351"/>
      <c r="B1910" s="351"/>
      <c r="C1910" s="351"/>
      <c r="D1910" s="351"/>
      <c r="E1910" s="351"/>
      <c r="F1910" s="351"/>
      <c r="G1910" s="351"/>
      <c r="H1910" s="351"/>
      <c r="I1910" s="351"/>
      <c r="J1910" s="351"/>
    </row>
    <row r="1911" spans="1:10" ht="13.5">
      <c r="A1911" s="351"/>
      <c r="B1911" s="351"/>
      <c r="C1911" s="351"/>
      <c r="D1911" s="351"/>
      <c r="E1911" s="351"/>
      <c r="F1911" s="351"/>
      <c r="G1911" s="351"/>
      <c r="H1911" s="351"/>
      <c r="I1911" s="351"/>
      <c r="J1911" s="351"/>
    </row>
    <row r="1912" spans="1:10" ht="13.5">
      <c r="A1912" s="351"/>
      <c r="B1912" s="351"/>
      <c r="C1912" s="351"/>
      <c r="D1912" s="351"/>
      <c r="E1912" s="351"/>
      <c r="F1912" s="351"/>
      <c r="G1912" s="351"/>
      <c r="H1912" s="351"/>
      <c r="I1912" s="351"/>
      <c r="J1912" s="351"/>
    </row>
    <row r="1913" spans="1:10" ht="13.5">
      <c r="A1913" s="351"/>
      <c r="B1913" s="351"/>
      <c r="C1913" s="351"/>
      <c r="D1913" s="351"/>
      <c r="E1913" s="351"/>
      <c r="F1913" s="351"/>
      <c r="G1913" s="351"/>
      <c r="H1913" s="351"/>
      <c r="I1913" s="351"/>
      <c r="J1913" s="351"/>
    </row>
    <row r="1914" spans="1:10" ht="13.5">
      <c r="A1914" s="351"/>
      <c r="B1914" s="351"/>
      <c r="C1914" s="351"/>
      <c r="D1914" s="351"/>
      <c r="E1914" s="351"/>
      <c r="F1914" s="351"/>
      <c r="G1914" s="351"/>
      <c r="H1914" s="351"/>
      <c r="I1914" s="351"/>
      <c r="J1914" s="351"/>
    </row>
    <row r="1915" spans="1:10" ht="13.5">
      <c r="A1915" s="351"/>
      <c r="B1915" s="351"/>
      <c r="C1915" s="351"/>
      <c r="D1915" s="351"/>
      <c r="E1915" s="351"/>
      <c r="F1915" s="351"/>
      <c r="G1915" s="351"/>
      <c r="H1915" s="351"/>
      <c r="I1915" s="351"/>
      <c r="J1915" s="351"/>
    </row>
    <row r="1916" spans="1:10" ht="13.5">
      <c r="A1916" s="351"/>
      <c r="B1916" s="351"/>
      <c r="C1916" s="351"/>
      <c r="D1916" s="351"/>
      <c r="E1916" s="351"/>
      <c r="F1916" s="351"/>
      <c r="G1916" s="351"/>
      <c r="H1916" s="351"/>
      <c r="I1916" s="351"/>
      <c r="J1916" s="351"/>
    </row>
    <row r="1917" spans="1:10" ht="13.5">
      <c r="A1917" s="351"/>
      <c r="B1917" s="351"/>
      <c r="C1917" s="351"/>
      <c r="D1917" s="351"/>
      <c r="E1917" s="351"/>
      <c r="F1917" s="351"/>
      <c r="G1917" s="351"/>
      <c r="H1917" s="351"/>
      <c r="I1917" s="351"/>
      <c r="J1917" s="351"/>
    </row>
    <row r="1918" spans="1:10" ht="13.5">
      <c r="A1918" s="351"/>
      <c r="B1918" s="351"/>
      <c r="C1918" s="351"/>
      <c r="D1918" s="351"/>
      <c r="E1918" s="351"/>
      <c r="F1918" s="351"/>
      <c r="G1918" s="351"/>
      <c r="H1918" s="351"/>
      <c r="I1918" s="351"/>
      <c r="J1918" s="351"/>
    </row>
    <row r="1919" spans="1:10" ht="13.5">
      <c r="A1919" s="351"/>
      <c r="B1919" s="351"/>
      <c r="C1919" s="351"/>
      <c r="D1919" s="351"/>
      <c r="E1919" s="351"/>
      <c r="F1919" s="351"/>
      <c r="G1919" s="351"/>
      <c r="H1919" s="351"/>
      <c r="I1919" s="351"/>
      <c r="J1919" s="351"/>
    </row>
    <row r="1920" spans="1:10" ht="13.5">
      <c r="A1920" s="351"/>
      <c r="B1920" s="351"/>
      <c r="C1920" s="351"/>
      <c r="D1920" s="351"/>
      <c r="E1920" s="351"/>
      <c r="F1920" s="351"/>
      <c r="G1920" s="351"/>
      <c r="H1920" s="351"/>
      <c r="I1920" s="351"/>
      <c r="J1920" s="351"/>
    </row>
    <row r="1921" spans="1:10" ht="13.5">
      <c r="A1921" s="351"/>
      <c r="B1921" s="351"/>
      <c r="C1921" s="351"/>
      <c r="D1921" s="351"/>
      <c r="E1921" s="351"/>
      <c r="F1921" s="351"/>
      <c r="G1921" s="351"/>
      <c r="H1921" s="351"/>
      <c r="I1921" s="351"/>
      <c r="J1921" s="351"/>
    </row>
    <row r="1922" spans="1:10" ht="13.5">
      <c r="A1922" s="351"/>
      <c r="B1922" s="351"/>
      <c r="C1922" s="351"/>
      <c r="D1922" s="351"/>
      <c r="E1922" s="351"/>
      <c r="F1922" s="351"/>
      <c r="G1922" s="351"/>
      <c r="H1922" s="351"/>
      <c r="I1922" s="351"/>
      <c r="J1922" s="351"/>
    </row>
    <row r="1923" spans="1:10" ht="13.5">
      <c r="A1923" s="351"/>
      <c r="B1923" s="351"/>
      <c r="C1923" s="351"/>
      <c r="D1923" s="351"/>
      <c r="E1923" s="351"/>
      <c r="F1923" s="351"/>
      <c r="G1923" s="351"/>
      <c r="H1923" s="351"/>
      <c r="I1923" s="351"/>
      <c r="J1923" s="351"/>
    </row>
    <row r="1924" spans="1:10" ht="13.5">
      <c r="A1924" s="351"/>
      <c r="B1924" s="351"/>
      <c r="C1924" s="351"/>
      <c r="D1924" s="351"/>
      <c r="E1924" s="351"/>
      <c r="F1924" s="351"/>
      <c r="G1924" s="351"/>
      <c r="H1924" s="351"/>
      <c r="I1924" s="351"/>
      <c r="J1924" s="351"/>
    </row>
    <row r="1925" spans="1:10" ht="13.5">
      <c r="A1925" s="351"/>
      <c r="B1925" s="351"/>
      <c r="C1925" s="351"/>
      <c r="D1925" s="351"/>
      <c r="E1925" s="351"/>
      <c r="F1925" s="351"/>
      <c r="G1925" s="351"/>
      <c r="H1925" s="351"/>
      <c r="I1925" s="351"/>
      <c r="J1925" s="351"/>
    </row>
    <row r="1926" spans="1:10" ht="13.5">
      <c r="A1926" s="351"/>
      <c r="B1926" s="351"/>
      <c r="C1926" s="351"/>
      <c r="D1926" s="351"/>
      <c r="E1926" s="351"/>
      <c r="F1926" s="351"/>
      <c r="G1926" s="351"/>
      <c r="H1926" s="351"/>
      <c r="I1926" s="351"/>
      <c r="J1926" s="351"/>
    </row>
    <row r="1927" spans="1:10" ht="13.5">
      <c r="A1927" s="351"/>
      <c r="B1927" s="351"/>
      <c r="C1927" s="351"/>
      <c r="D1927" s="351"/>
      <c r="E1927" s="351"/>
      <c r="F1927" s="351"/>
      <c r="G1927" s="351"/>
      <c r="H1927" s="351"/>
      <c r="I1927" s="351"/>
      <c r="J1927" s="351"/>
    </row>
    <row r="1928" spans="1:10" ht="13.5">
      <c r="A1928" s="351"/>
      <c r="B1928" s="351"/>
      <c r="C1928" s="351"/>
      <c r="D1928" s="351"/>
      <c r="E1928" s="351"/>
      <c r="F1928" s="351"/>
      <c r="G1928" s="351"/>
      <c r="H1928" s="351"/>
      <c r="I1928" s="351"/>
      <c r="J1928" s="351"/>
    </row>
    <row r="1929" spans="1:10" ht="13.5">
      <c r="A1929" s="351"/>
      <c r="B1929" s="351"/>
      <c r="C1929" s="351"/>
      <c r="D1929" s="351"/>
      <c r="E1929" s="351"/>
      <c r="F1929" s="351"/>
      <c r="G1929" s="351"/>
      <c r="H1929" s="351"/>
      <c r="I1929" s="351"/>
      <c r="J1929" s="351"/>
    </row>
    <row r="1930" spans="1:10" ht="13.5">
      <c r="A1930" s="351"/>
      <c r="B1930" s="351"/>
      <c r="C1930" s="351"/>
      <c r="D1930" s="351"/>
      <c r="E1930" s="351"/>
      <c r="F1930" s="351"/>
      <c r="G1930" s="351"/>
      <c r="H1930" s="351"/>
      <c r="I1930" s="351"/>
      <c r="J1930" s="351"/>
    </row>
    <row r="1931" spans="1:10" ht="13.5">
      <c r="A1931" s="351"/>
      <c r="B1931" s="351"/>
      <c r="C1931" s="351"/>
      <c r="D1931" s="351"/>
      <c r="E1931" s="351"/>
      <c r="F1931" s="351"/>
      <c r="G1931" s="351"/>
      <c r="H1931" s="351"/>
      <c r="I1931" s="351"/>
      <c r="J1931" s="351"/>
    </row>
    <row r="1932" spans="1:10" ht="13.5">
      <c r="A1932" s="351"/>
      <c r="B1932" s="351"/>
      <c r="C1932" s="351"/>
      <c r="D1932" s="351"/>
      <c r="E1932" s="351"/>
      <c r="F1932" s="351"/>
      <c r="G1932" s="351"/>
      <c r="H1932" s="351"/>
      <c r="I1932" s="351"/>
      <c r="J1932" s="351"/>
    </row>
    <row r="1933" spans="1:10" ht="13.5">
      <c r="A1933" s="351"/>
      <c r="B1933" s="351"/>
      <c r="C1933" s="351"/>
      <c r="D1933" s="351"/>
      <c r="E1933" s="351"/>
      <c r="F1933" s="351"/>
      <c r="G1933" s="351"/>
      <c r="H1933" s="351"/>
      <c r="I1933" s="351"/>
      <c r="J1933" s="351"/>
    </row>
    <row r="1934" spans="1:10" ht="13.5">
      <c r="A1934" s="351"/>
      <c r="B1934" s="351"/>
      <c r="C1934" s="351"/>
      <c r="D1934" s="351"/>
      <c r="E1934" s="351"/>
      <c r="F1934" s="351"/>
      <c r="G1934" s="351"/>
      <c r="H1934" s="351"/>
      <c r="I1934" s="351"/>
      <c r="J1934" s="351"/>
    </row>
    <row r="1935" spans="1:10" ht="13.5">
      <c r="A1935" s="351"/>
      <c r="B1935" s="351"/>
      <c r="C1935" s="351"/>
      <c r="D1935" s="351"/>
      <c r="E1935" s="351"/>
      <c r="F1935" s="351"/>
      <c r="G1935" s="351"/>
      <c r="H1935" s="351"/>
      <c r="I1935" s="351"/>
      <c r="J1935" s="351"/>
    </row>
    <row r="1936" spans="1:10" ht="13.5">
      <c r="A1936" s="351"/>
      <c r="B1936" s="351"/>
      <c r="C1936" s="351"/>
      <c r="D1936" s="351"/>
      <c r="E1936" s="351"/>
      <c r="F1936" s="351"/>
      <c r="G1936" s="351"/>
      <c r="H1936" s="351"/>
      <c r="I1936" s="351"/>
      <c r="J1936" s="351"/>
    </row>
    <row r="1937" spans="1:10" ht="13.5">
      <c r="A1937" s="351"/>
      <c r="B1937" s="351"/>
      <c r="C1937" s="351"/>
      <c r="D1937" s="351"/>
      <c r="E1937" s="351"/>
      <c r="F1937" s="351"/>
      <c r="G1937" s="351"/>
      <c r="H1937" s="351"/>
      <c r="I1937" s="351"/>
      <c r="J1937" s="351"/>
    </row>
    <row r="1938" spans="1:10" ht="13.5">
      <c r="A1938" s="351"/>
      <c r="B1938" s="351"/>
      <c r="C1938" s="351"/>
      <c r="D1938" s="351"/>
      <c r="E1938" s="351"/>
      <c r="F1938" s="351"/>
      <c r="G1938" s="351"/>
      <c r="H1938" s="351"/>
      <c r="I1938" s="351"/>
      <c r="J1938" s="351"/>
    </row>
    <row r="1939" spans="1:10" ht="13.5">
      <c r="A1939" s="351"/>
      <c r="B1939" s="351"/>
      <c r="C1939" s="351"/>
      <c r="D1939" s="351"/>
      <c r="E1939" s="351"/>
      <c r="F1939" s="351"/>
      <c r="G1939" s="351"/>
      <c r="H1939" s="351"/>
      <c r="I1939" s="351"/>
      <c r="J1939" s="351"/>
    </row>
    <row r="1940" spans="1:10" ht="13.5">
      <c r="A1940" s="351"/>
      <c r="B1940" s="351"/>
      <c r="C1940" s="351"/>
      <c r="D1940" s="351"/>
      <c r="E1940" s="351"/>
      <c r="F1940" s="351"/>
      <c r="G1940" s="351"/>
      <c r="H1940" s="351"/>
      <c r="I1940" s="351"/>
      <c r="J1940" s="351"/>
    </row>
    <row r="1941" spans="1:10" ht="13.5">
      <c r="A1941" s="351"/>
      <c r="B1941" s="351"/>
      <c r="C1941" s="351"/>
      <c r="D1941" s="351"/>
      <c r="E1941" s="351"/>
      <c r="F1941" s="351"/>
      <c r="G1941" s="351"/>
      <c r="H1941" s="351"/>
      <c r="I1941" s="351"/>
      <c r="J1941" s="351"/>
    </row>
    <row r="1942" spans="1:10" ht="13.5">
      <c r="A1942" s="351"/>
      <c r="B1942" s="351"/>
      <c r="C1942" s="351"/>
      <c r="D1942" s="351"/>
      <c r="E1942" s="351"/>
      <c r="F1942" s="351"/>
      <c r="G1942" s="351"/>
      <c r="H1942" s="351"/>
      <c r="I1942" s="351"/>
      <c r="J1942" s="351"/>
    </row>
    <row r="1943" spans="1:10" ht="13.5">
      <c r="A1943" s="351"/>
      <c r="B1943" s="351"/>
      <c r="C1943" s="351"/>
      <c r="D1943" s="351"/>
      <c r="E1943" s="351"/>
      <c r="F1943" s="351"/>
      <c r="G1943" s="351"/>
      <c r="H1943" s="351"/>
      <c r="I1943" s="351"/>
      <c r="J1943" s="351"/>
    </row>
    <row r="1944" spans="1:10" ht="13.5">
      <c r="A1944" s="351"/>
      <c r="B1944" s="351"/>
      <c r="C1944" s="351"/>
      <c r="D1944" s="351"/>
      <c r="E1944" s="351"/>
      <c r="F1944" s="351"/>
      <c r="G1944" s="351"/>
      <c r="H1944" s="351"/>
      <c r="I1944" s="351"/>
      <c r="J1944" s="351"/>
    </row>
    <row r="1945" spans="1:10" ht="13.5">
      <c r="A1945" s="351"/>
      <c r="B1945" s="351"/>
      <c r="C1945" s="351"/>
      <c r="D1945" s="351"/>
      <c r="E1945" s="351"/>
      <c r="F1945" s="351"/>
      <c r="G1945" s="351"/>
      <c r="H1945" s="351"/>
      <c r="I1945" s="351"/>
      <c r="J1945" s="351"/>
    </row>
    <row r="1946" spans="1:10" ht="13.5">
      <c r="A1946" s="351"/>
      <c r="B1946" s="351"/>
      <c r="C1946" s="351"/>
      <c r="D1946" s="351"/>
      <c r="E1946" s="351"/>
      <c r="F1946" s="351"/>
      <c r="G1946" s="351"/>
      <c r="H1946" s="351"/>
      <c r="I1946" s="351"/>
      <c r="J1946" s="351"/>
    </row>
    <row r="1947" spans="1:10" ht="13.5">
      <c r="A1947" s="351"/>
      <c r="B1947" s="351"/>
      <c r="C1947" s="351"/>
      <c r="D1947" s="351"/>
      <c r="E1947" s="351"/>
      <c r="F1947" s="351"/>
      <c r="G1947" s="351"/>
      <c r="H1947" s="351"/>
      <c r="I1947" s="351"/>
      <c r="J1947" s="351"/>
    </row>
    <row r="1948" spans="1:10" ht="13.5">
      <c r="A1948" s="351"/>
      <c r="B1948" s="351"/>
      <c r="C1948" s="351"/>
      <c r="D1948" s="351"/>
      <c r="E1948" s="351"/>
      <c r="F1948" s="351"/>
      <c r="G1948" s="351"/>
      <c r="H1948" s="351"/>
      <c r="I1948" s="351"/>
      <c r="J1948" s="351"/>
    </row>
    <row r="1949" spans="1:10" ht="13.5">
      <c r="A1949" s="351"/>
      <c r="B1949" s="351"/>
      <c r="C1949" s="351"/>
      <c r="D1949" s="351"/>
      <c r="E1949" s="351"/>
      <c r="F1949" s="351"/>
      <c r="G1949" s="351"/>
      <c r="H1949" s="351"/>
      <c r="I1949" s="351"/>
      <c r="J1949" s="351"/>
    </row>
    <row r="1950" spans="1:10" ht="13.5">
      <c r="A1950" s="351"/>
      <c r="B1950" s="351"/>
      <c r="C1950" s="351"/>
      <c r="D1950" s="351"/>
      <c r="E1950" s="351"/>
      <c r="F1950" s="351"/>
      <c r="G1950" s="351"/>
      <c r="H1950" s="351"/>
      <c r="I1950" s="351"/>
      <c r="J1950" s="351"/>
    </row>
    <row r="1951" spans="1:10" ht="13.5">
      <c r="A1951" s="351"/>
      <c r="B1951" s="351"/>
      <c r="C1951" s="351"/>
      <c r="D1951" s="351"/>
      <c r="E1951" s="351"/>
      <c r="F1951" s="351"/>
      <c r="G1951" s="351"/>
      <c r="H1951" s="351"/>
      <c r="I1951" s="351"/>
      <c r="J1951" s="351"/>
    </row>
    <row r="1952" spans="1:10" ht="13.5">
      <c r="A1952" s="351"/>
      <c r="B1952" s="351"/>
      <c r="C1952" s="351"/>
      <c r="D1952" s="351"/>
      <c r="E1952" s="351"/>
      <c r="F1952" s="351"/>
      <c r="G1952" s="351"/>
      <c r="H1952" s="351"/>
      <c r="I1952" s="351"/>
      <c r="J1952" s="351"/>
    </row>
    <row r="1953" spans="1:10" ht="13.5">
      <c r="A1953" s="351"/>
      <c r="B1953" s="351"/>
      <c r="C1953" s="351"/>
      <c r="D1953" s="351"/>
      <c r="E1953" s="351"/>
      <c r="F1953" s="351"/>
      <c r="G1953" s="351"/>
      <c r="H1953" s="351"/>
      <c r="I1953" s="351"/>
      <c r="J1953" s="351"/>
    </row>
    <row r="1954" spans="1:10" ht="13.5">
      <c r="A1954" s="351"/>
      <c r="B1954" s="351"/>
      <c r="C1954" s="351"/>
      <c r="D1954" s="351"/>
      <c r="E1954" s="351"/>
      <c r="F1954" s="351"/>
      <c r="G1954" s="351"/>
      <c r="H1954" s="351"/>
      <c r="I1954" s="351"/>
      <c r="J1954" s="351"/>
    </row>
    <row r="1955" spans="1:10" ht="13.5">
      <c r="A1955" s="351"/>
      <c r="B1955" s="351"/>
      <c r="C1955" s="351"/>
      <c r="D1955" s="351"/>
      <c r="E1955" s="351"/>
      <c r="F1955" s="351"/>
      <c r="G1955" s="351"/>
      <c r="H1955" s="351"/>
      <c r="I1955" s="351"/>
      <c r="J1955" s="351"/>
    </row>
    <row r="1956" spans="1:10" ht="13.5">
      <c r="A1956" s="351"/>
      <c r="B1956" s="351"/>
      <c r="C1956" s="351"/>
      <c r="D1956" s="351"/>
      <c r="E1956" s="351"/>
      <c r="F1956" s="351"/>
      <c r="G1956" s="351"/>
      <c r="H1956" s="351"/>
      <c r="I1956" s="351"/>
      <c r="J1956" s="351"/>
    </row>
    <row r="1957" spans="1:10" ht="13.5">
      <c r="A1957" s="351"/>
      <c r="B1957" s="351"/>
      <c r="C1957" s="351"/>
      <c r="D1957" s="351"/>
      <c r="E1957" s="351"/>
      <c r="F1957" s="351"/>
      <c r="G1957" s="351"/>
      <c r="H1957" s="351"/>
      <c r="I1957" s="351"/>
      <c r="J1957" s="351"/>
    </row>
    <row r="1958" spans="1:10" ht="13.5">
      <c r="A1958" s="351"/>
      <c r="B1958" s="351"/>
      <c r="C1958" s="351"/>
      <c r="D1958" s="351"/>
      <c r="E1958" s="351"/>
      <c r="F1958" s="351"/>
      <c r="G1958" s="351"/>
      <c r="H1958" s="351"/>
      <c r="I1958" s="351"/>
      <c r="J1958" s="351"/>
    </row>
    <row r="1959" spans="1:10" ht="13.5">
      <c r="A1959" s="351"/>
      <c r="B1959" s="351"/>
      <c r="C1959" s="351"/>
      <c r="D1959" s="351"/>
      <c r="E1959" s="351"/>
      <c r="F1959" s="351"/>
      <c r="G1959" s="351"/>
      <c r="H1959" s="351"/>
      <c r="I1959" s="351"/>
      <c r="J1959" s="351"/>
    </row>
    <row r="1960" spans="1:10" ht="13.5">
      <c r="A1960" s="351"/>
      <c r="B1960" s="351"/>
      <c r="C1960" s="351"/>
      <c r="D1960" s="351"/>
      <c r="E1960" s="351"/>
      <c r="F1960" s="351"/>
      <c r="G1960" s="351"/>
      <c r="H1960" s="351"/>
      <c r="I1960" s="351"/>
      <c r="J1960" s="351"/>
    </row>
    <row r="1961" spans="1:10" ht="13.5">
      <c r="A1961" s="351"/>
      <c r="B1961" s="351"/>
      <c r="C1961" s="351"/>
      <c r="D1961" s="351"/>
      <c r="E1961" s="351"/>
      <c r="F1961" s="351"/>
      <c r="G1961" s="351"/>
      <c r="H1961" s="351"/>
      <c r="I1961" s="351"/>
      <c r="J1961" s="351"/>
    </row>
    <row r="1962" spans="1:10" ht="13.5">
      <c r="A1962" s="351"/>
      <c r="B1962" s="351"/>
      <c r="C1962" s="351"/>
      <c r="D1962" s="351"/>
      <c r="E1962" s="351"/>
      <c r="F1962" s="351"/>
      <c r="G1962" s="351"/>
      <c r="H1962" s="351"/>
      <c r="I1962" s="351"/>
      <c r="J1962" s="351"/>
    </row>
    <row r="1963" spans="1:10" ht="13.5">
      <c r="A1963" s="351"/>
      <c r="B1963" s="351"/>
      <c r="C1963" s="351"/>
      <c r="D1963" s="351"/>
      <c r="E1963" s="351"/>
      <c r="F1963" s="351"/>
      <c r="G1963" s="351"/>
      <c r="H1963" s="351"/>
      <c r="I1963" s="351"/>
      <c r="J1963" s="351"/>
    </row>
    <row r="1964" spans="1:10" ht="13.5">
      <c r="A1964" s="351"/>
      <c r="B1964" s="351"/>
      <c r="C1964" s="351"/>
      <c r="D1964" s="351"/>
      <c r="E1964" s="351"/>
      <c r="F1964" s="351"/>
      <c r="G1964" s="351"/>
      <c r="H1964" s="351"/>
      <c r="I1964" s="351"/>
      <c r="J1964" s="351"/>
    </row>
    <row r="1965" spans="1:10" ht="13.5">
      <c r="A1965" s="351"/>
      <c r="B1965" s="351"/>
      <c r="C1965" s="351"/>
      <c r="D1965" s="351"/>
      <c r="E1965" s="351"/>
      <c r="F1965" s="351"/>
      <c r="G1965" s="351"/>
      <c r="H1965" s="351"/>
      <c r="I1965" s="351"/>
      <c r="J1965" s="351"/>
    </row>
    <row r="1966" spans="1:10" ht="13.5">
      <c r="A1966" s="351"/>
      <c r="B1966" s="351"/>
      <c r="C1966" s="351"/>
      <c r="D1966" s="351"/>
      <c r="E1966" s="351"/>
      <c r="F1966" s="351"/>
      <c r="G1966" s="351"/>
      <c r="H1966" s="351"/>
      <c r="I1966" s="351"/>
      <c r="J1966" s="351"/>
    </row>
    <row r="1967" spans="1:10" ht="13.5">
      <c r="A1967" s="351"/>
      <c r="B1967" s="351"/>
      <c r="C1967" s="351"/>
      <c r="D1967" s="351"/>
      <c r="E1967" s="351"/>
      <c r="F1967" s="351"/>
      <c r="G1967" s="351"/>
      <c r="H1967" s="351"/>
      <c r="I1967" s="351"/>
      <c r="J1967" s="351"/>
    </row>
    <row r="1968" spans="1:10" ht="13.5">
      <c r="A1968" s="351"/>
      <c r="B1968" s="351"/>
      <c r="C1968" s="351"/>
      <c r="D1968" s="351"/>
      <c r="E1968" s="351"/>
      <c r="F1968" s="351"/>
      <c r="G1968" s="351"/>
      <c r="H1968" s="351"/>
      <c r="I1968" s="351"/>
      <c r="J1968" s="351"/>
    </row>
    <row r="1969" spans="1:10" ht="13.5">
      <c r="A1969" s="351"/>
      <c r="B1969" s="351"/>
      <c r="C1969" s="351"/>
      <c r="D1969" s="351"/>
      <c r="E1969" s="351"/>
      <c r="F1969" s="351"/>
      <c r="G1969" s="351"/>
      <c r="H1969" s="351"/>
      <c r="I1969" s="351"/>
      <c r="J1969" s="351"/>
    </row>
    <row r="1970" spans="1:10" ht="13.5">
      <c r="A1970" s="351"/>
      <c r="B1970" s="351"/>
      <c r="C1970" s="351"/>
      <c r="D1970" s="351"/>
      <c r="E1970" s="351"/>
      <c r="F1970" s="351"/>
      <c r="G1970" s="351"/>
      <c r="H1970" s="351"/>
      <c r="I1970" s="351"/>
      <c r="J1970" s="351"/>
    </row>
    <row r="1971" spans="1:10" ht="13.5">
      <c r="A1971" s="351"/>
      <c r="B1971" s="351"/>
      <c r="C1971" s="351"/>
      <c r="D1971" s="351"/>
      <c r="E1971" s="351"/>
      <c r="F1971" s="351"/>
      <c r="G1971" s="351"/>
      <c r="H1971" s="351"/>
      <c r="I1971" s="351"/>
      <c r="J1971" s="351"/>
    </row>
    <row r="1972" spans="1:10" ht="13.5">
      <c r="A1972" s="351"/>
      <c r="B1972" s="351"/>
      <c r="C1972" s="351"/>
      <c r="D1972" s="351"/>
      <c r="E1972" s="351"/>
      <c r="F1972" s="351"/>
      <c r="G1972" s="351"/>
      <c r="H1972" s="351"/>
      <c r="I1972" s="351"/>
      <c r="J1972" s="351"/>
    </row>
    <row r="1973" spans="1:10" ht="13.5">
      <c r="A1973" s="351"/>
      <c r="B1973" s="351"/>
      <c r="C1973" s="351"/>
      <c r="D1973" s="351"/>
      <c r="E1973" s="351"/>
      <c r="F1973" s="351"/>
      <c r="G1973" s="351"/>
      <c r="H1973" s="351"/>
      <c r="I1973" s="351"/>
      <c r="J1973" s="351"/>
    </row>
    <row r="1974" spans="1:10" ht="13.5">
      <c r="A1974" s="351"/>
      <c r="B1974" s="351"/>
      <c r="C1974" s="351"/>
      <c r="D1974" s="351"/>
      <c r="E1974" s="351"/>
      <c r="F1974" s="351"/>
      <c r="G1974" s="351"/>
      <c r="H1974" s="351"/>
      <c r="I1974" s="351"/>
      <c r="J1974" s="351"/>
    </row>
    <row r="1975" spans="1:10" ht="13.5">
      <c r="A1975" s="351"/>
      <c r="B1975" s="351"/>
      <c r="C1975" s="351"/>
      <c r="D1975" s="351"/>
      <c r="E1975" s="351"/>
      <c r="F1975" s="351"/>
      <c r="G1975" s="351"/>
      <c r="H1975" s="351"/>
      <c r="I1975" s="351"/>
      <c r="J1975" s="351"/>
    </row>
    <row r="1976" spans="1:10" ht="13.5">
      <c r="A1976" s="351"/>
      <c r="B1976" s="351"/>
      <c r="C1976" s="351"/>
      <c r="D1976" s="351"/>
      <c r="E1976" s="351"/>
      <c r="F1976" s="351"/>
      <c r="G1976" s="351"/>
      <c r="H1976" s="351"/>
      <c r="I1976" s="351"/>
      <c r="J1976" s="351"/>
    </row>
    <row r="1977" spans="1:10" ht="13.5">
      <c r="A1977" s="351"/>
      <c r="B1977" s="351"/>
      <c r="C1977" s="351"/>
      <c r="D1977" s="351"/>
      <c r="E1977" s="351"/>
      <c r="F1977" s="351"/>
      <c r="G1977" s="351"/>
      <c r="H1977" s="351"/>
      <c r="I1977" s="351"/>
      <c r="J1977" s="351"/>
    </row>
    <row r="1978" spans="1:10" ht="13.5">
      <c r="A1978" s="351"/>
      <c r="B1978" s="351"/>
      <c r="C1978" s="351"/>
      <c r="D1978" s="351"/>
      <c r="E1978" s="351"/>
      <c r="F1978" s="351"/>
      <c r="G1978" s="351"/>
      <c r="H1978" s="351"/>
      <c r="I1978" s="351"/>
      <c r="J1978" s="351"/>
    </row>
    <row r="1979" spans="1:10" ht="13.5">
      <c r="A1979" s="351"/>
      <c r="B1979" s="351"/>
      <c r="C1979" s="351"/>
      <c r="D1979" s="351"/>
      <c r="E1979" s="351"/>
      <c r="F1979" s="351"/>
      <c r="G1979" s="351"/>
      <c r="H1979" s="351"/>
      <c r="I1979" s="351"/>
      <c r="J1979" s="351"/>
    </row>
    <row r="1980" spans="1:10" ht="13.5">
      <c r="A1980" s="351"/>
      <c r="B1980" s="351"/>
      <c r="C1980" s="351"/>
      <c r="D1980" s="351"/>
      <c r="E1980" s="351"/>
      <c r="F1980" s="351"/>
      <c r="G1980" s="351"/>
      <c r="H1980" s="351"/>
      <c r="I1980" s="351"/>
      <c r="J1980" s="351"/>
    </row>
    <row r="1981" spans="1:10" ht="13.5">
      <c r="A1981" s="351"/>
      <c r="B1981" s="351"/>
      <c r="C1981" s="351"/>
      <c r="D1981" s="351"/>
      <c r="E1981" s="351"/>
      <c r="F1981" s="351"/>
      <c r="G1981" s="351"/>
      <c r="H1981" s="351"/>
      <c r="I1981" s="351"/>
      <c r="J1981" s="351"/>
    </row>
    <row r="1982" spans="1:10" ht="13.5">
      <c r="A1982" s="351"/>
      <c r="B1982" s="351"/>
      <c r="C1982" s="351"/>
      <c r="D1982" s="351"/>
      <c r="E1982" s="351"/>
      <c r="F1982" s="351"/>
      <c r="G1982" s="351"/>
      <c r="H1982" s="351"/>
      <c r="I1982" s="351"/>
      <c r="J1982" s="351"/>
    </row>
    <row r="1983" spans="1:10" ht="13.5">
      <c r="A1983" s="351"/>
      <c r="B1983" s="351"/>
      <c r="C1983" s="351"/>
      <c r="D1983" s="351"/>
      <c r="E1983" s="351"/>
      <c r="F1983" s="351"/>
      <c r="G1983" s="351"/>
      <c r="H1983" s="351"/>
      <c r="I1983" s="351"/>
      <c r="J1983" s="351"/>
    </row>
    <row r="1984" spans="1:10" ht="13.5">
      <c r="A1984" s="351"/>
      <c r="B1984" s="351"/>
      <c r="C1984" s="351"/>
      <c r="D1984" s="351"/>
      <c r="E1984" s="351"/>
      <c r="F1984" s="351"/>
      <c r="G1984" s="351"/>
      <c r="H1984" s="351"/>
      <c r="I1984" s="351"/>
      <c r="J1984" s="351"/>
    </row>
    <row r="1985" spans="1:10" ht="13.5">
      <c r="A1985" s="351"/>
      <c r="B1985" s="351"/>
      <c r="C1985" s="351"/>
      <c r="D1985" s="351"/>
      <c r="E1985" s="351"/>
      <c r="F1985" s="351"/>
      <c r="G1985" s="351"/>
      <c r="H1985" s="351"/>
      <c r="I1985" s="351"/>
      <c r="J1985" s="351"/>
    </row>
    <row r="1986" spans="1:10" ht="13.5">
      <c r="A1986" s="351"/>
      <c r="B1986" s="351"/>
      <c r="C1986" s="351"/>
      <c r="D1986" s="351"/>
      <c r="E1986" s="351"/>
      <c r="F1986" s="351"/>
      <c r="G1986" s="351"/>
      <c r="H1986" s="351"/>
      <c r="I1986" s="351"/>
      <c r="J1986" s="351"/>
    </row>
    <row r="1987" spans="1:10" ht="13.5">
      <c r="A1987" s="351"/>
      <c r="B1987" s="351"/>
      <c r="C1987" s="351"/>
      <c r="D1987" s="351"/>
      <c r="E1987" s="351"/>
      <c r="F1987" s="351"/>
      <c r="G1987" s="351"/>
      <c r="H1987" s="351"/>
      <c r="I1987" s="351"/>
      <c r="J1987" s="351"/>
    </row>
    <row r="1988" spans="1:10" ht="13.5">
      <c r="A1988" s="351"/>
      <c r="B1988" s="351"/>
      <c r="C1988" s="351"/>
      <c r="D1988" s="351"/>
      <c r="E1988" s="351"/>
      <c r="F1988" s="351"/>
      <c r="G1988" s="351"/>
      <c r="H1988" s="351"/>
      <c r="I1988" s="351"/>
      <c r="J1988" s="351"/>
    </row>
    <row r="1989" spans="1:10" ht="13.5">
      <c r="A1989" s="351"/>
      <c r="B1989" s="351"/>
      <c r="C1989" s="351"/>
      <c r="D1989" s="351"/>
      <c r="E1989" s="351"/>
      <c r="F1989" s="351"/>
      <c r="G1989" s="351"/>
      <c r="H1989" s="351"/>
      <c r="I1989" s="351"/>
      <c r="J1989" s="351"/>
    </row>
    <row r="1990" spans="1:10" ht="13.5">
      <c r="A1990" s="351"/>
      <c r="B1990" s="351"/>
      <c r="C1990" s="351"/>
      <c r="D1990" s="351"/>
      <c r="E1990" s="351"/>
      <c r="F1990" s="351"/>
      <c r="G1990" s="351"/>
      <c r="H1990" s="351"/>
      <c r="I1990" s="351"/>
      <c r="J1990" s="351"/>
    </row>
    <row r="1991" spans="1:10" ht="13.5">
      <c r="A1991" s="351"/>
      <c r="B1991" s="351"/>
      <c r="C1991" s="351"/>
      <c r="D1991" s="351"/>
      <c r="E1991" s="351"/>
      <c r="F1991" s="351"/>
      <c r="G1991" s="351"/>
      <c r="H1991" s="351"/>
      <c r="I1991" s="351"/>
      <c r="J1991" s="351"/>
    </row>
    <row r="1992" spans="1:10" ht="13.5">
      <c r="A1992" s="351"/>
      <c r="B1992" s="351"/>
      <c r="C1992" s="351"/>
      <c r="D1992" s="351"/>
      <c r="E1992" s="351"/>
      <c r="F1992" s="351"/>
      <c r="G1992" s="351"/>
      <c r="H1992" s="351"/>
      <c r="I1992" s="351"/>
      <c r="J1992" s="351"/>
    </row>
    <row r="1993" spans="1:10" ht="13.5">
      <c r="A1993" s="351"/>
      <c r="B1993" s="351"/>
      <c r="C1993" s="351"/>
      <c r="D1993" s="351"/>
      <c r="E1993" s="351"/>
      <c r="F1993" s="351"/>
      <c r="G1993" s="351"/>
      <c r="H1993" s="351"/>
      <c r="I1993" s="351"/>
      <c r="J1993" s="351"/>
    </row>
    <row r="1994" spans="1:10" ht="13.5">
      <c r="A1994" s="351"/>
      <c r="B1994" s="351"/>
      <c r="C1994" s="351"/>
      <c r="D1994" s="351"/>
      <c r="E1994" s="351"/>
      <c r="F1994" s="351"/>
      <c r="G1994" s="351"/>
      <c r="H1994" s="351"/>
      <c r="I1994" s="351"/>
      <c r="J1994" s="351"/>
    </row>
    <row r="1995" spans="1:10" ht="13.5">
      <c r="A1995" s="351"/>
      <c r="B1995" s="351"/>
      <c r="C1995" s="351"/>
      <c r="D1995" s="351"/>
      <c r="E1995" s="351"/>
      <c r="F1995" s="351"/>
      <c r="G1995" s="351"/>
      <c r="H1995" s="351"/>
      <c r="I1995" s="351"/>
      <c r="J1995" s="351"/>
    </row>
    <row r="1996" spans="1:10" ht="13.5">
      <c r="A1996" s="351"/>
      <c r="B1996" s="351"/>
      <c r="C1996" s="351"/>
      <c r="D1996" s="351"/>
      <c r="E1996" s="351"/>
      <c r="F1996" s="351"/>
      <c r="G1996" s="351"/>
      <c r="H1996" s="351"/>
      <c r="I1996" s="351"/>
      <c r="J1996" s="351"/>
    </row>
    <row r="1997" spans="1:10" ht="13.5">
      <c r="A1997" s="351"/>
      <c r="B1997" s="351"/>
      <c r="C1997" s="351"/>
      <c r="D1997" s="351"/>
      <c r="E1997" s="351"/>
      <c r="F1997" s="351"/>
      <c r="G1997" s="351"/>
      <c r="H1997" s="351"/>
      <c r="I1997" s="351"/>
      <c r="J1997" s="351"/>
    </row>
    <row r="1998" spans="1:10" ht="13.5">
      <c r="A1998" s="351"/>
      <c r="B1998" s="351"/>
      <c r="C1998" s="351"/>
      <c r="D1998" s="351"/>
      <c r="E1998" s="351"/>
      <c r="F1998" s="351"/>
      <c r="G1998" s="351"/>
      <c r="H1998" s="351"/>
      <c r="I1998" s="351"/>
      <c r="J1998" s="351"/>
    </row>
    <row r="1999" spans="1:10" ht="13.5">
      <c r="A1999" s="351"/>
      <c r="B1999" s="351"/>
      <c r="C1999" s="351"/>
      <c r="D1999" s="351"/>
      <c r="E1999" s="351"/>
      <c r="F1999" s="351"/>
      <c r="G1999" s="351"/>
      <c r="H1999" s="351"/>
      <c r="I1999" s="351"/>
      <c r="J1999" s="351"/>
    </row>
    <row r="2000" spans="1:10" ht="13.5">
      <c r="A2000" s="351"/>
      <c r="B2000" s="351"/>
      <c r="C2000" s="351"/>
      <c r="D2000" s="351"/>
      <c r="E2000" s="351"/>
      <c r="F2000" s="351"/>
      <c r="G2000" s="351"/>
      <c r="H2000" s="351"/>
      <c r="I2000" s="351"/>
      <c r="J2000" s="351"/>
    </row>
    <row r="2001" spans="1:10" ht="13.5">
      <c r="A2001" s="351"/>
      <c r="B2001" s="351"/>
      <c r="C2001" s="351"/>
      <c r="D2001" s="351"/>
      <c r="E2001" s="351"/>
      <c r="F2001" s="351"/>
      <c r="G2001" s="351"/>
      <c r="H2001" s="351"/>
      <c r="I2001" s="351"/>
      <c r="J2001" s="351"/>
    </row>
    <row r="2002" spans="1:10" ht="13.5">
      <c r="A2002" s="351"/>
      <c r="B2002" s="351"/>
      <c r="C2002" s="351"/>
      <c r="D2002" s="351"/>
      <c r="E2002" s="351"/>
      <c r="F2002" s="351"/>
      <c r="G2002" s="351"/>
      <c r="H2002" s="351"/>
      <c r="I2002" s="351"/>
      <c r="J2002" s="351"/>
    </row>
    <row r="2003" spans="1:10" ht="13.5">
      <c r="A2003" s="351"/>
      <c r="B2003" s="351"/>
      <c r="C2003" s="351"/>
      <c r="D2003" s="351"/>
      <c r="E2003" s="351"/>
      <c r="F2003" s="351"/>
      <c r="G2003" s="351"/>
      <c r="H2003" s="351"/>
      <c r="I2003" s="351"/>
      <c r="J2003" s="351"/>
    </row>
    <row r="2004" spans="1:10" ht="13.5">
      <c r="A2004" s="351"/>
      <c r="B2004" s="351"/>
      <c r="C2004" s="351"/>
      <c r="D2004" s="351"/>
      <c r="E2004" s="351"/>
      <c r="F2004" s="351"/>
      <c r="G2004" s="351"/>
      <c r="H2004" s="351"/>
      <c r="I2004" s="351"/>
      <c r="J2004" s="351"/>
    </row>
    <row r="2005" spans="1:10" ht="13.5">
      <c r="A2005" s="351"/>
      <c r="B2005" s="351"/>
      <c r="C2005" s="351"/>
      <c r="D2005" s="351"/>
      <c r="E2005" s="351"/>
      <c r="F2005" s="351"/>
      <c r="G2005" s="351"/>
      <c r="H2005" s="351"/>
      <c r="I2005" s="351"/>
      <c r="J2005" s="351"/>
    </row>
    <row r="2006" spans="1:10" ht="13.5">
      <c r="A2006" s="351"/>
      <c r="B2006" s="351"/>
      <c r="C2006" s="351"/>
      <c r="D2006" s="351"/>
      <c r="E2006" s="351"/>
      <c r="F2006" s="351"/>
      <c r="G2006" s="351"/>
      <c r="H2006" s="351"/>
      <c r="I2006" s="351"/>
      <c r="J2006" s="351"/>
    </row>
    <row r="2007" spans="1:10" ht="13.5">
      <c r="A2007" s="351"/>
      <c r="B2007" s="351"/>
      <c r="C2007" s="351"/>
      <c r="D2007" s="351"/>
      <c r="E2007" s="351"/>
      <c r="F2007" s="351"/>
      <c r="G2007" s="351"/>
      <c r="H2007" s="351"/>
      <c r="I2007" s="351"/>
      <c r="J2007" s="351"/>
    </row>
    <row r="2008" spans="1:10" ht="13.5">
      <c r="A2008" s="351"/>
      <c r="B2008" s="351"/>
      <c r="C2008" s="351"/>
      <c r="D2008" s="351"/>
      <c r="E2008" s="351"/>
      <c r="F2008" s="351"/>
      <c r="G2008" s="351"/>
      <c r="H2008" s="351"/>
      <c r="I2008" s="351"/>
      <c r="J2008" s="351"/>
    </row>
    <row r="2009" spans="1:10" ht="13.5">
      <c r="A2009" s="351"/>
      <c r="B2009" s="351"/>
      <c r="C2009" s="351"/>
      <c r="D2009" s="351"/>
      <c r="E2009" s="351"/>
      <c r="F2009" s="351"/>
      <c r="G2009" s="351"/>
      <c r="H2009" s="351"/>
      <c r="I2009" s="351"/>
      <c r="J2009" s="351"/>
    </row>
    <row r="2010" spans="1:10" ht="13.5">
      <c r="A2010" s="351"/>
      <c r="B2010" s="351"/>
      <c r="C2010" s="351"/>
      <c r="D2010" s="351"/>
      <c r="E2010" s="351"/>
      <c r="F2010" s="351"/>
      <c r="G2010" s="351"/>
      <c r="H2010" s="351"/>
      <c r="I2010" s="351"/>
      <c r="J2010" s="351"/>
    </row>
    <row r="2011" spans="1:10" ht="13.5">
      <c r="A2011" s="351"/>
      <c r="B2011" s="351"/>
      <c r="C2011" s="351"/>
      <c r="D2011" s="351"/>
      <c r="E2011" s="351"/>
      <c r="F2011" s="351"/>
      <c r="G2011" s="351"/>
      <c r="H2011" s="351"/>
      <c r="I2011" s="351"/>
      <c r="J2011" s="351"/>
    </row>
    <row r="2012" spans="1:10" ht="13.5">
      <c r="A2012" s="351"/>
      <c r="B2012" s="351"/>
      <c r="C2012" s="351"/>
      <c r="D2012" s="351"/>
      <c r="E2012" s="351"/>
      <c r="F2012" s="351"/>
      <c r="G2012" s="351"/>
      <c r="H2012" s="351"/>
      <c r="I2012" s="351"/>
      <c r="J2012" s="351"/>
    </row>
    <row r="2013" spans="1:10" ht="13.5">
      <c r="A2013" s="351"/>
      <c r="B2013" s="351"/>
      <c r="C2013" s="351"/>
      <c r="D2013" s="351"/>
      <c r="E2013" s="351"/>
      <c r="F2013" s="351"/>
      <c r="G2013" s="351"/>
      <c r="H2013" s="351"/>
      <c r="I2013" s="351"/>
      <c r="J2013" s="351"/>
    </row>
    <row r="2014" spans="1:10" ht="13.5">
      <c r="A2014" s="351"/>
      <c r="B2014" s="351"/>
      <c r="C2014" s="351"/>
      <c r="D2014" s="351"/>
      <c r="E2014" s="351"/>
      <c r="F2014" s="351"/>
      <c r="G2014" s="351"/>
      <c r="H2014" s="351"/>
      <c r="I2014" s="351"/>
      <c r="J2014" s="351"/>
    </row>
    <row r="2015" spans="1:10" ht="13.5">
      <c r="A2015" s="351"/>
      <c r="B2015" s="351"/>
      <c r="C2015" s="351"/>
      <c r="D2015" s="351"/>
      <c r="E2015" s="351"/>
      <c r="F2015" s="351"/>
      <c r="G2015" s="351"/>
      <c r="H2015" s="351"/>
      <c r="I2015" s="351"/>
      <c r="J2015" s="351"/>
    </row>
    <row r="2016" spans="1:10" ht="13.5">
      <c r="A2016" s="351"/>
      <c r="B2016" s="351"/>
      <c r="C2016" s="351"/>
      <c r="D2016" s="351"/>
      <c r="E2016" s="351"/>
      <c r="F2016" s="351"/>
      <c r="G2016" s="351"/>
      <c r="H2016" s="351"/>
      <c r="I2016" s="351"/>
      <c r="J2016" s="351"/>
    </row>
    <row r="2017" spans="1:10" ht="13.5">
      <c r="A2017" s="351"/>
      <c r="B2017" s="351"/>
      <c r="C2017" s="351"/>
      <c r="D2017" s="351"/>
      <c r="E2017" s="351"/>
      <c r="F2017" s="351"/>
      <c r="G2017" s="351"/>
      <c r="H2017" s="351"/>
      <c r="I2017" s="351"/>
      <c r="J2017" s="351"/>
    </row>
    <row r="2018" spans="1:10" ht="13.5">
      <c r="A2018" s="351"/>
      <c r="B2018" s="351"/>
      <c r="C2018" s="351"/>
      <c r="D2018" s="351"/>
      <c r="E2018" s="351"/>
      <c r="F2018" s="351"/>
      <c r="G2018" s="351"/>
      <c r="H2018" s="351"/>
      <c r="I2018" s="351"/>
      <c r="J2018" s="351"/>
    </row>
    <row r="2019" spans="1:10" ht="13.5">
      <c r="A2019" s="351"/>
      <c r="B2019" s="351"/>
      <c r="C2019" s="351"/>
      <c r="D2019" s="351"/>
      <c r="E2019" s="351"/>
      <c r="F2019" s="351"/>
      <c r="G2019" s="351"/>
      <c r="H2019" s="351"/>
      <c r="I2019" s="351"/>
      <c r="J2019" s="351"/>
    </row>
    <row r="2020" spans="1:10" ht="13.5">
      <c r="A2020" s="351"/>
      <c r="B2020" s="351"/>
      <c r="C2020" s="351"/>
      <c r="D2020" s="351"/>
      <c r="E2020" s="351"/>
      <c r="F2020" s="351"/>
      <c r="G2020" s="351"/>
      <c r="H2020" s="351"/>
      <c r="I2020" s="351"/>
      <c r="J2020" s="351"/>
    </row>
    <row r="2021" spans="1:10" ht="13.5">
      <c r="A2021" s="351"/>
      <c r="B2021" s="351"/>
      <c r="C2021" s="351"/>
      <c r="D2021" s="351"/>
      <c r="E2021" s="351"/>
      <c r="F2021" s="351"/>
      <c r="G2021" s="351"/>
      <c r="H2021" s="351"/>
      <c r="I2021" s="351"/>
      <c r="J2021" s="351"/>
    </row>
    <row r="2022" spans="1:10" ht="13.5">
      <c r="A2022" s="351"/>
      <c r="B2022" s="351"/>
      <c r="C2022" s="351"/>
      <c r="D2022" s="351"/>
      <c r="E2022" s="351"/>
      <c r="F2022" s="351"/>
      <c r="G2022" s="351"/>
      <c r="H2022" s="351"/>
      <c r="I2022" s="351"/>
      <c r="J2022" s="351"/>
    </row>
    <row r="2023" spans="1:10" ht="13.5">
      <c r="A2023" s="351"/>
      <c r="B2023" s="351"/>
      <c r="C2023" s="351"/>
      <c r="D2023" s="351"/>
      <c r="E2023" s="351"/>
      <c r="F2023" s="351"/>
      <c r="G2023" s="351"/>
      <c r="H2023" s="351"/>
      <c r="I2023" s="351"/>
      <c r="J2023" s="351"/>
    </row>
    <row r="2024" spans="1:10" ht="13.5">
      <c r="A2024" s="351"/>
      <c r="B2024" s="351"/>
      <c r="C2024" s="351"/>
      <c r="D2024" s="351"/>
      <c r="E2024" s="351"/>
      <c r="F2024" s="351"/>
      <c r="G2024" s="351"/>
      <c r="H2024" s="351"/>
      <c r="I2024" s="351"/>
      <c r="J2024" s="351"/>
    </row>
    <row r="2025" spans="1:10" ht="13.5">
      <c r="A2025" s="351"/>
      <c r="B2025" s="351"/>
      <c r="C2025" s="351"/>
      <c r="D2025" s="351"/>
      <c r="E2025" s="351"/>
      <c r="F2025" s="351"/>
      <c r="G2025" s="351"/>
      <c r="H2025" s="351"/>
      <c r="I2025" s="351"/>
      <c r="J2025" s="351"/>
    </row>
    <row r="2026" spans="1:10" ht="13.5">
      <c r="A2026" s="351"/>
      <c r="B2026" s="351"/>
      <c r="C2026" s="351"/>
      <c r="D2026" s="351"/>
      <c r="E2026" s="351"/>
      <c r="F2026" s="351"/>
      <c r="G2026" s="351"/>
      <c r="H2026" s="351"/>
      <c r="I2026" s="351"/>
      <c r="J2026" s="351"/>
    </row>
    <row r="2027" spans="1:10" ht="13.5">
      <c r="A2027" s="351"/>
      <c r="B2027" s="351"/>
      <c r="C2027" s="351"/>
      <c r="D2027" s="351"/>
      <c r="E2027" s="351"/>
      <c r="F2027" s="351"/>
      <c r="G2027" s="351"/>
      <c r="H2027" s="351"/>
      <c r="I2027" s="351"/>
      <c r="J2027" s="351"/>
    </row>
    <row r="2028" spans="1:10" ht="13.5">
      <c r="A2028" s="351"/>
      <c r="B2028" s="351"/>
      <c r="C2028" s="351"/>
      <c r="D2028" s="351"/>
      <c r="E2028" s="351"/>
      <c r="F2028" s="351"/>
      <c r="G2028" s="351"/>
      <c r="H2028" s="351"/>
      <c r="I2028" s="351"/>
      <c r="J2028" s="351"/>
    </row>
    <row r="2029" spans="1:10" ht="13.5">
      <c r="A2029" s="351"/>
      <c r="B2029" s="351"/>
      <c r="C2029" s="351"/>
      <c r="D2029" s="351"/>
      <c r="E2029" s="351"/>
      <c r="F2029" s="351"/>
      <c r="G2029" s="351"/>
      <c r="H2029" s="351"/>
      <c r="I2029" s="351"/>
      <c r="J2029" s="351"/>
    </row>
    <row r="2030" spans="1:10" ht="13.5">
      <c r="A2030" s="351"/>
      <c r="B2030" s="351"/>
      <c r="C2030" s="351"/>
      <c r="D2030" s="351"/>
      <c r="E2030" s="351"/>
      <c r="F2030" s="351"/>
      <c r="G2030" s="351"/>
      <c r="H2030" s="351"/>
      <c r="I2030" s="351"/>
      <c r="J2030" s="351"/>
    </row>
    <row r="2031" spans="1:10" ht="13.5">
      <c r="A2031" s="351"/>
      <c r="B2031" s="351"/>
      <c r="C2031" s="351"/>
      <c r="D2031" s="351"/>
      <c r="E2031" s="351"/>
      <c r="F2031" s="351"/>
      <c r="G2031" s="351"/>
      <c r="H2031" s="351"/>
      <c r="I2031" s="351"/>
      <c r="J2031" s="351"/>
    </row>
    <row r="2032" spans="1:10" ht="13.5">
      <c r="A2032" s="351"/>
      <c r="B2032" s="351"/>
      <c r="C2032" s="351"/>
      <c r="D2032" s="351"/>
      <c r="E2032" s="351"/>
      <c r="F2032" s="351"/>
      <c r="G2032" s="351"/>
      <c r="H2032" s="351"/>
      <c r="I2032" s="351"/>
      <c r="J2032" s="351"/>
    </row>
    <row r="2033" spans="1:10" ht="13.5">
      <c r="A2033" s="351"/>
      <c r="B2033" s="351"/>
      <c r="C2033" s="351"/>
      <c r="D2033" s="351"/>
      <c r="E2033" s="351"/>
      <c r="F2033" s="351"/>
      <c r="G2033" s="351"/>
      <c r="H2033" s="351"/>
      <c r="I2033" s="351"/>
      <c r="J2033" s="351"/>
    </row>
    <row r="2034" spans="1:10" ht="13.5">
      <c r="A2034" s="351"/>
      <c r="B2034" s="351"/>
      <c r="C2034" s="351"/>
      <c r="D2034" s="351"/>
      <c r="E2034" s="351"/>
      <c r="F2034" s="351"/>
      <c r="G2034" s="351"/>
      <c r="H2034" s="351"/>
      <c r="I2034" s="351"/>
      <c r="J2034" s="351"/>
    </row>
    <row r="2035" spans="1:10" ht="13.5">
      <c r="A2035" s="351"/>
      <c r="B2035" s="351"/>
      <c r="C2035" s="351"/>
      <c r="D2035" s="351"/>
      <c r="E2035" s="351"/>
      <c r="F2035" s="351"/>
      <c r="G2035" s="351"/>
      <c r="H2035" s="351"/>
      <c r="I2035" s="351"/>
      <c r="J2035" s="351"/>
    </row>
    <row r="2036" spans="1:10" ht="13.5">
      <c r="A2036" s="351"/>
      <c r="B2036" s="351"/>
      <c r="C2036" s="351"/>
      <c r="D2036" s="351"/>
      <c r="E2036" s="351"/>
      <c r="F2036" s="351"/>
      <c r="G2036" s="351"/>
      <c r="H2036" s="351"/>
      <c r="I2036" s="351"/>
      <c r="J2036" s="351"/>
    </row>
    <row r="2037" spans="1:10" ht="13.5">
      <c r="A2037" s="351"/>
      <c r="B2037" s="351"/>
      <c r="C2037" s="351"/>
      <c r="D2037" s="351"/>
      <c r="E2037" s="351"/>
      <c r="F2037" s="351"/>
      <c r="G2037" s="351"/>
      <c r="H2037" s="351"/>
      <c r="I2037" s="351"/>
      <c r="J2037" s="351"/>
    </row>
    <row r="2038" spans="1:10" ht="13.5">
      <c r="A2038" s="351"/>
      <c r="B2038" s="351"/>
      <c r="C2038" s="351"/>
      <c r="D2038" s="351"/>
      <c r="E2038" s="351"/>
      <c r="F2038" s="351"/>
      <c r="G2038" s="351"/>
      <c r="H2038" s="351"/>
      <c r="I2038" s="351"/>
      <c r="J2038" s="351"/>
    </row>
    <row r="2039" spans="1:10" ht="13.5">
      <c r="A2039" s="351"/>
      <c r="B2039" s="351"/>
      <c r="C2039" s="351"/>
      <c r="D2039" s="351"/>
      <c r="E2039" s="351"/>
      <c r="F2039" s="351"/>
      <c r="G2039" s="351"/>
      <c r="H2039" s="351"/>
      <c r="I2039" s="351"/>
      <c r="J2039" s="351"/>
    </row>
    <row r="2040" spans="1:10" ht="13.5">
      <c r="A2040" s="351"/>
      <c r="B2040" s="351"/>
      <c r="C2040" s="351"/>
      <c r="D2040" s="351"/>
      <c r="E2040" s="351"/>
      <c r="F2040" s="351"/>
      <c r="G2040" s="351"/>
      <c r="H2040" s="351"/>
      <c r="I2040" s="351"/>
      <c r="J2040" s="351"/>
    </row>
    <row r="2041" spans="1:10" ht="13.5">
      <c r="A2041" s="351"/>
      <c r="B2041" s="351"/>
      <c r="C2041" s="351"/>
      <c r="D2041" s="351"/>
      <c r="E2041" s="351"/>
      <c r="F2041" s="351"/>
      <c r="G2041" s="351"/>
      <c r="H2041" s="351"/>
      <c r="I2041" s="351"/>
      <c r="J2041" s="351"/>
    </row>
    <row r="2042" spans="1:10" ht="13.5">
      <c r="A2042" s="351"/>
      <c r="B2042" s="351"/>
      <c r="C2042" s="351"/>
      <c r="D2042" s="351"/>
      <c r="E2042" s="351"/>
      <c r="F2042" s="351"/>
      <c r="G2042" s="351"/>
      <c r="H2042" s="351"/>
      <c r="I2042" s="351"/>
      <c r="J2042" s="351"/>
    </row>
    <row r="2043" spans="1:10" ht="13.5">
      <c r="A2043" s="351"/>
      <c r="B2043" s="351"/>
      <c r="C2043" s="351"/>
      <c r="D2043" s="351"/>
      <c r="E2043" s="351"/>
      <c r="F2043" s="351"/>
      <c r="G2043" s="351"/>
      <c r="H2043" s="351"/>
      <c r="I2043" s="351"/>
      <c r="J2043" s="351"/>
    </row>
    <row r="2044" spans="1:10" ht="13.5">
      <c r="A2044" s="351"/>
      <c r="B2044" s="351"/>
      <c r="C2044" s="351"/>
      <c r="D2044" s="351"/>
      <c r="E2044" s="351"/>
      <c r="F2044" s="351"/>
      <c r="G2044" s="351"/>
      <c r="H2044" s="351"/>
      <c r="I2044" s="351"/>
      <c r="J2044" s="351"/>
    </row>
    <row r="2045" spans="1:10" ht="13.5">
      <c r="A2045" s="351"/>
      <c r="B2045" s="351"/>
      <c r="C2045" s="351"/>
      <c r="D2045" s="351"/>
      <c r="E2045" s="351"/>
      <c r="F2045" s="351"/>
      <c r="G2045" s="351"/>
      <c r="H2045" s="351"/>
      <c r="I2045" s="351"/>
      <c r="J2045" s="351"/>
    </row>
    <row r="2046" spans="1:10" ht="13.5">
      <c r="A2046" s="351"/>
      <c r="B2046" s="351"/>
      <c r="C2046" s="351"/>
      <c r="D2046" s="351"/>
      <c r="E2046" s="351"/>
      <c r="F2046" s="351"/>
      <c r="G2046" s="351"/>
      <c r="H2046" s="351"/>
      <c r="I2046" s="351"/>
      <c r="J2046" s="351"/>
    </row>
    <row r="2047" spans="1:10" ht="13.5">
      <c r="A2047" s="351"/>
      <c r="B2047" s="351"/>
      <c r="C2047" s="351"/>
      <c r="D2047" s="351"/>
      <c r="E2047" s="351"/>
      <c r="F2047" s="351"/>
      <c r="G2047" s="351"/>
      <c r="H2047" s="351"/>
      <c r="I2047" s="351"/>
      <c r="J2047" s="351"/>
    </row>
    <row r="2048" spans="1:10" ht="13.5">
      <c r="A2048" s="351"/>
      <c r="B2048" s="351"/>
      <c r="C2048" s="351"/>
      <c r="D2048" s="351"/>
      <c r="E2048" s="351"/>
      <c r="F2048" s="351"/>
      <c r="G2048" s="351"/>
      <c r="H2048" s="351"/>
      <c r="I2048" s="351"/>
      <c r="J2048" s="351"/>
    </row>
    <row r="2049" spans="1:10" ht="13.5">
      <c r="A2049" s="351"/>
      <c r="B2049" s="351"/>
      <c r="C2049" s="351"/>
      <c r="D2049" s="351"/>
      <c r="E2049" s="351"/>
      <c r="F2049" s="351"/>
      <c r="G2049" s="351"/>
      <c r="H2049" s="351"/>
      <c r="I2049" s="351"/>
      <c r="J2049" s="351"/>
    </row>
    <row r="2050" spans="1:10" ht="13.5">
      <c r="A2050" s="351"/>
      <c r="B2050" s="351"/>
      <c r="C2050" s="351"/>
      <c r="D2050" s="351"/>
      <c r="E2050" s="351"/>
      <c r="F2050" s="351"/>
      <c r="G2050" s="351"/>
      <c r="H2050" s="351"/>
      <c r="I2050" s="351"/>
      <c r="J2050" s="351"/>
    </row>
    <row r="2051" spans="1:10" ht="13.5">
      <c r="A2051" s="351"/>
      <c r="B2051" s="351"/>
      <c r="C2051" s="351"/>
      <c r="D2051" s="351"/>
      <c r="E2051" s="351"/>
      <c r="F2051" s="351"/>
      <c r="G2051" s="351"/>
      <c r="H2051" s="351"/>
      <c r="I2051" s="351"/>
      <c r="J2051" s="351"/>
    </row>
    <row r="2052" spans="1:10" ht="13.5">
      <c r="A2052" s="351"/>
      <c r="B2052" s="351"/>
      <c r="C2052" s="351"/>
      <c r="D2052" s="351"/>
      <c r="E2052" s="351"/>
      <c r="F2052" s="351"/>
      <c r="G2052" s="351"/>
      <c r="H2052" s="351"/>
      <c r="I2052" s="351"/>
      <c r="J2052" s="351"/>
    </row>
    <row r="2053" spans="1:10" ht="13.5">
      <c r="A2053" s="351"/>
      <c r="B2053" s="351"/>
      <c r="C2053" s="351"/>
      <c r="D2053" s="351"/>
      <c r="E2053" s="351"/>
      <c r="F2053" s="351"/>
      <c r="G2053" s="351"/>
      <c r="H2053" s="351"/>
      <c r="I2053" s="351"/>
      <c r="J2053" s="351"/>
    </row>
    <row r="2054" spans="1:10" ht="13.5">
      <c r="A2054" s="351"/>
      <c r="B2054" s="351"/>
      <c r="C2054" s="351"/>
      <c r="D2054" s="351"/>
      <c r="E2054" s="351"/>
      <c r="F2054" s="351"/>
      <c r="G2054" s="351"/>
      <c r="H2054" s="351"/>
      <c r="I2054" s="351"/>
      <c r="J2054" s="351"/>
    </row>
    <row r="2055" spans="1:10" ht="13.5">
      <c r="A2055" s="351"/>
      <c r="B2055" s="351"/>
      <c r="C2055" s="351"/>
      <c r="D2055" s="351"/>
      <c r="E2055" s="351"/>
      <c r="F2055" s="351"/>
      <c r="G2055" s="351"/>
      <c r="H2055" s="351"/>
      <c r="I2055" s="351"/>
      <c r="J2055" s="351"/>
    </row>
    <row r="2056" spans="1:10" ht="13.5">
      <c r="A2056" s="351"/>
      <c r="B2056" s="351"/>
      <c r="C2056" s="351"/>
      <c r="D2056" s="351"/>
      <c r="E2056" s="351"/>
      <c r="F2056" s="351"/>
      <c r="G2056" s="351"/>
      <c r="H2056" s="351"/>
      <c r="I2056" s="351"/>
      <c r="J2056" s="351"/>
    </row>
    <row r="2057" spans="1:10" ht="13.5">
      <c r="A2057" s="351"/>
      <c r="B2057" s="351"/>
      <c r="C2057" s="351"/>
      <c r="D2057" s="351"/>
      <c r="E2057" s="351"/>
      <c r="F2057" s="351"/>
      <c r="G2057" s="351"/>
      <c r="H2057" s="351"/>
      <c r="I2057" s="351"/>
      <c r="J2057" s="351"/>
    </row>
    <row r="2058" spans="1:10" ht="13.5">
      <c r="A2058" s="351"/>
      <c r="B2058" s="351"/>
      <c r="C2058" s="351"/>
      <c r="D2058" s="351"/>
      <c r="E2058" s="351"/>
      <c r="F2058" s="351"/>
      <c r="G2058" s="351"/>
      <c r="H2058" s="351"/>
      <c r="I2058" s="351"/>
      <c r="J2058" s="351"/>
    </row>
    <row r="2059" spans="1:10" ht="13.5">
      <c r="A2059" s="351"/>
      <c r="B2059" s="351"/>
      <c r="C2059" s="351"/>
      <c r="D2059" s="351"/>
      <c r="E2059" s="351"/>
      <c r="F2059" s="351"/>
      <c r="G2059" s="351"/>
      <c r="H2059" s="351"/>
      <c r="I2059" s="351"/>
      <c r="J2059" s="351"/>
    </row>
    <row r="2060" spans="1:10" ht="13.5">
      <c r="A2060" s="351"/>
      <c r="B2060" s="351"/>
      <c r="C2060" s="351"/>
      <c r="D2060" s="351"/>
      <c r="E2060" s="351"/>
      <c r="F2060" s="351"/>
      <c r="G2060" s="351"/>
      <c r="H2060" s="351"/>
      <c r="I2060" s="351"/>
      <c r="J2060" s="351"/>
    </row>
    <row r="2061" spans="1:10" ht="13.5">
      <c r="A2061" s="351"/>
      <c r="B2061" s="351"/>
      <c r="C2061" s="351"/>
      <c r="D2061" s="351"/>
      <c r="E2061" s="351"/>
      <c r="F2061" s="351"/>
      <c r="G2061" s="351"/>
      <c r="H2061" s="351"/>
      <c r="I2061" s="351"/>
      <c r="J2061" s="351"/>
    </row>
    <row r="2062" spans="1:10" ht="13.5">
      <c r="A2062" s="351"/>
      <c r="B2062" s="351"/>
      <c r="C2062" s="351"/>
      <c r="D2062" s="351"/>
      <c r="E2062" s="351"/>
      <c r="F2062" s="351"/>
      <c r="G2062" s="351"/>
      <c r="H2062" s="351"/>
      <c r="I2062" s="351"/>
      <c r="J2062" s="351"/>
    </row>
    <row r="2063" spans="1:10" ht="13.5">
      <c r="A2063" s="351"/>
      <c r="B2063" s="351"/>
      <c r="C2063" s="351"/>
      <c r="D2063" s="351"/>
      <c r="E2063" s="351"/>
      <c r="F2063" s="351"/>
      <c r="G2063" s="351"/>
      <c r="H2063" s="351"/>
      <c r="I2063" s="351"/>
      <c r="J2063" s="351"/>
    </row>
    <row r="2064" spans="1:10" ht="13.5">
      <c r="A2064" s="351"/>
      <c r="B2064" s="351"/>
      <c r="C2064" s="351"/>
      <c r="D2064" s="351"/>
      <c r="E2064" s="351"/>
      <c r="F2064" s="351"/>
      <c r="G2064" s="351"/>
      <c r="H2064" s="351"/>
      <c r="I2064" s="351"/>
      <c r="J2064" s="351"/>
    </row>
    <row r="2065" spans="1:10" ht="13.5">
      <c r="A2065" s="351"/>
      <c r="B2065" s="351"/>
      <c r="C2065" s="351"/>
      <c r="D2065" s="351"/>
      <c r="E2065" s="351"/>
      <c r="F2065" s="351"/>
      <c r="G2065" s="351"/>
      <c r="H2065" s="351"/>
      <c r="I2065" s="351"/>
      <c r="J2065" s="351"/>
    </row>
    <row r="2066" spans="1:10" ht="13.5">
      <c r="A2066" s="351"/>
      <c r="B2066" s="351"/>
      <c r="C2066" s="351"/>
      <c r="D2066" s="351"/>
      <c r="E2066" s="351"/>
      <c r="F2066" s="351"/>
      <c r="G2066" s="351"/>
      <c r="H2066" s="351"/>
      <c r="I2066" s="351"/>
      <c r="J2066" s="351"/>
    </row>
    <row r="2067" spans="1:10" ht="13.5">
      <c r="A2067" s="351"/>
      <c r="B2067" s="351"/>
      <c r="C2067" s="351"/>
      <c r="D2067" s="351"/>
      <c r="E2067" s="351"/>
      <c r="F2067" s="351"/>
      <c r="G2067" s="351"/>
      <c r="H2067" s="351"/>
      <c r="I2067" s="351"/>
      <c r="J2067" s="351"/>
    </row>
    <row r="2068" spans="1:10" ht="13.5">
      <c r="A2068" s="351"/>
      <c r="B2068" s="351"/>
      <c r="C2068" s="351"/>
      <c r="D2068" s="351"/>
      <c r="E2068" s="351"/>
      <c r="F2068" s="351"/>
      <c r="G2068" s="351"/>
      <c r="H2068" s="351"/>
      <c r="I2068" s="351"/>
      <c r="J2068" s="351"/>
    </row>
    <row r="2069" spans="1:10" ht="13.5">
      <c r="A2069" s="351"/>
      <c r="B2069" s="351"/>
      <c r="C2069" s="351"/>
      <c r="D2069" s="351"/>
      <c r="E2069" s="351"/>
      <c r="F2069" s="351"/>
      <c r="G2069" s="351"/>
      <c r="H2069" s="351"/>
      <c r="I2069" s="351"/>
      <c r="J2069" s="351"/>
    </row>
    <row r="2070" spans="1:10" ht="13.5">
      <c r="A2070" s="351"/>
      <c r="B2070" s="351"/>
      <c r="C2070" s="351"/>
      <c r="D2070" s="351"/>
      <c r="E2070" s="351"/>
      <c r="F2070" s="351"/>
      <c r="G2070" s="351"/>
      <c r="H2070" s="351"/>
      <c r="I2070" s="351"/>
      <c r="J2070" s="351"/>
    </row>
    <row r="2071" spans="1:10" ht="13.5">
      <c r="A2071" s="351"/>
      <c r="B2071" s="351"/>
      <c r="C2071" s="351"/>
      <c r="D2071" s="351"/>
      <c r="E2071" s="351"/>
      <c r="F2071" s="351"/>
      <c r="G2071" s="351"/>
      <c r="H2071" s="351"/>
      <c r="I2071" s="351"/>
      <c r="J2071" s="351"/>
    </row>
    <row r="2072" spans="1:10" ht="13.5">
      <c r="A2072" s="351"/>
      <c r="B2072" s="351"/>
      <c r="C2072" s="351"/>
      <c r="D2072" s="351"/>
      <c r="E2072" s="351"/>
      <c r="F2072" s="351"/>
      <c r="G2072" s="351"/>
      <c r="H2072" s="351"/>
      <c r="I2072" s="351"/>
      <c r="J2072" s="351"/>
    </row>
    <row r="2073" spans="1:10" ht="13.5">
      <c r="A2073" s="351"/>
      <c r="B2073" s="351"/>
      <c r="C2073" s="351"/>
      <c r="D2073" s="351"/>
      <c r="E2073" s="351"/>
      <c r="F2073" s="351"/>
      <c r="G2073" s="351"/>
      <c r="H2073" s="351"/>
      <c r="I2073" s="351"/>
      <c r="J2073" s="351"/>
    </row>
    <row r="2074" spans="1:10" ht="13.5">
      <c r="A2074" s="351"/>
      <c r="B2074" s="351"/>
      <c r="C2074" s="351"/>
      <c r="D2074" s="351"/>
      <c r="E2074" s="351"/>
      <c r="F2074" s="351"/>
      <c r="G2074" s="351"/>
      <c r="H2074" s="351"/>
      <c r="I2074" s="351"/>
      <c r="J2074" s="351"/>
    </row>
    <row r="2075" spans="1:10" ht="13.5">
      <c r="A2075" s="351"/>
      <c r="B2075" s="351"/>
      <c r="C2075" s="351"/>
      <c r="D2075" s="351"/>
      <c r="E2075" s="351"/>
      <c r="F2075" s="351"/>
      <c r="G2075" s="351"/>
      <c r="H2075" s="351"/>
      <c r="I2075" s="351"/>
      <c r="J2075" s="351"/>
    </row>
    <row r="2076" spans="1:10" ht="13.5">
      <c r="A2076" s="351"/>
      <c r="B2076" s="351"/>
      <c r="C2076" s="351"/>
      <c r="D2076" s="351"/>
      <c r="E2076" s="351"/>
      <c r="F2076" s="351"/>
      <c r="G2076" s="351"/>
      <c r="H2076" s="351"/>
      <c r="I2076" s="351"/>
      <c r="J2076" s="351"/>
    </row>
    <row r="2077" spans="1:10" ht="13.5">
      <c r="A2077" s="351"/>
      <c r="B2077" s="351"/>
      <c r="C2077" s="351"/>
      <c r="D2077" s="351"/>
      <c r="E2077" s="351"/>
      <c r="F2077" s="351"/>
      <c r="G2077" s="351"/>
      <c r="H2077" s="351"/>
      <c r="I2077" s="351"/>
      <c r="J2077" s="351"/>
    </row>
    <row r="2078" spans="1:10" ht="13.5">
      <c r="A2078" s="351"/>
      <c r="B2078" s="351"/>
      <c r="C2078" s="351"/>
      <c r="D2078" s="351"/>
      <c r="E2078" s="351"/>
      <c r="F2078" s="351"/>
      <c r="G2078" s="351"/>
      <c r="H2078" s="351"/>
      <c r="I2078" s="351"/>
      <c r="J2078" s="351"/>
    </row>
    <row r="2079" spans="1:10" ht="13.5">
      <c r="A2079" s="351"/>
      <c r="B2079" s="351"/>
      <c r="C2079" s="351"/>
      <c r="D2079" s="351"/>
      <c r="E2079" s="351"/>
      <c r="F2079" s="351"/>
      <c r="G2079" s="351"/>
      <c r="H2079" s="351"/>
      <c r="I2079" s="351"/>
      <c r="J2079" s="351"/>
    </row>
    <row r="2080" spans="1:10" ht="13.5">
      <c r="A2080" s="351"/>
      <c r="B2080" s="351"/>
      <c r="C2080" s="351"/>
      <c r="D2080" s="351"/>
      <c r="E2080" s="351"/>
      <c r="F2080" s="351"/>
      <c r="G2080" s="351"/>
      <c r="H2080" s="351"/>
      <c r="I2080" s="351"/>
      <c r="J2080" s="351"/>
    </row>
    <row r="2081" spans="1:10" ht="13.5">
      <c r="A2081" s="351"/>
      <c r="B2081" s="351"/>
      <c r="C2081" s="351"/>
      <c r="D2081" s="351"/>
      <c r="E2081" s="351"/>
      <c r="F2081" s="351"/>
      <c r="G2081" s="351"/>
      <c r="H2081" s="351"/>
      <c r="I2081" s="351"/>
      <c r="J2081" s="351"/>
    </row>
    <row r="2082" spans="1:10" ht="13.5">
      <c r="A2082" s="351"/>
      <c r="B2082" s="351"/>
      <c r="C2082" s="351"/>
      <c r="D2082" s="351"/>
      <c r="E2082" s="351"/>
      <c r="F2082" s="351"/>
      <c r="G2082" s="351"/>
      <c r="H2082" s="351"/>
      <c r="I2082" s="351"/>
      <c r="J2082" s="351"/>
    </row>
    <row r="2083" spans="1:10" ht="13.5">
      <c r="A2083" s="351"/>
      <c r="B2083" s="351"/>
      <c r="C2083" s="351"/>
      <c r="D2083" s="351"/>
      <c r="E2083" s="351"/>
      <c r="F2083" s="351"/>
      <c r="G2083" s="351"/>
      <c r="H2083" s="351"/>
      <c r="I2083" s="351"/>
      <c r="J2083" s="351"/>
    </row>
    <row r="2084" spans="1:10" ht="13.5">
      <c r="A2084" s="351"/>
      <c r="B2084" s="351"/>
      <c r="C2084" s="351"/>
      <c r="D2084" s="351"/>
      <c r="E2084" s="351"/>
      <c r="F2084" s="351"/>
      <c r="G2084" s="351"/>
      <c r="H2084" s="351"/>
      <c r="I2084" s="351"/>
      <c r="J2084" s="351"/>
    </row>
    <row r="2085" spans="1:10" ht="13.5">
      <c r="A2085" s="351"/>
      <c r="B2085" s="351"/>
      <c r="C2085" s="351"/>
      <c r="D2085" s="351"/>
      <c r="E2085" s="351"/>
      <c r="F2085" s="351"/>
      <c r="G2085" s="351"/>
      <c r="H2085" s="351"/>
      <c r="I2085" s="351"/>
      <c r="J2085" s="351"/>
    </row>
    <row r="2086" spans="1:10" ht="13.5">
      <c r="A2086" s="351"/>
      <c r="B2086" s="351"/>
      <c r="C2086" s="351"/>
      <c r="D2086" s="351"/>
      <c r="E2086" s="351"/>
      <c r="F2086" s="351"/>
      <c r="G2086" s="351"/>
      <c r="H2086" s="351"/>
      <c r="I2086" s="351"/>
      <c r="J2086" s="351"/>
    </row>
    <row r="2087" spans="1:10" ht="13.5">
      <c r="A2087" s="351"/>
      <c r="B2087" s="351"/>
      <c r="C2087" s="351"/>
      <c r="D2087" s="351"/>
      <c r="E2087" s="351"/>
      <c r="F2087" s="351"/>
      <c r="G2087" s="351"/>
      <c r="H2087" s="351"/>
      <c r="I2087" s="351"/>
      <c r="J2087" s="351"/>
    </row>
    <row r="2088" spans="1:10" ht="13.5">
      <c r="A2088" s="351"/>
      <c r="B2088" s="351"/>
      <c r="C2088" s="351"/>
      <c r="D2088" s="351"/>
      <c r="E2088" s="351"/>
      <c r="F2088" s="351"/>
      <c r="G2088" s="351"/>
      <c r="H2088" s="351"/>
      <c r="I2088" s="351"/>
      <c r="J2088" s="351"/>
    </row>
    <row r="2089" spans="1:10" ht="13.5">
      <c r="A2089" s="351"/>
      <c r="B2089" s="351"/>
      <c r="C2089" s="351"/>
      <c r="D2089" s="351"/>
      <c r="E2089" s="351"/>
      <c r="F2089" s="351"/>
      <c r="G2089" s="351"/>
      <c r="H2089" s="351"/>
      <c r="I2089" s="351"/>
      <c r="J2089" s="351"/>
    </row>
    <row r="2090" spans="1:10" ht="13.5">
      <c r="A2090" s="351"/>
      <c r="B2090" s="351"/>
      <c r="C2090" s="351"/>
      <c r="D2090" s="351"/>
      <c r="E2090" s="351"/>
      <c r="F2090" s="351"/>
      <c r="G2090" s="351"/>
      <c r="H2090" s="351"/>
      <c r="I2090" s="351"/>
      <c r="J2090" s="351"/>
    </row>
    <row r="2091" spans="1:10" ht="13.5">
      <c r="A2091" s="351"/>
      <c r="B2091" s="351"/>
      <c r="C2091" s="351"/>
      <c r="D2091" s="351"/>
      <c r="E2091" s="351"/>
      <c r="F2091" s="351"/>
      <c r="G2091" s="351"/>
      <c r="H2091" s="351"/>
      <c r="I2091" s="351"/>
      <c r="J2091" s="351"/>
    </row>
    <row r="2092" spans="1:10" ht="13.5">
      <c r="A2092" s="351"/>
      <c r="B2092" s="351"/>
      <c r="C2092" s="351"/>
      <c r="D2092" s="351"/>
      <c r="E2092" s="351"/>
      <c r="F2092" s="351"/>
      <c r="G2092" s="351"/>
      <c r="H2092" s="351"/>
      <c r="I2092" s="351"/>
      <c r="J2092" s="351"/>
    </row>
    <row r="2093" spans="1:10" ht="13.5">
      <c r="A2093" s="351"/>
      <c r="B2093" s="351"/>
      <c r="C2093" s="351"/>
      <c r="D2093" s="351"/>
      <c r="E2093" s="351"/>
      <c r="F2093" s="351"/>
      <c r="G2093" s="351"/>
      <c r="H2093" s="351"/>
      <c r="I2093" s="351"/>
      <c r="J2093" s="351"/>
    </row>
    <row r="2094" spans="1:10" ht="13.5">
      <c r="A2094" s="351"/>
      <c r="B2094" s="351"/>
      <c r="C2094" s="351"/>
      <c r="D2094" s="351"/>
      <c r="E2094" s="351"/>
      <c r="F2094" s="351"/>
      <c r="G2094" s="351"/>
      <c r="H2094" s="351"/>
      <c r="I2094" s="351"/>
      <c r="J2094" s="351"/>
    </row>
    <row r="2095" spans="1:10" ht="13.5">
      <c r="A2095" s="351"/>
      <c r="B2095" s="351"/>
      <c r="C2095" s="351"/>
      <c r="D2095" s="351"/>
      <c r="E2095" s="351"/>
      <c r="F2095" s="351"/>
      <c r="G2095" s="351"/>
      <c r="H2095" s="351"/>
      <c r="I2095" s="351"/>
      <c r="J2095" s="351"/>
    </row>
    <row r="2096" spans="1:10" ht="13.5">
      <c r="A2096" s="351"/>
      <c r="B2096" s="351"/>
      <c r="C2096" s="351"/>
      <c r="D2096" s="351"/>
      <c r="E2096" s="351"/>
      <c r="F2096" s="351"/>
      <c r="G2096" s="351"/>
      <c r="H2096" s="351"/>
      <c r="I2096" s="351"/>
      <c r="J2096" s="351"/>
    </row>
    <row r="2097" spans="1:10" ht="13.5">
      <c r="A2097" s="351"/>
      <c r="B2097" s="351"/>
      <c r="C2097" s="351"/>
      <c r="D2097" s="351"/>
      <c r="E2097" s="351"/>
      <c r="F2097" s="351"/>
      <c r="G2097" s="351"/>
      <c r="H2097" s="351"/>
      <c r="I2097" s="351"/>
      <c r="J2097" s="351"/>
    </row>
    <row r="2098" spans="1:10" ht="13.5">
      <c r="A2098" s="351"/>
      <c r="B2098" s="351"/>
      <c r="C2098" s="351"/>
      <c r="D2098" s="351"/>
      <c r="E2098" s="351"/>
      <c r="F2098" s="351"/>
      <c r="G2098" s="351"/>
      <c r="H2098" s="351"/>
      <c r="I2098" s="351"/>
      <c r="J2098" s="351"/>
    </row>
    <row r="2099" spans="1:10" ht="13.5">
      <c r="A2099" s="351"/>
      <c r="B2099" s="351"/>
      <c r="C2099" s="351"/>
      <c r="D2099" s="351"/>
      <c r="E2099" s="351"/>
      <c r="F2099" s="351"/>
      <c r="G2099" s="351"/>
      <c r="H2099" s="351"/>
      <c r="I2099" s="351"/>
      <c r="J2099" s="351"/>
    </row>
    <row r="2100" spans="1:10" ht="13.5">
      <c r="A2100" s="351"/>
      <c r="B2100" s="351"/>
      <c r="C2100" s="351"/>
      <c r="D2100" s="351"/>
      <c r="E2100" s="351"/>
      <c r="F2100" s="351"/>
      <c r="G2100" s="351"/>
      <c r="H2100" s="351"/>
      <c r="I2100" s="351"/>
      <c r="J2100" s="351"/>
    </row>
    <row r="2101" spans="1:10" ht="13.5">
      <c r="A2101" s="351"/>
      <c r="B2101" s="351"/>
      <c r="C2101" s="351"/>
      <c r="D2101" s="351"/>
      <c r="E2101" s="351"/>
      <c r="F2101" s="351"/>
      <c r="G2101" s="351"/>
      <c r="H2101" s="351"/>
      <c r="I2101" s="351"/>
      <c r="J2101" s="351"/>
    </row>
    <row r="2102" spans="1:10" ht="13.5">
      <c r="A2102" s="351"/>
      <c r="B2102" s="351"/>
      <c r="C2102" s="351"/>
      <c r="D2102" s="351"/>
      <c r="E2102" s="351"/>
      <c r="F2102" s="351"/>
      <c r="G2102" s="351"/>
      <c r="H2102" s="351"/>
      <c r="I2102" s="351"/>
      <c r="J2102" s="351"/>
    </row>
    <row r="2103" spans="1:10" ht="13.5">
      <c r="A2103" s="351"/>
      <c r="B2103" s="351"/>
      <c r="C2103" s="351"/>
      <c r="D2103" s="351"/>
      <c r="E2103" s="351"/>
      <c r="F2103" s="351"/>
      <c r="G2103" s="351"/>
      <c r="H2103" s="351"/>
      <c r="I2103" s="351"/>
      <c r="J2103" s="351"/>
    </row>
    <row r="2104" spans="1:10" ht="13.5">
      <c r="A2104" s="351"/>
      <c r="B2104" s="351"/>
      <c r="C2104" s="351"/>
      <c r="D2104" s="351"/>
      <c r="E2104" s="351"/>
      <c r="F2104" s="351"/>
      <c r="G2104" s="351"/>
      <c r="H2104" s="351"/>
      <c r="I2104" s="351"/>
      <c r="J2104" s="351"/>
    </row>
    <row r="2105" spans="1:10" ht="13.5">
      <c r="A2105" s="351"/>
      <c r="B2105" s="351"/>
      <c r="C2105" s="351"/>
      <c r="D2105" s="351"/>
      <c r="E2105" s="351"/>
      <c r="F2105" s="351"/>
      <c r="G2105" s="351"/>
      <c r="H2105" s="351"/>
      <c r="I2105" s="351"/>
      <c r="J2105" s="351"/>
    </row>
    <row r="2106" spans="1:10" ht="13.5">
      <c r="A2106" s="351"/>
      <c r="B2106" s="351"/>
      <c r="C2106" s="351"/>
      <c r="D2106" s="351"/>
      <c r="E2106" s="351"/>
      <c r="F2106" s="351"/>
      <c r="G2106" s="351"/>
      <c r="H2106" s="351"/>
      <c r="I2106" s="351"/>
      <c r="J2106" s="351"/>
    </row>
    <row r="2107" spans="1:10" ht="13.5">
      <c r="A2107" s="351"/>
      <c r="B2107" s="351"/>
      <c r="C2107" s="351"/>
      <c r="D2107" s="351"/>
      <c r="E2107" s="351"/>
      <c r="F2107" s="351"/>
      <c r="G2107" s="351"/>
      <c r="H2107" s="351"/>
      <c r="I2107" s="351"/>
      <c r="J2107" s="351"/>
    </row>
    <row r="2108" spans="1:10" ht="13.5">
      <c r="A2108" s="351"/>
      <c r="B2108" s="351"/>
      <c r="C2108" s="351"/>
      <c r="D2108" s="351"/>
      <c r="E2108" s="351"/>
      <c r="F2108" s="351"/>
      <c r="G2108" s="351"/>
      <c r="H2108" s="351"/>
      <c r="I2108" s="351"/>
      <c r="J2108" s="351"/>
    </row>
    <row r="2109" spans="1:10" ht="13.5">
      <c r="A2109" s="351"/>
      <c r="B2109" s="351"/>
      <c r="C2109" s="351"/>
      <c r="D2109" s="351"/>
      <c r="E2109" s="351"/>
      <c r="F2109" s="351"/>
      <c r="G2109" s="351"/>
      <c r="H2109" s="351"/>
      <c r="I2109" s="351"/>
      <c r="J2109" s="351"/>
    </row>
    <row r="2110" spans="1:10" ht="13.5">
      <c r="A2110" s="351"/>
      <c r="B2110" s="351"/>
      <c r="C2110" s="351"/>
      <c r="D2110" s="351"/>
      <c r="E2110" s="351"/>
      <c r="F2110" s="351"/>
      <c r="G2110" s="351"/>
      <c r="H2110" s="351"/>
      <c r="I2110" s="351"/>
      <c r="J2110" s="351"/>
    </row>
    <row r="2111" spans="1:10" ht="13.5">
      <c r="A2111" s="351"/>
      <c r="B2111" s="351"/>
      <c r="C2111" s="351"/>
      <c r="D2111" s="351"/>
      <c r="E2111" s="351"/>
      <c r="F2111" s="351"/>
      <c r="G2111" s="351"/>
      <c r="H2111" s="351"/>
      <c r="I2111" s="351"/>
      <c r="J2111" s="351"/>
    </row>
    <row r="2112" spans="1:10" ht="13.5">
      <c r="A2112" s="351"/>
      <c r="B2112" s="351"/>
      <c r="C2112" s="351"/>
      <c r="D2112" s="351"/>
      <c r="E2112" s="351"/>
      <c r="F2112" s="351"/>
      <c r="G2112" s="351"/>
      <c r="H2112" s="351"/>
      <c r="I2112" s="351"/>
      <c r="J2112" s="351"/>
    </row>
    <row r="2113" spans="1:10" ht="13.5">
      <c r="A2113" s="351"/>
      <c r="B2113" s="351"/>
      <c r="C2113" s="351"/>
      <c r="D2113" s="351"/>
      <c r="E2113" s="351"/>
      <c r="F2113" s="351"/>
      <c r="G2113" s="351"/>
      <c r="H2113" s="351"/>
      <c r="I2113" s="351"/>
      <c r="J2113" s="351"/>
    </row>
    <row r="2114" spans="1:10" ht="13.5">
      <c r="A2114" s="351"/>
      <c r="B2114" s="351"/>
      <c r="C2114" s="351"/>
      <c r="D2114" s="351"/>
      <c r="E2114" s="351"/>
      <c r="F2114" s="351"/>
      <c r="G2114" s="351"/>
      <c r="H2114" s="351"/>
      <c r="I2114" s="351"/>
      <c r="J2114" s="351"/>
    </row>
    <row r="2115" spans="1:10" ht="13.5">
      <c r="A2115" s="351"/>
      <c r="B2115" s="351"/>
      <c r="C2115" s="351"/>
      <c r="D2115" s="351"/>
      <c r="E2115" s="351"/>
      <c r="F2115" s="351"/>
      <c r="G2115" s="351"/>
      <c r="H2115" s="351"/>
      <c r="I2115" s="351"/>
      <c r="J2115" s="351"/>
    </row>
    <row r="2116" spans="1:10" ht="13.5">
      <c r="A2116" s="351"/>
      <c r="B2116" s="351"/>
      <c r="C2116" s="351"/>
      <c r="D2116" s="351"/>
      <c r="E2116" s="351"/>
      <c r="F2116" s="351"/>
      <c r="G2116" s="351"/>
      <c r="H2116" s="351"/>
      <c r="I2116" s="351"/>
      <c r="J2116" s="351"/>
    </row>
    <row r="2117" spans="1:10" ht="13.5">
      <c r="A2117" s="351"/>
      <c r="B2117" s="351"/>
      <c r="C2117" s="351"/>
      <c r="D2117" s="351"/>
      <c r="E2117" s="351"/>
      <c r="F2117" s="351"/>
      <c r="G2117" s="351"/>
      <c r="H2117" s="351"/>
      <c r="I2117" s="351"/>
      <c r="J2117" s="351"/>
    </row>
    <row r="2118" spans="1:10" ht="13.5">
      <c r="A2118" s="351"/>
      <c r="B2118" s="351"/>
      <c r="C2118" s="351"/>
      <c r="D2118" s="351"/>
      <c r="E2118" s="351"/>
      <c r="F2118" s="351"/>
      <c r="G2118" s="351"/>
      <c r="H2118" s="351"/>
      <c r="I2118" s="351"/>
      <c r="J2118" s="351"/>
    </row>
    <row r="2119" spans="1:10" ht="13.5">
      <c r="A2119" s="351"/>
      <c r="B2119" s="351"/>
      <c r="C2119" s="351"/>
      <c r="D2119" s="351"/>
      <c r="E2119" s="351"/>
      <c r="F2119" s="351"/>
      <c r="G2119" s="351"/>
      <c r="H2119" s="351"/>
      <c r="I2119" s="351"/>
      <c r="J2119" s="351"/>
    </row>
    <row r="2120" spans="1:10" ht="13.5">
      <c r="A2120" s="351"/>
      <c r="B2120" s="351"/>
      <c r="C2120" s="351"/>
      <c r="D2120" s="351"/>
      <c r="E2120" s="351"/>
      <c r="F2120" s="351"/>
      <c r="G2120" s="351"/>
      <c r="H2120" s="351"/>
      <c r="I2120" s="351"/>
      <c r="J2120" s="351"/>
    </row>
    <row r="2121" spans="1:10" ht="13.5">
      <c r="A2121" s="351"/>
      <c r="B2121" s="351"/>
      <c r="C2121" s="351"/>
      <c r="D2121" s="351"/>
      <c r="E2121" s="351"/>
      <c r="F2121" s="351"/>
      <c r="G2121" s="351"/>
      <c r="H2121" s="351"/>
      <c r="I2121" s="351"/>
      <c r="J2121" s="351"/>
    </row>
    <row r="2122" spans="1:10" ht="13.5">
      <c r="A2122" s="351"/>
      <c r="B2122" s="351"/>
      <c r="C2122" s="351"/>
      <c r="D2122" s="351"/>
      <c r="E2122" s="351"/>
      <c r="F2122" s="351"/>
      <c r="G2122" s="351"/>
      <c r="H2122" s="351"/>
      <c r="I2122" s="351"/>
      <c r="J2122" s="351"/>
    </row>
    <row r="2123" spans="1:10" ht="13.5">
      <c r="A2123" s="351"/>
      <c r="B2123" s="351"/>
      <c r="C2123" s="351"/>
      <c r="D2123" s="351"/>
      <c r="E2123" s="351"/>
      <c r="F2123" s="351"/>
      <c r="G2123" s="351"/>
      <c r="H2123" s="351"/>
      <c r="I2123" s="351"/>
      <c r="J2123" s="351"/>
    </row>
    <row r="2124" spans="1:10" ht="13.5">
      <c r="A2124" s="351"/>
      <c r="B2124" s="351"/>
      <c r="C2124" s="351"/>
      <c r="D2124" s="351"/>
      <c r="E2124" s="351"/>
      <c r="F2124" s="351"/>
      <c r="G2124" s="351"/>
      <c r="H2124" s="351"/>
      <c r="I2124" s="351"/>
      <c r="J2124" s="351"/>
    </row>
    <row r="2125" spans="1:10" ht="13.5">
      <c r="A2125" s="351"/>
      <c r="B2125" s="351"/>
      <c r="C2125" s="351"/>
      <c r="D2125" s="351"/>
      <c r="E2125" s="351"/>
      <c r="F2125" s="351"/>
      <c r="G2125" s="351"/>
      <c r="H2125" s="351"/>
      <c r="I2125" s="351"/>
      <c r="J2125" s="351"/>
    </row>
    <row r="2126" spans="1:10" ht="13.5">
      <c r="A2126" s="351"/>
      <c r="B2126" s="351"/>
      <c r="C2126" s="351"/>
      <c r="D2126" s="351"/>
      <c r="E2126" s="351"/>
      <c r="F2126" s="351"/>
      <c r="G2126" s="351"/>
      <c r="H2126" s="351"/>
      <c r="I2126" s="351"/>
      <c r="J2126" s="351"/>
    </row>
    <row r="2127" spans="1:10" ht="13.5">
      <c r="A2127" s="351"/>
      <c r="B2127" s="351"/>
      <c r="C2127" s="351"/>
      <c r="D2127" s="351"/>
      <c r="E2127" s="351"/>
      <c r="F2127" s="351"/>
      <c r="G2127" s="351"/>
      <c r="H2127" s="351"/>
      <c r="I2127" s="351"/>
      <c r="J2127" s="351"/>
    </row>
    <row r="2128" spans="1:10" ht="13.5">
      <c r="A2128" s="351"/>
      <c r="B2128" s="351"/>
      <c r="C2128" s="351"/>
      <c r="D2128" s="351"/>
      <c r="E2128" s="351"/>
      <c r="F2128" s="351"/>
      <c r="G2128" s="351"/>
      <c r="H2128" s="351"/>
      <c r="I2128" s="351"/>
      <c r="J2128" s="351"/>
    </row>
    <row r="2129" spans="1:10" ht="13.5">
      <c r="A2129" s="351"/>
      <c r="B2129" s="351"/>
      <c r="C2129" s="351"/>
      <c r="D2129" s="351"/>
      <c r="E2129" s="351"/>
      <c r="F2129" s="351"/>
      <c r="G2129" s="351"/>
      <c r="H2129" s="351"/>
      <c r="I2129" s="351"/>
      <c r="J2129" s="351"/>
    </row>
    <row r="2130" spans="1:10" ht="13.5">
      <c r="A2130" s="351"/>
      <c r="B2130" s="351"/>
      <c r="C2130" s="351"/>
      <c r="D2130" s="351"/>
      <c r="E2130" s="351"/>
      <c r="F2130" s="351"/>
      <c r="G2130" s="351"/>
      <c r="H2130" s="351"/>
      <c r="I2130" s="351"/>
      <c r="J2130" s="351"/>
    </row>
    <row r="2131" spans="1:10" ht="13.5">
      <c r="A2131" s="351"/>
      <c r="B2131" s="351"/>
      <c r="C2131" s="351"/>
      <c r="D2131" s="351"/>
      <c r="E2131" s="351"/>
      <c r="F2131" s="351"/>
      <c r="G2131" s="351"/>
      <c r="H2131" s="351"/>
      <c r="I2131" s="351"/>
      <c r="J2131" s="351"/>
    </row>
    <row r="2132" spans="1:10" ht="13.5">
      <c r="A2132" s="351"/>
      <c r="B2132" s="351"/>
      <c r="C2132" s="351"/>
      <c r="D2132" s="351"/>
      <c r="E2132" s="351"/>
      <c r="F2132" s="351"/>
      <c r="G2132" s="351"/>
      <c r="H2132" s="351"/>
      <c r="I2132" s="351"/>
      <c r="J2132" s="351"/>
    </row>
    <row r="2133" spans="1:10" ht="13.5">
      <c r="A2133" s="351"/>
      <c r="B2133" s="351"/>
      <c r="C2133" s="351"/>
      <c r="D2133" s="351"/>
      <c r="E2133" s="351"/>
      <c r="F2133" s="351"/>
      <c r="G2133" s="351"/>
      <c r="H2133" s="351"/>
      <c r="I2133" s="351"/>
      <c r="J2133" s="351"/>
    </row>
    <row r="2134" spans="1:10" ht="13.5">
      <c r="A2134" s="351"/>
      <c r="B2134" s="351"/>
      <c r="C2134" s="351"/>
      <c r="D2134" s="351"/>
      <c r="E2134" s="351"/>
      <c r="F2134" s="351"/>
      <c r="G2134" s="351"/>
      <c r="H2134" s="351"/>
      <c r="I2134" s="351"/>
      <c r="J2134" s="351"/>
    </row>
    <row r="2135" spans="1:10" ht="13.5">
      <c r="A2135" s="351"/>
      <c r="B2135" s="351"/>
      <c r="C2135" s="351"/>
      <c r="D2135" s="351"/>
      <c r="E2135" s="351"/>
      <c r="F2135" s="351"/>
      <c r="G2135" s="351"/>
      <c r="H2135" s="351"/>
      <c r="I2135" s="351"/>
      <c r="J2135" s="351"/>
    </row>
    <row r="2136" spans="1:10" ht="13.5">
      <c r="A2136" s="351"/>
      <c r="B2136" s="351"/>
      <c r="C2136" s="351"/>
      <c r="D2136" s="351"/>
      <c r="E2136" s="351"/>
      <c r="F2136" s="351"/>
      <c r="G2136" s="351"/>
      <c r="H2136" s="351"/>
      <c r="I2136" s="351"/>
      <c r="J2136" s="351"/>
    </row>
    <row r="2137" spans="1:10" ht="13.5">
      <c r="A2137" s="351"/>
      <c r="B2137" s="351"/>
      <c r="C2137" s="351"/>
      <c r="D2137" s="351"/>
      <c r="E2137" s="351"/>
      <c r="F2137" s="351"/>
      <c r="G2137" s="351"/>
      <c r="H2137" s="351"/>
      <c r="I2137" s="351"/>
      <c r="J2137" s="351"/>
    </row>
    <row r="2138" spans="1:10" ht="13.5">
      <c r="A2138" s="351"/>
      <c r="B2138" s="351"/>
      <c r="C2138" s="351"/>
      <c r="D2138" s="351"/>
      <c r="E2138" s="351"/>
      <c r="F2138" s="351"/>
      <c r="G2138" s="351"/>
      <c r="H2138" s="351"/>
      <c r="I2138" s="351"/>
      <c r="J2138" s="351"/>
    </row>
    <row r="2139" spans="1:10" ht="13.5">
      <c r="A2139" s="351"/>
      <c r="B2139" s="351"/>
      <c r="C2139" s="351"/>
      <c r="D2139" s="351"/>
      <c r="E2139" s="351"/>
      <c r="F2139" s="351"/>
      <c r="G2139" s="351"/>
      <c r="H2139" s="351"/>
      <c r="I2139" s="351"/>
      <c r="J2139" s="351"/>
    </row>
    <row r="2140" spans="1:10" ht="13.5">
      <c r="A2140" s="351"/>
      <c r="B2140" s="351"/>
      <c r="C2140" s="351"/>
      <c r="D2140" s="351"/>
      <c r="E2140" s="351"/>
      <c r="F2140" s="351"/>
      <c r="G2140" s="351"/>
      <c r="H2140" s="351"/>
      <c r="I2140" s="351"/>
      <c r="J2140" s="351"/>
    </row>
    <row r="2141" spans="1:10" ht="13.5">
      <c r="A2141" s="351"/>
      <c r="B2141" s="351"/>
      <c r="C2141" s="351"/>
      <c r="D2141" s="351"/>
      <c r="E2141" s="351"/>
      <c r="F2141" s="351"/>
      <c r="G2141" s="351"/>
      <c r="H2141" s="351"/>
      <c r="I2141" s="351"/>
      <c r="J2141" s="351"/>
    </row>
    <row r="2142" spans="1:10" ht="13.5">
      <c r="A2142" s="351"/>
      <c r="B2142" s="351"/>
      <c r="C2142" s="351"/>
      <c r="D2142" s="351"/>
      <c r="E2142" s="351"/>
      <c r="F2142" s="351"/>
      <c r="G2142" s="351"/>
      <c r="H2142" s="351"/>
      <c r="I2142" s="351"/>
      <c r="J2142" s="351"/>
    </row>
    <row r="2143" spans="1:10" ht="13.5">
      <c r="A2143" s="351"/>
      <c r="B2143" s="351"/>
      <c r="C2143" s="351"/>
      <c r="D2143" s="351"/>
      <c r="E2143" s="351"/>
      <c r="F2143" s="351"/>
      <c r="G2143" s="351"/>
      <c r="H2143" s="351"/>
      <c r="I2143" s="351"/>
      <c r="J2143" s="351"/>
    </row>
    <row r="2144" spans="1:10" ht="13.5">
      <c r="A2144" s="351"/>
      <c r="B2144" s="351"/>
      <c r="C2144" s="351"/>
      <c r="D2144" s="351"/>
      <c r="E2144" s="351"/>
      <c r="F2144" s="351"/>
      <c r="G2144" s="351"/>
      <c r="H2144" s="351"/>
      <c r="I2144" s="351"/>
      <c r="J2144" s="351"/>
    </row>
    <row r="2145" spans="1:10" ht="13.5">
      <c r="A2145" s="351"/>
      <c r="B2145" s="351"/>
      <c r="C2145" s="351"/>
      <c r="D2145" s="351"/>
      <c r="E2145" s="351"/>
      <c r="F2145" s="351"/>
      <c r="G2145" s="351"/>
      <c r="H2145" s="351"/>
      <c r="I2145" s="351"/>
      <c r="J2145" s="351"/>
    </row>
    <row r="2146" spans="1:10" ht="13.5">
      <c r="A2146" s="351"/>
      <c r="B2146" s="351"/>
      <c r="C2146" s="351"/>
      <c r="D2146" s="351"/>
      <c r="E2146" s="351"/>
      <c r="F2146" s="351"/>
      <c r="G2146" s="351"/>
      <c r="H2146" s="351"/>
      <c r="I2146" s="351"/>
      <c r="J2146" s="351"/>
    </row>
    <row r="2147" spans="1:10" ht="13.5">
      <c r="A2147" s="351"/>
      <c r="B2147" s="351"/>
      <c r="C2147" s="351"/>
      <c r="D2147" s="351"/>
      <c r="E2147" s="351"/>
      <c r="F2147" s="351"/>
      <c r="G2147" s="351"/>
      <c r="H2147" s="351"/>
      <c r="I2147" s="351"/>
      <c r="J2147" s="351"/>
    </row>
    <row r="2148" spans="1:10" ht="13.5">
      <c r="A2148" s="351"/>
      <c r="B2148" s="351"/>
      <c r="C2148" s="351"/>
      <c r="D2148" s="351"/>
      <c r="E2148" s="351"/>
      <c r="F2148" s="351"/>
      <c r="G2148" s="351"/>
      <c r="H2148" s="351"/>
      <c r="I2148" s="351"/>
      <c r="J2148" s="351"/>
    </row>
    <row r="2149" spans="1:10" ht="13.5">
      <c r="A2149" s="351"/>
      <c r="B2149" s="351"/>
      <c r="C2149" s="351"/>
      <c r="D2149" s="351"/>
      <c r="E2149" s="351"/>
      <c r="F2149" s="351"/>
      <c r="G2149" s="351"/>
      <c r="H2149" s="351"/>
      <c r="I2149" s="351"/>
      <c r="J2149" s="351"/>
    </row>
    <row r="2150" spans="1:10" ht="13.5">
      <c r="A2150" s="351"/>
      <c r="B2150" s="351"/>
      <c r="C2150" s="351"/>
      <c r="D2150" s="351"/>
      <c r="E2150" s="351"/>
      <c r="F2150" s="351"/>
      <c r="G2150" s="351"/>
      <c r="H2150" s="351"/>
      <c r="I2150" s="351"/>
      <c r="J2150" s="351"/>
    </row>
    <row r="2151" spans="1:10" ht="13.5">
      <c r="A2151" s="351"/>
      <c r="B2151" s="351"/>
      <c r="C2151" s="351"/>
      <c r="D2151" s="351"/>
      <c r="E2151" s="351"/>
      <c r="F2151" s="351"/>
      <c r="G2151" s="351"/>
      <c r="H2151" s="351"/>
      <c r="I2151" s="351"/>
      <c r="J2151" s="351"/>
    </row>
    <row r="2152" spans="1:10" ht="13.5">
      <c r="A2152" s="351"/>
      <c r="B2152" s="351"/>
      <c r="C2152" s="351"/>
      <c r="D2152" s="351"/>
      <c r="E2152" s="351"/>
      <c r="F2152" s="351"/>
      <c r="G2152" s="351"/>
      <c r="H2152" s="351"/>
      <c r="I2152" s="351"/>
      <c r="J2152" s="351"/>
    </row>
    <row r="2153" spans="1:10" ht="13.5">
      <c r="A2153" s="351"/>
      <c r="B2153" s="351"/>
      <c r="C2153" s="351"/>
      <c r="D2153" s="351"/>
      <c r="E2153" s="351"/>
      <c r="F2153" s="351"/>
      <c r="G2153" s="351"/>
      <c r="H2153" s="351"/>
      <c r="I2153" s="351"/>
      <c r="J2153" s="351"/>
    </row>
    <row r="2154" spans="1:10" ht="13.5">
      <c r="A2154" s="351"/>
      <c r="B2154" s="351"/>
      <c r="C2154" s="351"/>
      <c r="D2154" s="351"/>
      <c r="E2154" s="351"/>
      <c r="F2154" s="351"/>
      <c r="G2154" s="351"/>
      <c r="H2154" s="351"/>
      <c r="I2154" s="351"/>
      <c r="J2154" s="351"/>
    </row>
    <row r="2155" spans="1:10" ht="13.5">
      <c r="A2155" s="351"/>
      <c r="B2155" s="351"/>
      <c r="C2155" s="351"/>
      <c r="D2155" s="351"/>
      <c r="E2155" s="351"/>
      <c r="F2155" s="351"/>
      <c r="G2155" s="351"/>
      <c r="H2155" s="351"/>
      <c r="I2155" s="351"/>
      <c r="J2155" s="351"/>
    </row>
    <row r="2156" spans="1:10" ht="13.5">
      <c r="A2156" s="351"/>
      <c r="B2156" s="351"/>
      <c r="C2156" s="351"/>
      <c r="D2156" s="351"/>
      <c r="E2156" s="351"/>
      <c r="F2156" s="351"/>
      <c r="G2156" s="351"/>
      <c r="H2156" s="351"/>
      <c r="I2156" s="351"/>
      <c r="J2156" s="351"/>
    </row>
    <row r="2157" spans="1:10" ht="13.5">
      <c r="A2157" s="351"/>
      <c r="B2157" s="351"/>
      <c r="C2157" s="351"/>
      <c r="D2157" s="351"/>
      <c r="E2157" s="351"/>
      <c r="F2157" s="351"/>
      <c r="G2157" s="351"/>
      <c r="H2157" s="351"/>
      <c r="I2157" s="351"/>
      <c r="J2157" s="351"/>
    </row>
    <row r="2158" spans="1:10" ht="13.5">
      <c r="A2158" s="351"/>
      <c r="B2158" s="351"/>
      <c r="C2158" s="351"/>
      <c r="D2158" s="351"/>
      <c r="E2158" s="351"/>
      <c r="F2158" s="351"/>
      <c r="G2158" s="351"/>
      <c r="H2158" s="351"/>
      <c r="I2158" s="351"/>
      <c r="J2158" s="351"/>
    </row>
    <row r="2159" spans="1:10" ht="13.5">
      <c r="A2159" s="351"/>
      <c r="B2159" s="351"/>
      <c r="C2159" s="351"/>
      <c r="D2159" s="351"/>
      <c r="E2159" s="351"/>
      <c r="F2159" s="351"/>
      <c r="G2159" s="351"/>
      <c r="H2159" s="351"/>
      <c r="I2159" s="351"/>
      <c r="J2159" s="351"/>
    </row>
    <row r="2160" spans="1:10" ht="13.5">
      <c r="A2160" s="351"/>
      <c r="B2160" s="351"/>
      <c r="C2160" s="351"/>
      <c r="D2160" s="351"/>
      <c r="E2160" s="351"/>
      <c r="F2160" s="351"/>
      <c r="G2160" s="351"/>
      <c r="H2160" s="351"/>
      <c r="I2160" s="351"/>
      <c r="J2160" s="351"/>
    </row>
    <row r="2161" spans="1:10" ht="13.5">
      <c r="A2161" s="351"/>
      <c r="B2161" s="351"/>
      <c r="C2161" s="351"/>
      <c r="D2161" s="351"/>
      <c r="E2161" s="351"/>
      <c r="F2161" s="351"/>
      <c r="G2161" s="351"/>
      <c r="H2161" s="351"/>
      <c r="I2161" s="351"/>
      <c r="J2161" s="351"/>
    </row>
    <row r="2162" spans="1:10" ht="13.5">
      <c r="A2162" s="351"/>
      <c r="B2162" s="351"/>
      <c r="C2162" s="351"/>
      <c r="D2162" s="351"/>
      <c r="E2162" s="351"/>
      <c r="F2162" s="351"/>
      <c r="G2162" s="351"/>
      <c r="H2162" s="351"/>
      <c r="I2162" s="351"/>
      <c r="J2162" s="351"/>
    </row>
    <row r="2163" spans="1:10" ht="13.5">
      <c r="A2163" s="351"/>
      <c r="B2163" s="351"/>
      <c r="C2163" s="351"/>
      <c r="D2163" s="351"/>
      <c r="E2163" s="351"/>
      <c r="F2163" s="351"/>
      <c r="G2163" s="351"/>
      <c r="H2163" s="351"/>
      <c r="I2163" s="351"/>
      <c r="J2163" s="351"/>
    </row>
    <row r="2164" spans="1:10" ht="13.5">
      <c r="A2164" s="351"/>
      <c r="B2164" s="351"/>
      <c r="C2164" s="351"/>
      <c r="D2164" s="351"/>
      <c r="E2164" s="351"/>
      <c r="F2164" s="351"/>
      <c r="G2164" s="351"/>
      <c r="H2164" s="351"/>
      <c r="I2164" s="351"/>
      <c r="J2164" s="351"/>
    </row>
    <row r="2165" spans="1:10" ht="13.5">
      <c r="A2165" s="351"/>
      <c r="B2165" s="351"/>
      <c r="C2165" s="351"/>
      <c r="D2165" s="351"/>
      <c r="E2165" s="351"/>
      <c r="F2165" s="351"/>
      <c r="G2165" s="351"/>
      <c r="H2165" s="351"/>
      <c r="I2165" s="351"/>
      <c r="J2165" s="351"/>
    </row>
    <row r="2166" spans="1:10" ht="13.5">
      <c r="A2166" s="351"/>
      <c r="B2166" s="351"/>
      <c r="C2166" s="351"/>
      <c r="D2166" s="351"/>
      <c r="E2166" s="351"/>
      <c r="F2166" s="351"/>
      <c r="G2166" s="351"/>
      <c r="H2166" s="351"/>
      <c r="I2166" s="351"/>
      <c r="J2166" s="351"/>
    </row>
    <row r="2167" spans="1:10" ht="13.5">
      <c r="A2167" s="351"/>
      <c r="B2167" s="351"/>
      <c r="C2167" s="351"/>
      <c r="D2167" s="351"/>
      <c r="E2167" s="351"/>
      <c r="F2167" s="351"/>
      <c r="G2167" s="351"/>
      <c r="H2167" s="351"/>
      <c r="I2167" s="351"/>
      <c r="J2167" s="351"/>
    </row>
    <row r="2168" spans="1:10" ht="13.5">
      <c r="A2168" s="351"/>
      <c r="B2168" s="351"/>
      <c r="C2168" s="351"/>
      <c r="D2168" s="351"/>
      <c r="E2168" s="351"/>
      <c r="F2168" s="351"/>
      <c r="G2168" s="351"/>
      <c r="H2168" s="351"/>
      <c r="I2168" s="351"/>
      <c r="J2168" s="351"/>
    </row>
    <row r="2169" spans="1:10" ht="13.5">
      <c r="A2169" s="351"/>
      <c r="B2169" s="351"/>
      <c r="C2169" s="351"/>
      <c r="D2169" s="351"/>
      <c r="E2169" s="351"/>
      <c r="F2169" s="351"/>
      <c r="G2169" s="351"/>
      <c r="H2169" s="351"/>
      <c r="I2169" s="351"/>
      <c r="J2169" s="351"/>
    </row>
    <row r="2170" spans="1:10" ht="13.5">
      <c r="A2170" s="351"/>
      <c r="B2170" s="351"/>
      <c r="C2170" s="351"/>
      <c r="D2170" s="351"/>
      <c r="E2170" s="351"/>
      <c r="F2170" s="351"/>
      <c r="G2170" s="351"/>
      <c r="H2170" s="351"/>
      <c r="I2170" s="351"/>
      <c r="J2170" s="351"/>
    </row>
    <row r="2171" spans="1:10" ht="13.5">
      <c r="A2171" s="351"/>
      <c r="B2171" s="351"/>
      <c r="C2171" s="351"/>
      <c r="D2171" s="351"/>
      <c r="E2171" s="351"/>
      <c r="F2171" s="351"/>
      <c r="G2171" s="351"/>
      <c r="H2171" s="351"/>
      <c r="I2171" s="351"/>
      <c r="J2171" s="351"/>
    </row>
    <row r="2172" spans="1:10" ht="13.5">
      <c r="A2172" s="351"/>
      <c r="B2172" s="351"/>
      <c r="C2172" s="351"/>
      <c r="D2172" s="351"/>
      <c r="E2172" s="351"/>
      <c r="F2172" s="351"/>
      <c r="G2172" s="351"/>
      <c r="H2172" s="351"/>
      <c r="I2172" s="351"/>
      <c r="J2172" s="351"/>
    </row>
    <row r="2173" spans="1:10" ht="13.5">
      <c r="A2173" s="351"/>
      <c r="B2173" s="351"/>
      <c r="C2173" s="351"/>
      <c r="D2173" s="351"/>
      <c r="E2173" s="351"/>
      <c r="F2173" s="351"/>
      <c r="G2173" s="351"/>
      <c r="H2173" s="351"/>
      <c r="I2173" s="351"/>
      <c r="J2173" s="351"/>
    </row>
    <row r="2174" spans="1:10" ht="13.5">
      <c r="A2174" s="351"/>
      <c r="B2174" s="351"/>
      <c r="C2174" s="351"/>
      <c r="D2174" s="351"/>
      <c r="E2174" s="351"/>
      <c r="F2174" s="351"/>
      <c r="G2174" s="351"/>
      <c r="H2174" s="351"/>
      <c r="I2174" s="351"/>
      <c r="J2174" s="351"/>
    </row>
    <row r="2175" spans="1:10" ht="13.5">
      <c r="A2175" s="351"/>
      <c r="B2175" s="351"/>
      <c r="C2175" s="351"/>
      <c r="D2175" s="351"/>
      <c r="E2175" s="351"/>
      <c r="F2175" s="351"/>
      <c r="G2175" s="351"/>
      <c r="H2175" s="351"/>
      <c r="I2175" s="351"/>
      <c r="J2175" s="351"/>
    </row>
    <row r="2176" spans="1:10" ht="13.5">
      <c r="A2176" s="351"/>
      <c r="B2176" s="351"/>
      <c r="C2176" s="351"/>
      <c r="D2176" s="351"/>
      <c r="E2176" s="351"/>
      <c r="F2176" s="351"/>
      <c r="G2176" s="351"/>
      <c r="H2176" s="351"/>
      <c r="I2176" s="351"/>
      <c r="J2176" s="351"/>
    </row>
    <row r="2177" spans="1:10" ht="13.5">
      <c r="A2177" s="351"/>
      <c r="B2177" s="351"/>
      <c r="C2177" s="351"/>
      <c r="D2177" s="351"/>
      <c r="E2177" s="351"/>
      <c r="F2177" s="351"/>
      <c r="G2177" s="351"/>
      <c r="H2177" s="351"/>
      <c r="I2177" s="351"/>
      <c r="J2177" s="351"/>
    </row>
    <row r="2178" spans="1:10" ht="13.5">
      <c r="A2178" s="351"/>
      <c r="B2178" s="351"/>
      <c r="C2178" s="351"/>
      <c r="D2178" s="351"/>
      <c r="E2178" s="351"/>
      <c r="F2178" s="351"/>
      <c r="G2178" s="351"/>
      <c r="H2178" s="351"/>
      <c r="I2178" s="351"/>
      <c r="J2178" s="351"/>
    </row>
    <row r="2179" spans="1:10" ht="13.5">
      <c r="A2179" s="351"/>
      <c r="B2179" s="351"/>
      <c r="C2179" s="351"/>
      <c r="D2179" s="351"/>
      <c r="E2179" s="351"/>
      <c r="F2179" s="351"/>
      <c r="G2179" s="351"/>
      <c r="H2179" s="351"/>
      <c r="I2179" s="351"/>
      <c r="J2179" s="351"/>
    </row>
    <row r="2180" spans="1:10" ht="13.5">
      <c r="A2180" s="351"/>
      <c r="B2180" s="351"/>
      <c r="C2180" s="351"/>
      <c r="D2180" s="351"/>
      <c r="E2180" s="351"/>
      <c r="F2180" s="351"/>
      <c r="G2180" s="351"/>
      <c r="H2180" s="351"/>
      <c r="I2180" s="351"/>
      <c r="J2180" s="351"/>
    </row>
    <row r="2181" spans="1:10" ht="13.5">
      <c r="A2181" s="351"/>
      <c r="B2181" s="351"/>
      <c r="C2181" s="351"/>
      <c r="D2181" s="351"/>
      <c r="E2181" s="351"/>
      <c r="F2181" s="351"/>
      <c r="G2181" s="351"/>
      <c r="H2181" s="351"/>
      <c r="I2181" s="351"/>
      <c r="J2181" s="351"/>
    </row>
    <row r="2182" spans="1:10" ht="13.5">
      <c r="A2182" s="351"/>
      <c r="B2182" s="351"/>
      <c r="C2182" s="351"/>
      <c r="D2182" s="351"/>
      <c r="E2182" s="351"/>
      <c r="F2182" s="351"/>
      <c r="G2182" s="351"/>
      <c r="H2182" s="351"/>
      <c r="I2182" s="351"/>
      <c r="J2182" s="351"/>
    </row>
    <row r="2183" spans="1:10" ht="13.5">
      <c r="A2183" s="351"/>
      <c r="B2183" s="351"/>
      <c r="C2183" s="351"/>
      <c r="D2183" s="351"/>
      <c r="E2183" s="351"/>
      <c r="F2183" s="351"/>
      <c r="G2183" s="351"/>
      <c r="H2183" s="351"/>
      <c r="I2183" s="351"/>
      <c r="J2183" s="351"/>
    </row>
    <row r="2184" spans="1:10" ht="13.5">
      <c r="A2184" s="351"/>
      <c r="B2184" s="351"/>
      <c r="C2184" s="351"/>
      <c r="D2184" s="351"/>
      <c r="E2184" s="351"/>
      <c r="F2184" s="351"/>
      <c r="G2184" s="351"/>
      <c r="H2184" s="351"/>
      <c r="I2184" s="351"/>
      <c r="J2184" s="351"/>
    </row>
    <row r="2185" spans="1:10" ht="13.5">
      <c r="A2185" s="351"/>
      <c r="B2185" s="351"/>
      <c r="C2185" s="351"/>
      <c r="D2185" s="351"/>
      <c r="E2185" s="351"/>
      <c r="F2185" s="351"/>
      <c r="G2185" s="351"/>
      <c r="H2185" s="351"/>
      <c r="I2185" s="351"/>
      <c r="J2185" s="351"/>
    </row>
    <row r="2186" spans="1:10" ht="13.5">
      <c r="A2186" s="351"/>
      <c r="B2186" s="351"/>
      <c r="C2186" s="351"/>
      <c r="D2186" s="351"/>
      <c r="E2186" s="351"/>
      <c r="F2186" s="351"/>
      <c r="G2186" s="351"/>
      <c r="H2186" s="351"/>
      <c r="I2186" s="351"/>
      <c r="J2186" s="351"/>
    </row>
    <row r="2187" spans="1:10" ht="13.5">
      <c r="A2187" s="351"/>
      <c r="B2187" s="351"/>
      <c r="C2187" s="351"/>
      <c r="D2187" s="351"/>
      <c r="E2187" s="351"/>
      <c r="F2187" s="351"/>
      <c r="G2187" s="351"/>
      <c r="H2187" s="351"/>
      <c r="I2187" s="351"/>
      <c r="J2187" s="351"/>
    </row>
    <row r="2188" spans="1:10" ht="13.5">
      <c r="A2188" s="351"/>
      <c r="B2188" s="351"/>
      <c r="C2188" s="351"/>
      <c r="D2188" s="351"/>
      <c r="E2188" s="351"/>
      <c r="F2188" s="351"/>
      <c r="G2188" s="351"/>
      <c r="H2188" s="351"/>
      <c r="I2188" s="351"/>
      <c r="J2188" s="351"/>
    </row>
    <row r="2189" spans="1:10" ht="13.5">
      <c r="A2189" s="351"/>
      <c r="B2189" s="351"/>
      <c r="C2189" s="351"/>
      <c r="D2189" s="351"/>
      <c r="E2189" s="351"/>
      <c r="F2189" s="351"/>
      <c r="G2189" s="351"/>
      <c r="H2189" s="351"/>
      <c r="I2189" s="351"/>
      <c r="J2189" s="351"/>
    </row>
    <row r="2190" spans="1:10" ht="13.5">
      <c r="A2190" s="351"/>
      <c r="B2190" s="351"/>
      <c r="C2190" s="351"/>
      <c r="D2190" s="351"/>
      <c r="E2190" s="351"/>
      <c r="F2190" s="351"/>
      <c r="G2190" s="351"/>
      <c r="H2190" s="351"/>
      <c r="I2190" s="351"/>
      <c r="J2190" s="351"/>
    </row>
    <row r="2191" spans="1:10" ht="13.5">
      <c r="A2191" s="351"/>
      <c r="B2191" s="351"/>
      <c r="C2191" s="351"/>
      <c r="D2191" s="351"/>
      <c r="E2191" s="351"/>
      <c r="F2191" s="351"/>
      <c r="G2191" s="351"/>
      <c r="H2191" s="351"/>
      <c r="I2191" s="351"/>
      <c r="J2191" s="351"/>
    </row>
    <row r="2192" spans="1:10" ht="13.5">
      <c r="A2192" s="351"/>
      <c r="B2192" s="351"/>
      <c r="C2192" s="351"/>
      <c r="D2192" s="351"/>
      <c r="E2192" s="351"/>
      <c r="F2192" s="351"/>
      <c r="G2192" s="351"/>
      <c r="H2192" s="351"/>
      <c r="I2192" s="351"/>
      <c r="J2192" s="351"/>
    </row>
    <row r="2193" spans="1:10" ht="13.5">
      <c r="A2193" s="351"/>
      <c r="B2193" s="351"/>
      <c r="C2193" s="351"/>
      <c r="D2193" s="351"/>
      <c r="E2193" s="351"/>
      <c r="F2193" s="351"/>
      <c r="G2193" s="351"/>
      <c r="H2193" s="351"/>
      <c r="I2193" s="351"/>
      <c r="J2193" s="351"/>
    </row>
    <row r="2194" spans="1:10" ht="13.5">
      <c r="A2194" s="351"/>
      <c r="B2194" s="351"/>
      <c r="C2194" s="351"/>
      <c r="D2194" s="351"/>
      <c r="E2194" s="351"/>
      <c r="F2194" s="351"/>
      <c r="G2194" s="351"/>
      <c r="H2194" s="351"/>
      <c r="I2194" s="351"/>
      <c r="J2194" s="351"/>
    </row>
    <row r="2195" spans="1:10" ht="13.5">
      <c r="A2195" s="351"/>
      <c r="B2195" s="351"/>
      <c r="C2195" s="351"/>
      <c r="D2195" s="351"/>
      <c r="E2195" s="351"/>
      <c r="F2195" s="351"/>
      <c r="G2195" s="351"/>
      <c r="H2195" s="351"/>
      <c r="I2195" s="351"/>
      <c r="J2195" s="351"/>
    </row>
    <row r="2196" spans="1:10" ht="13.5">
      <c r="A2196" s="351"/>
      <c r="B2196" s="351"/>
      <c r="C2196" s="351"/>
      <c r="D2196" s="351"/>
      <c r="E2196" s="351"/>
      <c r="F2196" s="351"/>
      <c r="G2196" s="351"/>
      <c r="H2196" s="351"/>
      <c r="I2196" s="351"/>
      <c r="J2196" s="351"/>
    </row>
    <row r="2197" spans="1:10" ht="13.5">
      <c r="A2197" s="351"/>
      <c r="B2197" s="351"/>
      <c r="C2197" s="351"/>
      <c r="D2197" s="351"/>
      <c r="E2197" s="351"/>
      <c r="F2197" s="351"/>
      <c r="G2197" s="351"/>
      <c r="H2197" s="351"/>
      <c r="I2197" s="351"/>
      <c r="J2197" s="351"/>
    </row>
    <row r="2198" spans="1:10" ht="13.5">
      <c r="A2198" s="351"/>
      <c r="B2198" s="351"/>
      <c r="C2198" s="351"/>
      <c r="D2198" s="351"/>
      <c r="E2198" s="351"/>
      <c r="F2198" s="351"/>
      <c r="G2198" s="351"/>
      <c r="H2198" s="351"/>
      <c r="I2198" s="351"/>
      <c r="J2198" s="351"/>
    </row>
    <row r="2199" spans="1:10" ht="13.5">
      <c r="A2199" s="351"/>
      <c r="B2199" s="351"/>
      <c r="C2199" s="351"/>
      <c r="D2199" s="351"/>
      <c r="E2199" s="351"/>
      <c r="F2199" s="351"/>
      <c r="G2199" s="351"/>
      <c r="H2199" s="351"/>
      <c r="I2199" s="351"/>
      <c r="J2199" s="351"/>
    </row>
    <row r="2200" spans="1:10" ht="13.5">
      <c r="A2200" s="351"/>
      <c r="B2200" s="351"/>
      <c r="C2200" s="351"/>
      <c r="D2200" s="351"/>
      <c r="E2200" s="351"/>
      <c r="F2200" s="351"/>
      <c r="G2200" s="351"/>
      <c r="H2200" s="351"/>
      <c r="I2200" s="351"/>
      <c r="J2200" s="351"/>
    </row>
    <row r="2201" spans="1:10" ht="13.5">
      <c r="A2201" s="351"/>
      <c r="B2201" s="351"/>
      <c r="C2201" s="351"/>
      <c r="D2201" s="351"/>
      <c r="E2201" s="351"/>
      <c r="F2201" s="351"/>
      <c r="G2201" s="351"/>
      <c r="H2201" s="351"/>
      <c r="I2201" s="351"/>
      <c r="J2201" s="351"/>
    </row>
    <row r="2202" spans="1:10" ht="13.5">
      <c r="A2202" s="351"/>
      <c r="B2202" s="351"/>
      <c r="C2202" s="351"/>
      <c r="D2202" s="351"/>
      <c r="E2202" s="351"/>
      <c r="F2202" s="351"/>
      <c r="G2202" s="351"/>
      <c r="H2202" s="351"/>
      <c r="I2202" s="351"/>
      <c r="J2202" s="351"/>
    </row>
    <row r="2203" spans="1:10" ht="13.5">
      <c r="A2203" s="351"/>
      <c r="B2203" s="351"/>
      <c r="C2203" s="351"/>
      <c r="D2203" s="351"/>
      <c r="E2203" s="351"/>
      <c r="F2203" s="351"/>
      <c r="G2203" s="351"/>
      <c r="H2203" s="351"/>
      <c r="I2203" s="351"/>
      <c r="J2203" s="351"/>
    </row>
    <row r="2204" spans="1:10" ht="13.5">
      <c r="A2204" s="351"/>
      <c r="B2204" s="351"/>
      <c r="C2204" s="351"/>
      <c r="D2204" s="351"/>
      <c r="E2204" s="351"/>
      <c r="F2204" s="351"/>
      <c r="G2204" s="351"/>
      <c r="H2204" s="351"/>
      <c r="I2204" s="351"/>
      <c r="J2204" s="351"/>
    </row>
    <row r="2205" spans="1:10" ht="13.5">
      <c r="A2205" s="351"/>
      <c r="B2205" s="351"/>
      <c r="C2205" s="351"/>
      <c r="D2205" s="351"/>
      <c r="E2205" s="351"/>
      <c r="F2205" s="351"/>
      <c r="G2205" s="351"/>
      <c r="H2205" s="351"/>
      <c r="I2205" s="351"/>
      <c r="J2205" s="351"/>
    </row>
    <row r="2206" spans="1:10" ht="13.5">
      <c r="A2206" s="351"/>
      <c r="B2206" s="351"/>
      <c r="C2206" s="351"/>
      <c r="D2206" s="351"/>
      <c r="E2206" s="351"/>
      <c r="F2206" s="351"/>
      <c r="G2206" s="351"/>
      <c r="H2206" s="351"/>
      <c r="I2206" s="351"/>
      <c r="J2206" s="351"/>
    </row>
    <row r="2207" spans="1:10" ht="13.5">
      <c r="A2207" s="351"/>
      <c r="B2207" s="351"/>
      <c r="C2207" s="351"/>
      <c r="D2207" s="351"/>
      <c r="E2207" s="351"/>
      <c r="F2207" s="351"/>
      <c r="G2207" s="351"/>
      <c r="H2207" s="351"/>
      <c r="I2207" s="351"/>
      <c r="J2207" s="351"/>
    </row>
    <row r="2208" spans="1:10" ht="13.5">
      <c r="A2208" s="351"/>
      <c r="B2208" s="351"/>
      <c r="C2208" s="351"/>
      <c r="D2208" s="351"/>
      <c r="E2208" s="351"/>
      <c r="F2208" s="351"/>
      <c r="G2208" s="351"/>
      <c r="H2208" s="351"/>
      <c r="I2208" s="351"/>
      <c r="J2208" s="351"/>
    </row>
    <row r="2209" spans="1:10" ht="13.5">
      <c r="A2209" s="351"/>
      <c r="B2209" s="351"/>
      <c r="C2209" s="351"/>
      <c r="D2209" s="351"/>
      <c r="E2209" s="351"/>
      <c r="F2209" s="351"/>
      <c r="G2209" s="351"/>
      <c r="H2209" s="351"/>
      <c r="I2209" s="351"/>
      <c r="J2209" s="351"/>
    </row>
    <row r="2210" spans="1:10" ht="13.5">
      <c r="A2210" s="351"/>
      <c r="B2210" s="351"/>
      <c r="C2210" s="351"/>
      <c r="D2210" s="351"/>
      <c r="E2210" s="351"/>
      <c r="F2210" s="351"/>
      <c r="G2210" s="351"/>
      <c r="H2210" s="351"/>
      <c r="I2210" s="351"/>
      <c r="J2210" s="351"/>
    </row>
    <row r="2211" spans="1:10" ht="13.5">
      <c r="A2211" s="351"/>
      <c r="B2211" s="351"/>
      <c r="C2211" s="351"/>
      <c r="D2211" s="351"/>
      <c r="E2211" s="351"/>
      <c r="F2211" s="351"/>
      <c r="G2211" s="351"/>
      <c r="H2211" s="351"/>
      <c r="I2211" s="351"/>
      <c r="J2211" s="351"/>
    </row>
    <row r="2212" spans="1:10" ht="13.5">
      <c r="A2212" s="351"/>
      <c r="B2212" s="351"/>
      <c r="C2212" s="351"/>
      <c r="D2212" s="351"/>
      <c r="E2212" s="351"/>
      <c r="F2212" s="351"/>
      <c r="G2212" s="351"/>
      <c r="H2212" s="351"/>
      <c r="I2212" s="351"/>
      <c r="J2212" s="351"/>
    </row>
    <row r="2213" spans="1:10" ht="13.5">
      <c r="A2213" s="351"/>
      <c r="B2213" s="351"/>
      <c r="C2213" s="351"/>
      <c r="D2213" s="351"/>
      <c r="E2213" s="351"/>
      <c r="F2213" s="351"/>
      <c r="G2213" s="351"/>
      <c r="H2213" s="351"/>
      <c r="I2213" s="351"/>
      <c r="J2213" s="351"/>
    </row>
    <row r="2214" spans="1:10" ht="13.5">
      <c r="A2214" s="351"/>
      <c r="B2214" s="351"/>
      <c r="C2214" s="351"/>
      <c r="D2214" s="351"/>
      <c r="E2214" s="351"/>
      <c r="F2214" s="351"/>
      <c r="G2214" s="351"/>
      <c r="H2214" s="351"/>
      <c r="I2214" s="351"/>
      <c r="J2214" s="351"/>
    </row>
    <row r="2215" spans="1:10" ht="13.5">
      <c r="A2215" s="351"/>
      <c r="B2215" s="351"/>
      <c r="C2215" s="351"/>
      <c r="D2215" s="351"/>
      <c r="E2215" s="351"/>
      <c r="F2215" s="351"/>
      <c r="G2215" s="351"/>
      <c r="H2215" s="351"/>
      <c r="I2215" s="351"/>
      <c r="J2215" s="351"/>
    </row>
    <row r="2216" spans="1:10" ht="13.5">
      <c r="A2216" s="351"/>
      <c r="B2216" s="351"/>
      <c r="C2216" s="351"/>
      <c r="D2216" s="351"/>
      <c r="E2216" s="351"/>
      <c r="F2216" s="351"/>
      <c r="G2216" s="351"/>
      <c r="H2216" s="351"/>
      <c r="I2216" s="351"/>
      <c r="J2216" s="351"/>
    </row>
    <row r="2217" spans="1:10" ht="13.5">
      <c r="A2217" s="351"/>
      <c r="B2217" s="351"/>
      <c r="C2217" s="351"/>
      <c r="D2217" s="351"/>
      <c r="E2217" s="351"/>
      <c r="F2217" s="351"/>
      <c r="G2217" s="351"/>
      <c r="H2217" s="351"/>
      <c r="I2217" s="351"/>
      <c r="J2217" s="351"/>
    </row>
    <row r="2218" spans="1:10" ht="13.5">
      <c r="A2218" s="351"/>
      <c r="B2218" s="351"/>
      <c r="C2218" s="351"/>
      <c r="D2218" s="351"/>
      <c r="E2218" s="351"/>
      <c r="F2218" s="351"/>
      <c r="G2218" s="351"/>
      <c r="H2218" s="351"/>
      <c r="I2218" s="351"/>
      <c r="J2218" s="351"/>
    </row>
    <row r="2219" spans="1:10" ht="13.5">
      <c r="A2219" s="351"/>
      <c r="B2219" s="351"/>
      <c r="C2219" s="351"/>
      <c r="D2219" s="351"/>
      <c r="E2219" s="351"/>
      <c r="F2219" s="351"/>
      <c r="G2219" s="351"/>
      <c r="H2219" s="351"/>
      <c r="I2219" s="351"/>
      <c r="J2219" s="351"/>
    </row>
    <row r="2220" spans="1:10" ht="13.5">
      <c r="A2220" s="351"/>
      <c r="B2220" s="351"/>
      <c r="C2220" s="351"/>
      <c r="D2220" s="351"/>
      <c r="E2220" s="351"/>
      <c r="F2220" s="351"/>
      <c r="G2220" s="351"/>
      <c r="H2220" s="351"/>
      <c r="I2220" s="351"/>
      <c r="J2220" s="351"/>
    </row>
    <row r="2221" spans="1:10" ht="13.5">
      <c r="A2221" s="351"/>
      <c r="B2221" s="351"/>
      <c r="C2221" s="351"/>
      <c r="D2221" s="351"/>
      <c r="E2221" s="351"/>
      <c r="F2221" s="351"/>
      <c r="G2221" s="351"/>
      <c r="H2221" s="351"/>
      <c r="I2221" s="351"/>
      <c r="J2221" s="351"/>
    </row>
    <row r="2222" spans="1:10" ht="13.5">
      <c r="A2222" s="351"/>
      <c r="B2222" s="351"/>
      <c r="C2222" s="351"/>
      <c r="D2222" s="351"/>
      <c r="E2222" s="351"/>
      <c r="F2222" s="351"/>
      <c r="G2222" s="351"/>
      <c r="H2222" s="351"/>
      <c r="I2222" s="351"/>
      <c r="J2222" s="351"/>
    </row>
    <row r="2223" spans="1:10" ht="13.5">
      <c r="A2223" s="351"/>
      <c r="B2223" s="351"/>
      <c r="C2223" s="351"/>
      <c r="D2223" s="351"/>
      <c r="E2223" s="351"/>
      <c r="F2223" s="351"/>
      <c r="G2223" s="351"/>
      <c r="H2223" s="351"/>
      <c r="I2223" s="351"/>
      <c r="J2223" s="351"/>
    </row>
    <row r="2224" spans="1:10" ht="13.5">
      <c r="A2224" s="351"/>
      <c r="B2224" s="351"/>
      <c r="C2224" s="351"/>
      <c r="D2224" s="351"/>
      <c r="E2224" s="351"/>
      <c r="F2224" s="351"/>
      <c r="G2224" s="351"/>
      <c r="H2224" s="351"/>
      <c r="I2224" s="351"/>
      <c r="J2224" s="351"/>
    </row>
    <row r="2225" spans="1:10" ht="13.5">
      <c r="A2225" s="351"/>
      <c r="B2225" s="351"/>
      <c r="C2225" s="351"/>
      <c r="D2225" s="351"/>
      <c r="E2225" s="351"/>
      <c r="F2225" s="351"/>
      <c r="G2225" s="351"/>
      <c r="H2225" s="351"/>
      <c r="I2225" s="351"/>
      <c r="J2225" s="351"/>
    </row>
    <row r="2226" spans="1:10" ht="13.5">
      <c r="A2226" s="351"/>
      <c r="B2226" s="351"/>
      <c r="C2226" s="351"/>
      <c r="D2226" s="351"/>
      <c r="E2226" s="351"/>
      <c r="F2226" s="351"/>
      <c r="G2226" s="351"/>
      <c r="H2226" s="351"/>
      <c r="I2226" s="351"/>
      <c r="J2226" s="351"/>
    </row>
    <row r="2227" spans="1:10" ht="13.5">
      <c r="A2227" s="351"/>
      <c r="B2227" s="351"/>
      <c r="C2227" s="351"/>
      <c r="D2227" s="351"/>
      <c r="E2227" s="351"/>
      <c r="F2227" s="351"/>
      <c r="G2227" s="351"/>
      <c r="H2227" s="351"/>
      <c r="I2227" s="351"/>
      <c r="J2227" s="351"/>
    </row>
    <row r="2228" spans="1:10" ht="13.5">
      <c r="A2228" s="351"/>
      <c r="B2228" s="351"/>
      <c r="C2228" s="351"/>
      <c r="D2228" s="351"/>
      <c r="E2228" s="351"/>
      <c r="F2228" s="351"/>
      <c r="G2228" s="351"/>
      <c r="H2228" s="351"/>
      <c r="I2228" s="351"/>
      <c r="J2228" s="351"/>
    </row>
    <row r="2229" spans="1:10" ht="13.5">
      <c r="A2229" s="351"/>
      <c r="B2229" s="351"/>
      <c r="C2229" s="351"/>
      <c r="D2229" s="351"/>
      <c r="E2229" s="351"/>
      <c r="F2229" s="351"/>
      <c r="G2229" s="351"/>
      <c r="H2229" s="351"/>
      <c r="I2229" s="351"/>
      <c r="J2229" s="351"/>
    </row>
    <row r="2230" spans="1:10" ht="13.5">
      <c r="A2230" s="351"/>
      <c r="B2230" s="351"/>
      <c r="C2230" s="351"/>
      <c r="D2230" s="351"/>
      <c r="E2230" s="351"/>
      <c r="F2230" s="351"/>
      <c r="G2230" s="351"/>
      <c r="H2230" s="351"/>
      <c r="I2230" s="351"/>
      <c r="J2230" s="351"/>
    </row>
    <row r="2231" spans="1:10" ht="13.5">
      <c r="A2231" s="351"/>
      <c r="B2231" s="351"/>
      <c r="C2231" s="351"/>
      <c r="D2231" s="351"/>
      <c r="E2231" s="351"/>
      <c r="F2231" s="351"/>
      <c r="G2231" s="351"/>
      <c r="H2231" s="351"/>
      <c r="I2231" s="351"/>
      <c r="J2231" s="351"/>
    </row>
    <row r="2232" spans="1:10" ht="13.5">
      <c r="A2232" s="351"/>
      <c r="B2232" s="351"/>
      <c r="C2232" s="351"/>
      <c r="D2232" s="351"/>
      <c r="E2232" s="351"/>
      <c r="F2232" s="351"/>
      <c r="G2232" s="351"/>
      <c r="H2232" s="351"/>
      <c r="I2232" s="351"/>
      <c r="J2232" s="351"/>
    </row>
    <row r="2233" spans="1:10" ht="13.5">
      <c r="A2233" s="351"/>
      <c r="B2233" s="351"/>
      <c r="C2233" s="351"/>
      <c r="D2233" s="351"/>
      <c r="E2233" s="351"/>
      <c r="F2233" s="351"/>
      <c r="G2233" s="351"/>
      <c r="H2233" s="351"/>
      <c r="I2233" s="351"/>
      <c r="J2233" s="351"/>
    </row>
    <row r="2234" spans="1:10" ht="13.5">
      <c r="A2234" s="351"/>
      <c r="B2234" s="351"/>
      <c r="C2234" s="351"/>
      <c r="D2234" s="351"/>
      <c r="E2234" s="351"/>
      <c r="F2234" s="351"/>
      <c r="G2234" s="351"/>
      <c r="H2234" s="351"/>
      <c r="I2234" s="351"/>
      <c r="J2234" s="351"/>
    </row>
    <row r="2235" spans="1:10" ht="13.5">
      <c r="A2235" s="351"/>
      <c r="B2235" s="351"/>
      <c r="C2235" s="351"/>
      <c r="D2235" s="351"/>
      <c r="E2235" s="351"/>
      <c r="F2235" s="351"/>
      <c r="G2235" s="351"/>
      <c r="H2235" s="351"/>
      <c r="I2235" s="351"/>
      <c r="J2235" s="351"/>
    </row>
    <row r="2236" spans="1:10" ht="13.5">
      <c r="A2236" s="351"/>
      <c r="B2236" s="351"/>
      <c r="C2236" s="351"/>
      <c r="D2236" s="351"/>
      <c r="E2236" s="351"/>
      <c r="F2236" s="351"/>
      <c r="G2236" s="351"/>
      <c r="H2236" s="351"/>
      <c r="I2236" s="351"/>
      <c r="J2236" s="351"/>
    </row>
    <row r="2237" spans="1:10" ht="13.5">
      <c r="A2237" s="351"/>
      <c r="B2237" s="351"/>
      <c r="C2237" s="351"/>
      <c r="D2237" s="351"/>
      <c r="E2237" s="351"/>
      <c r="F2237" s="351"/>
      <c r="G2237" s="351"/>
      <c r="H2237" s="351"/>
      <c r="I2237" s="351"/>
      <c r="J2237" s="351"/>
    </row>
    <row r="2238" spans="1:10" ht="13.5">
      <c r="A2238" s="351"/>
      <c r="B2238" s="351"/>
      <c r="C2238" s="351"/>
      <c r="D2238" s="351"/>
      <c r="E2238" s="351"/>
      <c r="F2238" s="351"/>
      <c r="G2238" s="351"/>
      <c r="H2238" s="351"/>
      <c r="I2238" s="351"/>
      <c r="J2238" s="351"/>
    </row>
    <row r="2239" spans="1:10" ht="13.5">
      <c r="A2239" s="351"/>
      <c r="B2239" s="351"/>
      <c r="C2239" s="351"/>
      <c r="D2239" s="351"/>
      <c r="E2239" s="351"/>
      <c r="F2239" s="351"/>
      <c r="G2239" s="351"/>
      <c r="H2239" s="351"/>
      <c r="I2239" s="351"/>
      <c r="J2239" s="351"/>
    </row>
    <row r="2240" spans="1:10" ht="13.5">
      <c r="A2240" s="351"/>
      <c r="B2240" s="351"/>
      <c r="C2240" s="351"/>
      <c r="D2240" s="351"/>
      <c r="E2240" s="351"/>
      <c r="F2240" s="351"/>
      <c r="G2240" s="351"/>
      <c r="H2240" s="351"/>
      <c r="I2240" s="351"/>
      <c r="J2240" s="351"/>
    </row>
    <row r="2241" spans="1:10" ht="13.5">
      <c r="A2241" s="351"/>
      <c r="B2241" s="351"/>
      <c r="C2241" s="351"/>
      <c r="D2241" s="351"/>
      <c r="E2241" s="351"/>
      <c r="F2241" s="351"/>
      <c r="G2241" s="351"/>
      <c r="H2241" s="351"/>
      <c r="I2241" s="351"/>
      <c r="J2241" s="351"/>
    </row>
    <row r="2242" spans="1:10" ht="13.5">
      <c r="A2242" s="351"/>
      <c r="B2242" s="351"/>
      <c r="C2242" s="351"/>
      <c r="D2242" s="351"/>
      <c r="E2242" s="351"/>
      <c r="F2242" s="351"/>
      <c r="G2242" s="351"/>
      <c r="H2242" s="351"/>
      <c r="I2242" s="351"/>
      <c r="J2242" s="351"/>
    </row>
    <row r="2243" spans="1:10" ht="13.5">
      <c r="A2243" s="351"/>
      <c r="B2243" s="351"/>
      <c r="C2243" s="351"/>
      <c r="D2243" s="351"/>
      <c r="E2243" s="351"/>
      <c r="F2243" s="351"/>
      <c r="G2243" s="351"/>
      <c r="H2243" s="351"/>
      <c r="I2243" s="351"/>
      <c r="J2243" s="351"/>
    </row>
    <row r="2244" spans="1:10" ht="13.5">
      <c r="A2244" s="351"/>
      <c r="B2244" s="351"/>
      <c r="C2244" s="351"/>
      <c r="D2244" s="351"/>
      <c r="E2244" s="351"/>
      <c r="F2244" s="351"/>
      <c r="G2244" s="351"/>
      <c r="H2244" s="351"/>
      <c r="I2244" s="351"/>
      <c r="J2244" s="351"/>
    </row>
    <row r="2245" spans="1:10" ht="13.5">
      <c r="A2245" s="351"/>
      <c r="B2245" s="351"/>
      <c r="C2245" s="351"/>
      <c r="D2245" s="351"/>
      <c r="E2245" s="351"/>
      <c r="F2245" s="351"/>
      <c r="G2245" s="351"/>
      <c r="H2245" s="351"/>
      <c r="I2245" s="351"/>
      <c r="J2245" s="351"/>
    </row>
    <row r="2246" spans="1:10" ht="13.5">
      <c r="A2246" s="351"/>
      <c r="B2246" s="351"/>
      <c r="C2246" s="351"/>
      <c r="D2246" s="351"/>
      <c r="E2246" s="351"/>
      <c r="F2246" s="351"/>
      <c r="G2246" s="351"/>
      <c r="H2246" s="351"/>
      <c r="I2246" s="351"/>
      <c r="J2246" s="351"/>
    </row>
    <row r="2247" spans="1:10" ht="13.5">
      <c r="A2247" s="351"/>
      <c r="B2247" s="351"/>
      <c r="C2247" s="351"/>
      <c r="D2247" s="351"/>
      <c r="E2247" s="351"/>
      <c r="F2247" s="351"/>
      <c r="G2247" s="351"/>
      <c r="H2247" s="351"/>
      <c r="I2247" s="351"/>
      <c r="J2247" s="351"/>
    </row>
    <row r="2248" spans="1:10" ht="13.5">
      <c r="A2248" s="351"/>
      <c r="B2248" s="351"/>
      <c r="C2248" s="351"/>
      <c r="D2248" s="351"/>
      <c r="E2248" s="351"/>
      <c r="F2248" s="351"/>
      <c r="G2248" s="351"/>
      <c r="H2248" s="351"/>
      <c r="I2248" s="351"/>
      <c r="J2248" s="351"/>
    </row>
    <row r="2249" spans="1:10" ht="13.5">
      <c r="A2249" s="351"/>
      <c r="B2249" s="351"/>
      <c r="C2249" s="351"/>
      <c r="D2249" s="351"/>
      <c r="E2249" s="351"/>
      <c r="F2249" s="351"/>
      <c r="G2249" s="351"/>
      <c r="H2249" s="351"/>
      <c r="I2249" s="351"/>
      <c r="J2249" s="351"/>
    </row>
    <row r="2250" spans="1:10" ht="13.5">
      <c r="A2250" s="351"/>
      <c r="B2250" s="351"/>
      <c r="C2250" s="351"/>
      <c r="D2250" s="351"/>
      <c r="E2250" s="351"/>
      <c r="F2250" s="351"/>
      <c r="G2250" s="351"/>
      <c r="H2250" s="351"/>
      <c r="I2250" s="351"/>
      <c r="J2250" s="351"/>
    </row>
    <row r="2251" spans="1:10" ht="13.5">
      <c r="A2251" s="351"/>
      <c r="B2251" s="351"/>
      <c r="C2251" s="351"/>
      <c r="D2251" s="351"/>
      <c r="E2251" s="351"/>
      <c r="F2251" s="351"/>
      <c r="G2251" s="351"/>
      <c r="H2251" s="351"/>
      <c r="I2251" s="351"/>
      <c r="J2251" s="351"/>
    </row>
    <row r="2252" spans="1:10" ht="13.5">
      <c r="A2252" s="351"/>
      <c r="B2252" s="351"/>
      <c r="C2252" s="351"/>
      <c r="D2252" s="351"/>
      <c r="E2252" s="351"/>
      <c r="F2252" s="351"/>
      <c r="G2252" s="351"/>
      <c r="H2252" s="351"/>
      <c r="I2252" s="351"/>
      <c r="J2252" s="351"/>
    </row>
    <row r="2253" spans="1:10" ht="13.5">
      <c r="A2253" s="351"/>
      <c r="B2253" s="351"/>
      <c r="C2253" s="351"/>
      <c r="D2253" s="351"/>
      <c r="E2253" s="351"/>
      <c r="F2253" s="351"/>
      <c r="G2253" s="351"/>
      <c r="H2253" s="351"/>
      <c r="I2253" s="351"/>
      <c r="J2253" s="351"/>
    </row>
    <row r="2254" spans="1:10" ht="13.5">
      <c r="A2254" s="351"/>
      <c r="B2254" s="351"/>
      <c r="C2254" s="351"/>
      <c r="D2254" s="351"/>
      <c r="E2254" s="351"/>
      <c r="F2254" s="351"/>
      <c r="G2254" s="351"/>
      <c r="H2254" s="351"/>
      <c r="I2254" s="351"/>
      <c r="J2254" s="351"/>
    </row>
    <row r="2255" spans="1:10" ht="13.5">
      <c r="A2255" s="351"/>
      <c r="B2255" s="351"/>
      <c r="C2255" s="351"/>
      <c r="D2255" s="351"/>
      <c r="E2255" s="351"/>
      <c r="F2255" s="351"/>
      <c r="G2255" s="351"/>
      <c r="H2255" s="351"/>
      <c r="I2255" s="351"/>
      <c r="J2255" s="351"/>
    </row>
    <row r="2256" spans="1:10" ht="13.5">
      <c r="A2256" s="351"/>
      <c r="B2256" s="351"/>
      <c r="C2256" s="351"/>
      <c r="D2256" s="351"/>
      <c r="E2256" s="351"/>
      <c r="F2256" s="351"/>
      <c r="G2256" s="351"/>
      <c r="H2256" s="351"/>
      <c r="I2256" s="351"/>
      <c r="J2256" s="351"/>
    </row>
    <row r="2257" spans="1:10" ht="13.5">
      <c r="A2257" s="351"/>
      <c r="B2257" s="351"/>
      <c r="C2257" s="351"/>
      <c r="D2257" s="351"/>
      <c r="E2257" s="351"/>
      <c r="F2257" s="351"/>
      <c r="G2257" s="351"/>
      <c r="H2257" s="351"/>
      <c r="I2257" s="351"/>
      <c r="J2257" s="351"/>
    </row>
    <row r="2258" spans="1:10" ht="13.5">
      <c r="A2258" s="351"/>
      <c r="B2258" s="351"/>
      <c r="C2258" s="351"/>
      <c r="D2258" s="351"/>
      <c r="E2258" s="351"/>
      <c r="F2258" s="351"/>
      <c r="G2258" s="351"/>
      <c r="H2258" s="351"/>
      <c r="I2258" s="351"/>
      <c r="J2258" s="351"/>
    </row>
    <row r="2259" spans="1:10" ht="13.5">
      <c r="A2259" s="351"/>
      <c r="B2259" s="351"/>
      <c r="C2259" s="351"/>
      <c r="D2259" s="351"/>
      <c r="E2259" s="351"/>
      <c r="F2259" s="351"/>
      <c r="G2259" s="351"/>
      <c r="H2259" s="351"/>
      <c r="I2259" s="351"/>
      <c r="J2259" s="351"/>
    </row>
    <row r="2260" spans="1:10" ht="13.5">
      <c r="A2260" s="351"/>
      <c r="B2260" s="351"/>
      <c r="C2260" s="351"/>
      <c r="D2260" s="351"/>
      <c r="E2260" s="351"/>
      <c r="F2260" s="351"/>
      <c r="G2260" s="351"/>
      <c r="H2260" s="351"/>
      <c r="I2260" s="351"/>
      <c r="J2260" s="351"/>
    </row>
    <row r="2261" spans="1:10" ht="13.5">
      <c r="A2261" s="351"/>
      <c r="B2261" s="351"/>
      <c r="C2261" s="351"/>
      <c r="D2261" s="351"/>
      <c r="E2261" s="351"/>
      <c r="F2261" s="351"/>
      <c r="G2261" s="351"/>
      <c r="H2261" s="351"/>
      <c r="I2261" s="351"/>
      <c r="J2261" s="351"/>
    </row>
    <row r="2262" spans="1:10" ht="13.5">
      <c r="A2262" s="351"/>
      <c r="B2262" s="351"/>
      <c r="C2262" s="351"/>
      <c r="D2262" s="351"/>
      <c r="E2262" s="351"/>
      <c r="F2262" s="351"/>
      <c r="G2262" s="351"/>
      <c r="H2262" s="351"/>
      <c r="I2262" s="351"/>
      <c r="J2262" s="351"/>
    </row>
    <row r="2263" spans="1:10" ht="13.5">
      <c r="A2263" s="351"/>
      <c r="B2263" s="351"/>
      <c r="C2263" s="351"/>
      <c r="D2263" s="351"/>
      <c r="E2263" s="351"/>
      <c r="F2263" s="351"/>
      <c r="G2263" s="351"/>
      <c r="H2263" s="351"/>
      <c r="I2263" s="351"/>
      <c r="J2263" s="351"/>
    </row>
    <row r="2264" spans="1:10" ht="13.5">
      <c r="A2264" s="351"/>
      <c r="B2264" s="351"/>
      <c r="C2264" s="351"/>
      <c r="D2264" s="351"/>
      <c r="E2264" s="351"/>
      <c r="F2264" s="351"/>
      <c r="G2264" s="351"/>
      <c r="H2264" s="351"/>
      <c r="I2264" s="351"/>
      <c r="J2264" s="351"/>
    </row>
    <row r="2265" spans="1:10" ht="13.5">
      <c r="A2265" s="351"/>
      <c r="B2265" s="351"/>
      <c r="C2265" s="351"/>
      <c r="D2265" s="351"/>
      <c r="E2265" s="351"/>
      <c r="F2265" s="351"/>
      <c r="G2265" s="351"/>
      <c r="H2265" s="351"/>
      <c r="I2265" s="351"/>
      <c r="J2265" s="351"/>
    </row>
    <row r="2266" spans="1:10" ht="13.5">
      <c r="A2266" s="351"/>
      <c r="B2266" s="351"/>
      <c r="C2266" s="351"/>
      <c r="D2266" s="351"/>
      <c r="E2266" s="351"/>
      <c r="F2266" s="351"/>
      <c r="G2266" s="351"/>
      <c r="H2266" s="351"/>
      <c r="I2266" s="351"/>
      <c r="J2266" s="351"/>
    </row>
    <row r="2267" spans="1:10" ht="13.5">
      <c r="A2267" s="351"/>
      <c r="B2267" s="351"/>
      <c r="C2267" s="351"/>
      <c r="D2267" s="351"/>
      <c r="E2267" s="351"/>
      <c r="F2267" s="351"/>
      <c r="G2267" s="351"/>
      <c r="H2267" s="351"/>
      <c r="I2267" s="351"/>
      <c r="J2267" s="351"/>
    </row>
    <row r="2268" spans="1:10" ht="13.5">
      <c r="A2268" s="351"/>
      <c r="B2268" s="351"/>
      <c r="C2268" s="351"/>
      <c r="D2268" s="351"/>
      <c r="E2268" s="351"/>
      <c r="F2268" s="351"/>
      <c r="G2268" s="351"/>
      <c r="H2268" s="351"/>
      <c r="I2268" s="351"/>
      <c r="J2268" s="351"/>
    </row>
    <row r="2269" spans="1:10" ht="13.5">
      <c r="A2269" s="351"/>
      <c r="B2269" s="351"/>
      <c r="C2269" s="351"/>
      <c r="D2269" s="351"/>
      <c r="E2269" s="351"/>
      <c r="F2269" s="351"/>
      <c r="G2269" s="351"/>
      <c r="H2269" s="351"/>
      <c r="I2269" s="351"/>
      <c r="J2269" s="351"/>
    </row>
    <row r="2270" spans="1:10" ht="13.5">
      <c r="A2270" s="351"/>
      <c r="B2270" s="351"/>
      <c r="C2270" s="351"/>
      <c r="D2270" s="351"/>
      <c r="E2270" s="351"/>
      <c r="F2270" s="351"/>
      <c r="G2270" s="351"/>
      <c r="H2270" s="351"/>
      <c r="I2270" s="351"/>
      <c r="J2270" s="351"/>
    </row>
    <row r="2271" spans="1:10" ht="13.5">
      <c r="A2271" s="351"/>
      <c r="B2271" s="351"/>
      <c r="C2271" s="351"/>
      <c r="D2271" s="351"/>
      <c r="E2271" s="351"/>
      <c r="F2271" s="351"/>
      <c r="G2271" s="351"/>
      <c r="H2271" s="351"/>
      <c r="I2271" s="351"/>
      <c r="J2271" s="351"/>
    </row>
    <row r="2272" spans="1:10" ht="13.5">
      <c r="A2272" s="351"/>
      <c r="B2272" s="351"/>
      <c r="C2272" s="351"/>
      <c r="D2272" s="351"/>
      <c r="E2272" s="351"/>
      <c r="F2272" s="351"/>
      <c r="G2272" s="351"/>
      <c r="H2272" s="351"/>
      <c r="I2272" s="351"/>
      <c r="J2272" s="351"/>
    </row>
    <row r="2273" spans="1:10" ht="13.5">
      <c r="A2273" s="351"/>
      <c r="B2273" s="351"/>
      <c r="C2273" s="351"/>
      <c r="D2273" s="351"/>
      <c r="E2273" s="351"/>
      <c r="F2273" s="351"/>
      <c r="G2273" s="351"/>
      <c r="H2273" s="351"/>
      <c r="I2273" s="351"/>
      <c r="J2273" s="351"/>
    </row>
    <row r="2274" spans="1:10" ht="13.5">
      <c r="A2274" s="351"/>
      <c r="B2274" s="351"/>
      <c r="C2274" s="351"/>
      <c r="D2274" s="351"/>
      <c r="E2274" s="351"/>
      <c r="F2274" s="351"/>
      <c r="G2274" s="351"/>
      <c r="H2274" s="351"/>
      <c r="I2274" s="351"/>
      <c r="J2274" s="351"/>
    </row>
    <row r="2275" spans="1:10" ht="13.5">
      <c r="A2275" s="351"/>
      <c r="B2275" s="351"/>
      <c r="C2275" s="351"/>
      <c r="D2275" s="351"/>
      <c r="E2275" s="351"/>
      <c r="F2275" s="351"/>
      <c r="G2275" s="351"/>
      <c r="H2275" s="351"/>
      <c r="I2275" s="351"/>
      <c r="J2275" s="351"/>
    </row>
    <row r="2276" spans="1:10" ht="13.5">
      <c r="A2276" s="351"/>
      <c r="B2276" s="351"/>
      <c r="C2276" s="351"/>
      <c r="D2276" s="351"/>
      <c r="E2276" s="351"/>
      <c r="F2276" s="351"/>
      <c r="G2276" s="351"/>
      <c r="H2276" s="351"/>
      <c r="I2276" s="351"/>
      <c r="J2276" s="351"/>
    </row>
    <row r="2277" spans="1:10" ht="13.5">
      <c r="A2277" s="351"/>
      <c r="B2277" s="351"/>
      <c r="C2277" s="351"/>
      <c r="D2277" s="351"/>
      <c r="E2277" s="351"/>
      <c r="F2277" s="351"/>
      <c r="G2277" s="351"/>
      <c r="H2277" s="351"/>
      <c r="I2277" s="351"/>
      <c r="J2277" s="351"/>
    </row>
    <row r="2278" spans="1:10" ht="13.5">
      <c r="A2278" s="351"/>
      <c r="B2278" s="351"/>
      <c r="C2278" s="351"/>
      <c r="D2278" s="351"/>
      <c r="E2278" s="351"/>
      <c r="F2278" s="351"/>
      <c r="G2278" s="351"/>
      <c r="H2278" s="351"/>
      <c r="I2278" s="351"/>
      <c r="J2278" s="351"/>
    </row>
    <row r="2279" spans="1:10" ht="13.5">
      <c r="A2279" s="351"/>
      <c r="B2279" s="351"/>
      <c r="C2279" s="351"/>
      <c r="D2279" s="351"/>
      <c r="E2279" s="351"/>
      <c r="F2279" s="351"/>
      <c r="G2279" s="351"/>
      <c r="H2279" s="351"/>
      <c r="I2279" s="351"/>
      <c r="J2279" s="351"/>
    </row>
    <row r="2280" spans="1:10" ht="13.5">
      <c r="A2280" s="351"/>
      <c r="B2280" s="351"/>
      <c r="C2280" s="351"/>
      <c r="D2280" s="351"/>
      <c r="E2280" s="351"/>
      <c r="F2280" s="351"/>
      <c r="G2280" s="351"/>
      <c r="H2280" s="351"/>
      <c r="I2280" s="351"/>
      <c r="J2280" s="351"/>
    </row>
    <row r="2281" spans="1:10" ht="13.5">
      <c r="A2281" s="351"/>
      <c r="B2281" s="351"/>
      <c r="C2281" s="351"/>
      <c r="D2281" s="351"/>
      <c r="E2281" s="351"/>
      <c r="F2281" s="351"/>
      <c r="G2281" s="351"/>
      <c r="H2281" s="351"/>
      <c r="I2281" s="351"/>
      <c r="J2281" s="351"/>
    </row>
    <row r="2282" spans="1:10" ht="13.5">
      <c r="A2282" s="351"/>
      <c r="B2282" s="351"/>
      <c r="C2282" s="351"/>
      <c r="D2282" s="351"/>
      <c r="E2282" s="351"/>
      <c r="F2282" s="351"/>
      <c r="G2282" s="351"/>
      <c r="H2282" s="351"/>
      <c r="I2282" s="351"/>
      <c r="J2282" s="351"/>
    </row>
    <row r="2283" spans="1:10" ht="13.5">
      <c r="A2283" s="351"/>
      <c r="B2283" s="351"/>
      <c r="C2283" s="351"/>
      <c r="D2283" s="351"/>
      <c r="E2283" s="351"/>
      <c r="F2283" s="351"/>
      <c r="G2283" s="351"/>
      <c r="H2283" s="351"/>
      <c r="I2283" s="351"/>
      <c r="J2283" s="351"/>
    </row>
    <row r="2284" spans="1:10" ht="13.5">
      <c r="A2284" s="351"/>
      <c r="B2284" s="351"/>
      <c r="C2284" s="351"/>
      <c r="D2284" s="351"/>
      <c r="E2284" s="351"/>
      <c r="F2284" s="351"/>
      <c r="G2284" s="351"/>
      <c r="H2284" s="351"/>
      <c r="I2284" s="351"/>
      <c r="J2284" s="351"/>
    </row>
    <row r="2285" spans="1:10" ht="13.5">
      <c r="A2285" s="351"/>
      <c r="B2285" s="351"/>
      <c r="C2285" s="351"/>
      <c r="D2285" s="351"/>
      <c r="E2285" s="351"/>
      <c r="F2285" s="351"/>
      <c r="G2285" s="351"/>
      <c r="H2285" s="351"/>
      <c r="I2285" s="351"/>
      <c r="J2285" s="351"/>
    </row>
    <row r="2286" spans="1:10" ht="13.5">
      <c r="A2286" s="351"/>
      <c r="B2286" s="351"/>
      <c r="C2286" s="351"/>
      <c r="D2286" s="351"/>
      <c r="E2286" s="351"/>
      <c r="F2286" s="351"/>
      <c r="G2286" s="351"/>
      <c r="H2286" s="351"/>
      <c r="I2286" s="351"/>
      <c r="J2286" s="351"/>
    </row>
    <row r="2287" spans="1:10" ht="13.5">
      <c r="A2287" s="351"/>
      <c r="B2287" s="351"/>
      <c r="C2287" s="351"/>
      <c r="D2287" s="351"/>
      <c r="E2287" s="351"/>
      <c r="F2287" s="351"/>
      <c r="G2287" s="351"/>
      <c r="H2287" s="351"/>
      <c r="I2287" s="351"/>
      <c r="J2287" s="351"/>
    </row>
    <row r="2288" spans="1:10" ht="13.5">
      <c r="A2288" s="351"/>
      <c r="B2288" s="351"/>
      <c r="C2288" s="351"/>
      <c r="D2288" s="351"/>
      <c r="E2288" s="351"/>
      <c r="F2288" s="351"/>
      <c r="G2288" s="351"/>
      <c r="H2288" s="351"/>
      <c r="I2288" s="351"/>
      <c r="J2288" s="351"/>
    </row>
    <row r="2289" spans="1:10" ht="13.5">
      <c r="A2289" s="351"/>
      <c r="B2289" s="351"/>
      <c r="C2289" s="351"/>
      <c r="D2289" s="351"/>
      <c r="E2289" s="351"/>
      <c r="F2289" s="351"/>
      <c r="G2289" s="351"/>
      <c r="H2289" s="351"/>
      <c r="I2289" s="351"/>
      <c r="J2289" s="351"/>
    </row>
    <row r="2290" spans="1:10" ht="13.5">
      <c r="A2290" s="351"/>
      <c r="B2290" s="351"/>
      <c r="C2290" s="351"/>
      <c r="D2290" s="351"/>
      <c r="E2290" s="351"/>
      <c r="F2290" s="351"/>
      <c r="G2290" s="351"/>
      <c r="H2290" s="351"/>
      <c r="I2290" s="351"/>
      <c r="J2290" s="351"/>
    </row>
    <row r="2291" spans="1:10" ht="13.5">
      <c r="A2291" s="351"/>
      <c r="B2291" s="351"/>
      <c r="C2291" s="351"/>
      <c r="D2291" s="351"/>
      <c r="E2291" s="351"/>
      <c r="F2291" s="351"/>
      <c r="G2291" s="351"/>
      <c r="H2291" s="351"/>
      <c r="I2291" s="351"/>
      <c r="J2291" s="351"/>
    </row>
    <row r="2292" spans="1:10" ht="13.5">
      <c r="A2292" s="351"/>
      <c r="B2292" s="351"/>
      <c r="C2292" s="351"/>
      <c r="D2292" s="351"/>
      <c r="E2292" s="351"/>
      <c r="F2292" s="351"/>
      <c r="G2292" s="351"/>
      <c r="H2292" s="351"/>
      <c r="I2292" s="351"/>
      <c r="J2292" s="351"/>
    </row>
    <row r="2293" spans="1:10" ht="13.5">
      <c r="A2293" s="351"/>
      <c r="B2293" s="351"/>
      <c r="C2293" s="351"/>
      <c r="D2293" s="351"/>
      <c r="E2293" s="351"/>
      <c r="F2293" s="351"/>
      <c r="G2293" s="351"/>
      <c r="H2293" s="351"/>
      <c r="I2293" s="351"/>
      <c r="J2293" s="351"/>
    </row>
    <row r="2294" spans="1:10" ht="13.5">
      <c r="A2294" s="351"/>
      <c r="B2294" s="351"/>
      <c r="C2294" s="351"/>
      <c r="D2294" s="351"/>
      <c r="E2294" s="351"/>
      <c r="F2294" s="351"/>
      <c r="G2294" s="351"/>
      <c r="H2294" s="351"/>
      <c r="I2294" s="351"/>
      <c r="J2294" s="351"/>
    </row>
    <row r="2295" spans="1:10" ht="13.5">
      <c r="A2295" s="351"/>
      <c r="B2295" s="351"/>
      <c r="C2295" s="351"/>
      <c r="D2295" s="351"/>
      <c r="E2295" s="351"/>
      <c r="F2295" s="351"/>
      <c r="G2295" s="351"/>
      <c r="H2295" s="351"/>
      <c r="I2295" s="351"/>
      <c r="J2295" s="351"/>
    </row>
    <row r="2296" spans="1:10" ht="13.5">
      <c r="A2296" s="351"/>
      <c r="B2296" s="351"/>
      <c r="C2296" s="351"/>
      <c r="D2296" s="351"/>
      <c r="E2296" s="351"/>
      <c r="F2296" s="351"/>
      <c r="G2296" s="351"/>
      <c r="H2296" s="351"/>
      <c r="I2296" s="351"/>
      <c r="J2296" s="351"/>
    </row>
    <row r="2297" spans="1:10" ht="13.5">
      <c r="A2297" s="351"/>
      <c r="B2297" s="351"/>
      <c r="C2297" s="351"/>
      <c r="D2297" s="351"/>
      <c r="E2297" s="351"/>
      <c r="F2297" s="351"/>
      <c r="G2297" s="351"/>
      <c r="H2297" s="351"/>
      <c r="I2297" s="351"/>
      <c r="J2297" s="351"/>
    </row>
    <row r="2298" spans="1:10" ht="13.5">
      <c r="A2298" s="351"/>
      <c r="B2298" s="351"/>
      <c r="C2298" s="351"/>
      <c r="D2298" s="351"/>
      <c r="E2298" s="351"/>
      <c r="F2298" s="351"/>
      <c r="G2298" s="351"/>
      <c r="H2298" s="351"/>
      <c r="I2298" s="351"/>
      <c r="J2298" s="351"/>
    </row>
    <row r="2299" spans="1:10" ht="13.5">
      <c r="A2299" s="351"/>
      <c r="B2299" s="351"/>
      <c r="C2299" s="351"/>
      <c r="D2299" s="351"/>
      <c r="E2299" s="351"/>
      <c r="F2299" s="351"/>
      <c r="G2299" s="351"/>
      <c r="H2299" s="351"/>
      <c r="I2299" s="351"/>
      <c r="J2299" s="351"/>
    </row>
    <row r="2300" spans="1:10" ht="13.5">
      <c r="A2300" s="351"/>
      <c r="B2300" s="351"/>
      <c r="C2300" s="351"/>
      <c r="D2300" s="351"/>
      <c r="E2300" s="351"/>
      <c r="F2300" s="351"/>
      <c r="G2300" s="351"/>
      <c r="H2300" s="351"/>
      <c r="I2300" s="351"/>
      <c r="J2300" s="351"/>
    </row>
    <row r="2301" spans="1:10" ht="13.5">
      <c r="A2301" s="351"/>
      <c r="B2301" s="351"/>
      <c r="C2301" s="351"/>
      <c r="D2301" s="351"/>
      <c r="E2301" s="351"/>
      <c r="F2301" s="351"/>
      <c r="G2301" s="351"/>
      <c r="H2301" s="351"/>
      <c r="I2301" s="351"/>
      <c r="J2301" s="351"/>
    </row>
    <row r="2302" spans="1:10" ht="13.5">
      <c r="A2302" s="351"/>
      <c r="B2302" s="351"/>
      <c r="C2302" s="351"/>
      <c r="D2302" s="351"/>
      <c r="E2302" s="351"/>
      <c r="F2302" s="351"/>
      <c r="G2302" s="351"/>
      <c r="H2302" s="351"/>
      <c r="I2302" s="351"/>
      <c r="J2302" s="351"/>
    </row>
    <row r="2303" spans="1:10" ht="13.5">
      <c r="A2303" s="351"/>
      <c r="B2303" s="351"/>
      <c r="C2303" s="351"/>
      <c r="D2303" s="351"/>
      <c r="E2303" s="351"/>
      <c r="F2303" s="351"/>
      <c r="G2303" s="351"/>
      <c r="H2303" s="351"/>
      <c r="I2303" s="351"/>
      <c r="J2303" s="351"/>
    </row>
    <row r="2304" spans="1:10" ht="13.5">
      <c r="A2304" s="351"/>
      <c r="B2304" s="351"/>
      <c r="C2304" s="351"/>
      <c r="D2304" s="351"/>
      <c r="E2304" s="351"/>
      <c r="F2304" s="351"/>
      <c r="G2304" s="351"/>
      <c r="H2304" s="351"/>
      <c r="I2304" s="351"/>
      <c r="J2304" s="351"/>
    </row>
    <row r="2305" spans="1:10" ht="13.5">
      <c r="A2305" s="351"/>
      <c r="B2305" s="351"/>
      <c r="C2305" s="351"/>
      <c r="D2305" s="351"/>
      <c r="E2305" s="351"/>
      <c r="F2305" s="351"/>
      <c r="G2305" s="351"/>
      <c r="H2305" s="351"/>
      <c r="I2305" s="351"/>
      <c r="J2305" s="351"/>
    </row>
    <row r="2306" spans="1:10" ht="13.5">
      <c r="A2306" s="351"/>
      <c r="B2306" s="351"/>
      <c r="C2306" s="351"/>
      <c r="D2306" s="351"/>
      <c r="E2306" s="351"/>
      <c r="F2306" s="351"/>
      <c r="G2306" s="351"/>
      <c r="H2306" s="351"/>
      <c r="I2306" s="351"/>
      <c r="J2306" s="351"/>
    </row>
    <row r="2307" spans="1:10" ht="13.5">
      <c r="A2307" s="351"/>
      <c r="B2307" s="351"/>
      <c r="C2307" s="351"/>
      <c r="D2307" s="351"/>
      <c r="E2307" s="351"/>
      <c r="F2307" s="351"/>
      <c r="G2307" s="351"/>
      <c r="H2307" s="351"/>
      <c r="I2307" s="351"/>
      <c r="J2307" s="351"/>
    </row>
    <row r="2308" spans="1:10" ht="13.5">
      <c r="A2308" s="351"/>
      <c r="B2308" s="351"/>
      <c r="C2308" s="351"/>
      <c r="D2308" s="351"/>
      <c r="E2308" s="351"/>
      <c r="F2308" s="351"/>
      <c r="G2308" s="351"/>
      <c r="H2308" s="351"/>
      <c r="I2308" s="351"/>
      <c r="J2308" s="351"/>
    </row>
    <row r="2309" spans="1:10" ht="13.5">
      <c r="A2309" s="351"/>
      <c r="B2309" s="351"/>
      <c r="C2309" s="351"/>
      <c r="D2309" s="351"/>
      <c r="E2309" s="351"/>
      <c r="F2309" s="351"/>
      <c r="G2309" s="351"/>
      <c r="H2309" s="351"/>
      <c r="I2309" s="351"/>
      <c r="J2309" s="351"/>
    </row>
    <row r="2310" spans="1:10" ht="13.5">
      <c r="A2310" s="351"/>
      <c r="B2310" s="351"/>
      <c r="C2310" s="351"/>
      <c r="D2310" s="351"/>
      <c r="E2310" s="351"/>
      <c r="F2310" s="351"/>
      <c r="G2310" s="351"/>
      <c r="H2310" s="351"/>
      <c r="I2310" s="351"/>
      <c r="J2310" s="351"/>
    </row>
    <row r="2311" spans="1:10" ht="13.5">
      <c r="A2311" s="351"/>
      <c r="B2311" s="351"/>
      <c r="C2311" s="351"/>
      <c r="D2311" s="351"/>
      <c r="E2311" s="351"/>
      <c r="F2311" s="351"/>
      <c r="G2311" s="351"/>
      <c r="H2311" s="351"/>
      <c r="I2311" s="351"/>
      <c r="J2311" s="351"/>
    </row>
    <row r="2312" spans="1:10" ht="13.5">
      <c r="A2312" s="351"/>
      <c r="B2312" s="351"/>
      <c r="C2312" s="351"/>
      <c r="D2312" s="351"/>
      <c r="E2312" s="351"/>
      <c r="F2312" s="351"/>
      <c r="G2312" s="351"/>
      <c r="H2312" s="351"/>
      <c r="I2312" s="351"/>
      <c r="J2312" s="351"/>
    </row>
    <row r="2313" spans="1:10" ht="13.5">
      <c r="A2313" s="351"/>
      <c r="B2313" s="351"/>
      <c r="C2313" s="351"/>
      <c r="D2313" s="351"/>
      <c r="E2313" s="351"/>
      <c r="F2313" s="351"/>
      <c r="G2313" s="351"/>
      <c r="H2313" s="351"/>
      <c r="I2313" s="351"/>
      <c r="J2313" s="351"/>
    </row>
    <row r="2314" spans="1:10" ht="13.5">
      <c r="A2314" s="351"/>
      <c r="B2314" s="351"/>
      <c r="C2314" s="351"/>
      <c r="D2314" s="351"/>
      <c r="E2314" s="351"/>
      <c r="F2314" s="351"/>
      <c r="G2314" s="351"/>
      <c r="H2314" s="351"/>
      <c r="I2314" s="351"/>
      <c r="J2314" s="351"/>
    </row>
    <row r="2315" spans="1:10" ht="13.5">
      <c r="A2315" s="351"/>
      <c r="B2315" s="351"/>
      <c r="C2315" s="351"/>
      <c r="D2315" s="351"/>
      <c r="E2315" s="351"/>
      <c r="F2315" s="351"/>
      <c r="G2315" s="351"/>
      <c r="H2315" s="351"/>
      <c r="I2315" s="351"/>
      <c r="J2315" s="351"/>
    </row>
    <row r="2316" spans="1:10" ht="13.5">
      <c r="A2316" s="351"/>
      <c r="B2316" s="351"/>
      <c r="C2316" s="351"/>
      <c r="D2316" s="351"/>
      <c r="E2316" s="351"/>
      <c r="F2316" s="351"/>
      <c r="G2316" s="351"/>
      <c r="H2316" s="351"/>
      <c r="I2316" s="351"/>
      <c r="J2316" s="351"/>
    </row>
    <row r="2317" spans="1:10" ht="13.5">
      <c r="A2317" s="351"/>
      <c r="B2317" s="351"/>
      <c r="C2317" s="351"/>
      <c r="D2317" s="351"/>
      <c r="E2317" s="351"/>
      <c r="F2317" s="351"/>
      <c r="G2317" s="351"/>
      <c r="H2317" s="351"/>
      <c r="I2317" s="351"/>
      <c r="J2317" s="351"/>
    </row>
    <row r="2318" spans="1:10" ht="13.5">
      <c r="A2318" s="351"/>
      <c r="B2318" s="351"/>
      <c r="C2318" s="351"/>
      <c r="D2318" s="351"/>
      <c r="E2318" s="351"/>
      <c r="F2318" s="351"/>
      <c r="G2318" s="351"/>
      <c r="H2318" s="351"/>
      <c r="I2318" s="351"/>
      <c r="J2318" s="351"/>
    </row>
    <row r="2319" spans="1:10" ht="13.5">
      <c r="A2319" s="351"/>
      <c r="B2319" s="351"/>
      <c r="C2319" s="351"/>
      <c r="D2319" s="351"/>
      <c r="E2319" s="351"/>
      <c r="F2319" s="351"/>
      <c r="G2319" s="351"/>
      <c r="H2319" s="351"/>
      <c r="I2319" s="351"/>
      <c r="J2319" s="351"/>
    </row>
    <row r="2320" spans="1:10" ht="13.5">
      <c r="A2320" s="351"/>
      <c r="B2320" s="351"/>
      <c r="C2320" s="351"/>
      <c r="D2320" s="351"/>
      <c r="E2320" s="351"/>
      <c r="F2320" s="351"/>
      <c r="G2320" s="351"/>
      <c r="H2320" s="351"/>
      <c r="I2320" s="351"/>
      <c r="J2320" s="351"/>
    </row>
    <row r="2321" spans="1:10" ht="13.5">
      <c r="A2321" s="351"/>
      <c r="B2321" s="351"/>
      <c r="C2321" s="351"/>
      <c r="D2321" s="351"/>
      <c r="E2321" s="351"/>
      <c r="F2321" s="351"/>
      <c r="G2321" s="351"/>
      <c r="H2321" s="351"/>
      <c r="I2321" s="351"/>
      <c r="J2321" s="351"/>
    </row>
    <row r="2322" spans="1:10" ht="13.5">
      <c r="A2322" s="351"/>
      <c r="B2322" s="351"/>
      <c r="C2322" s="351"/>
      <c r="D2322" s="351"/>
      <c r="E2322" s="351"/>
      <c r="F2322" s="351"/>
      <c r="G2322" s="351"/>
      <c r="H2322" s="351"/>
      <c r="I2322" s="351"/>
      <c r="J2322" s="351"/>
    </row>
    <row r="2323" spans="1:10" ht="13.5">
      <c r="A2323" s="351"/>
      <c r="B2323" s="351"/>
      <c r="C2323" s="351"/>
      <c r="D2323" s="351"/>
      <c r="E2323" s="351"/>
      <c r="F2323" s="351"/>
      <c r="G2323" s="351"/>
      <c r="H2323" s="351"/>
      <c r="I2323" s="351"/>
      <c r="J2323" s="351"/>
    </row>
    <row r="2324" spans="1:10" ht="13.5">
      <c r="A2324" s="351"/>
      <c r="B2324" s="351"/>
      <c r="C2324" s="351"/>
      <c r="D2324" s="351"/>
      <c r="E2324" s="351"/>
      <c r="F2324" s="351"/>
      <c r="G2324" s="351"/>
      <c r="H2324" s="351"/>
      <c r="I2324" s="351"/>
      <c r="J2324" s="351"/>
    </row>
    <row r="2325" spans="1:10" ht="13.5">
      <c r="A2325" s="351"/>
      <c r="B2325" s="351"/>
      <c r="C2325" s="351"/>
      <c r="D2325" s="351"/>
      <c r="E2325" s="351"/>
      <c r="F2325" s="351"/>
      <c r="G2325" s="351"/>
      <c r="H2325" s="351"/>
      <c r="I2325" s="351"/>
      <c r="J2325" s="351"/>
    </row>
    <row r="2326" spans="1:10" ht="13.5">
      <c r="A2326" s="351"/>
      <c r="B2326" s="351"/>
      <c r="C2326" s="351"/>
      <c r="D2326" s="351"/>
      <c r="E2326" s="351"/>
      <c r="F2326" s="351"/>
      <c r="G2326" s="351"/>
      <c r="H2326" s="351"/>
      <c r="I2326" s="351"/>
      <c r="J2326" s="351"/>
    </row>
    <row r="2327" spans="1:10" ht="13.5">
      <c r="A2327" s="351"/>
      <c r="B2327" s="351"/>
      <c r="C2327" s="351"/>
      <c r="D2327" s="351"/>
      <c r="E2327" s="351"/>
      <c r="F2327" s="351"/>
      <c r="G2327" s="351"/>
      <c r="H2327" s="351"/>
      <c r="I2327" s="351"/>
      <c r="J2327" s="351"/>
    </row>
    <row r="2328" spans="1:10" ht="13.5">
      <c r="A2328" s="351"/>
      <c r="B2328" s="351"/>
      <c r="C2328" s="351"/>
      <c r="D2328" s="351"/>
      <c r="E2328" s="351"/>
      <c r="F2328" s="351"/>
      <c r="G2328" s="351"/>
      <c r="H2328" s="351"/>
      <c r="I2328" s="351"/>
      <c r="J2328" s="351"/>
    </row>
    <row r="2329" spans="1:10" ht="13.5">
      <c r="A2329" s="351"/>
      <c r="B2329" s="351"/>
      <c r="C2329" s="351"/>
      <c r="D2329" s="351"/>
      <c r="E2329" s="351"/>
      <c r="F2329" s="351"/>
      <c r="G2329" s="351"/>
      <c r="H2329" s="351"/>
      <c r="I2329" s="351"/>
      <c r="J2329" s="351"/>
    </row>
    <row r="2330" spans="1:10" ht="13.5">
      <c r="A2330" s="351"/>
      <c r="B2330" s="351"/>
      <c r="C2330" s="351"/>
      <c r="D2330" s="351"/>
      <c r="E2330" s="351"/>
      <c r="F2330" s="351"/>
      <c r="G2330" s="351"/>
      <c r="H2330" s="351"/>
      <c r="I2330" s="351"/>
      <c r="J2330" s="351"/>
    </row>
    <row r="2331" spans="1:10" ht="13.5">
      <c r="A2331" s="351"/>
      <c r="B2331" s="351"/>
      <c r="C2331" s="351"/>
      <c r="D2331" s="351"/>
      <c r="E2331" s="351"/>
      <c r="F2331" s="351"/>
      <c r="G2331" s="351"/>
      <c r="H2331" s="351"/>
      <c r="I2331" s="351"/>
      <c r="J2331" s="351"/>
    </row>
    <row r="2332" spans="1:10" ht="13.5">
      <c r="A2332" s="351"/>
      <c r="B2332" s="351"/>
      <c r="C2332" s="351"/>
      <c r="D2332" s="351"/>
      <c r="E2332" s="351"/>
      <c r="F2332" s="351"/>
      <c r="G2332" s="351"/>
      <c r="H2332" s="351"/>
      <c r="I2332" s="351"/>
      <c r="J2332" s="351"/>
    </row>
    <row r="2333" spans="1:10" ht="13.5">
      <c r="A2333" s="351"/>
      <c r="B2333" s="351"/>
      <c r="C2333" s="351"/>
      <c r="D2333" s="351"/>
      <c r="E2333" s="351"/>
      <c r="F2333" s="351"/>
      <c r="G2333" s="351"/>
      <c r="H2333" s="351"/>
      <c r="I2333" s="351"/>
      <c r="J2333" s="351"/>
    </row>
    <row r="2334" spans="1:10" ht="13.5">
      <c r="A2334" s="351"/>
      <c r="B2334" s="351"/>
      <c r="C2334" s="351"/>
      <c r="D2334" s="351"/>
      <c r="E2334" s="351"/>
      <c r="F2334" s="351"/>
      <c r="G2334" s="351"/>
      <c r="H2334" s="351"/>
      <c r="I2334" s="351"/>
      <c r="J2334" s="351"/>
    </row>
    <row r="2335" spans="1:10" ht="13.5">
      <c r="A2335" s="351"/>
      <c r="B2335" s="351"/>
      <c r="C2335" s="351"/>
      <c r="D2335" s="351"/>
      <c r="E2335" s="351"/>
      <c r="F2335" s="351"/>
      <c r="G2335" s="351"/>
      <c r="H2335" s="351"/>
      <c r="I2335" s="351"/>
      <c r="J2335" s="351"/>
    </row>
    <row r="2336" spans="1:10" ht="13.5">
      <c r="A2336" s="351"/>
      <c r="B2336" s="351"/>
      <c r="C2336" s="351"/>
      <c r="D2336" s="351"/>
      <c r="E2336" s="351"/>
      <c r="F2336" s="351"/>
      <c r="G2336" s="351"/>
      <c r="H2336" s="351"/>
      <c r="I2336" s="351"/>
      <c r="J2336" s="351"/>
    </row>
    <row r="2337" spans="1:10" ht="13.5">
      <c r="A2337" s="351"/>
      <c r="B2337" s="351"/>
      <c r="C2337" s="351"/>
      <c r="D2337" s="351"/>
      <c r="E2337" s="351"/>
      <c r="F2337" s="351"/>
      <c r="G2337" s="351"/>
      <c r="H2337" s="351"/>
      <c r="I2337" s="351"/>
      <c r="J2337" s="351"/>
    </row>
    <row r="2338" spans="1:10" ht="13.5">
      <c r="A2338" s="351"/>
      <c r="B2338" s="351"/>
      <c r="C2338" s="351"/>
      <c r="D2338" s="351"/>
      <c r="E2338" s="351"/>
      <c r="F2338" s="351"/>
      <c r="G2338" s="351"/>
      <c r="H2338" s="351"/>
      <c r="I2338" s="351"/>
      <c r="J2338" s="351"/>
    </row>
    <row r="2339" spans="1:10" ht="13.5">
      <c r="A2339" s="351"/>
      <c r="B2339" s="351"/>
      <c r="C2339" s="351"/>
      <c r="D2339" s="351"/>
      <c r="E2339" s="351"/>
      <c r="F2339" s="351"/>
      <c r="G2339" s="351"/>
      <c r="H2339" s="351"/>
      <c r="I2339" s="351"/>
      <c r="J2339" s="351"/>
    </row>
    <row r="2340" spans="1:10" ht="13.5">
      <c r="A2340" s="351"/>
      <c r="B2340" s="351"/>
      <c r="C2340" s="351"/>
      <c r="D2340" s="351"/>
      <c r="E2340" s="351"/>
      <c r="F2340" s="351"/>
      <c r="G2340" s="351"/>
      <c r="H2340" s="351"/>
      <c r="I2340" s="351"/>
      <c r="J2340" s="351"/>
    </row>
    <row r="2341" spans="1:10" ht="13.5">
      <c r="A2341" s="351"/>
      <c r="B2341" s="351"/>
      <c r="C2341" s="351"/>
      <c r="D2341" s="351"/>
      <c r="E2341" s="351"/>
      <c r="F2341" s="351"/>
      <c r="G2341" s="351"/>
      <c r="H2341" s="351"/>
      <c r="I2341" s="351"/>
      <c r="J2341" s="351"/>
    </row>
    <row r="2342" spans="1:10" ht="13.5">
      <c r="A2342" s="351"/>
      <c r="B2342" s="351"/>
      <c r="C2342" s="351"/>
      <c r="D2342" s="351"/>
      <c r="E2342" s="351"/>
      <c r="F2342" s="351"/>
      <c r="G2342" s="351"/>
      <c r="H2342" s="351"/>
      <c r="I2342" s="351"/>
      <c r="J2342" s="351"/>
    </row>
    <row r="2343" spans="1:10" ht="13.5">
      <c r="A2343" s="351"/>
      <c r="B2343" s="351"/>
      <c r="C2343" s="351"/>
      <c r="D2343" s="351"/>
      <c r="E2343" s="351"/>
      <c r="F2343" s="351"/>
      <c r="G2343" s="351"/>
      <c r="H2343" s="351"/>
      <c r="I2343" s="351"/>
      <c r="J2343" s="351"/>
    </row>
    <row r="2344" spans="1:10" ht="13.5">
      <c r="A2344" s="351"/>
      <c r="B2344" s="351"/>
      <c r="C2344" s="351"/>
      <c r="D2344" s="351"/>
      <c r="E2344" s="351"/>
      <c r="F2344" s="351"/>
      <c r="G2344" s="351"/>
      <c r="H2344" s="351"/>
      <c r="I2344" s="351"/>
      <c r="J2344" s="351"/>
    </row>
    <row r="2345" spans="1:10" ht="13.5">
      <c r="A2345" s="351"/>
      <c r="B2345" s="351"/>
      <c r="C2345" s="351"/>
      <c r="D2345" s="351"/>
      <c r="E2345" s="351"/>
      <c r="F2345" s="351"/>
      <c r="G2345" s="351"/>
      <c r="H2345" s="351"/>
      <c r="I2345" s="351"/>
      <c r="J2345" s="351"/>
    </row>
    <row r="2346" spans="1:10" ht="13.5">
      <c r="A2346" s="351"/>
      <c r="B2346" s="351"/>
      <c r="C2346" s="351"/>
      <c r="D2346" s="351"/>
      <c r="E2346" s="351"/>
      <c r="F2346" s="351"/>
      <c r="G2346" s="351"/>
      <c r="H2346" s="351"/>
      <c r="I2346" s="351"/>
      <c r="J2346" s="351"/>
    </row>
    <row r="2347" spans="1:10" ht="13.5">
      <c r="A2347" s="351"/>
      <c r="B2347" s="351"/>
      <c r="C2347" s="351"/>
      <c r="D2347" s="351"/>
      <c r="E2347" s="351"/>
      <c r="F2347" s="351"/>
      <c r="G2347" s="351"/>
      <c r="H2347" s="351"/>
      <c r="I2347" s="351"/>
      <c r="J2347" s="351"/>
    </row>
    <row r="2348" spans="1:10" ht="13.5">
      <c r="A2348" s="351"/>
      <c r="B2348" s="351"/>
      <c r="C2348" s="351"/>
      <c r="D2348" s="351"/>
      <c r="E2348" s="351"/>
      <c r="F2348" s="351"/>
      <c r="G2348" s="351"/>
      <c r="H2348" s="351"/>
      <c r="I2348" s="351"/>
      <c r="J2348" s="351"/>
    </row>
    <row r="2349" spans="1:10" ht="13.5">
      <c r="A2349" s="351"/>
      <c r="B2349" s="351"/>
      <c r="C2349" s="351"/>
      <c r="D2349" s="351"/>
      <c r="E2349" s="351"/>
      <c r="F2349" s="351"/>
      <c r="G2349" s="351"/>
      <c r="H2349" s="351"/>
      <c r="I2349" s="351"/>
      <c r="J2349" s="351"/>
    </row>
    <row r="2350" spans="1:10" ht="13.5">
      <c r="A2350" s="351"/>
      <c r="B2350" s="351"/>
      <c r="C2350" s="351"/>
      <c r="D2350" s="351"/>
      <c r="E2350" s="351"/>
      <c r="F2350" s="351"/>
      <c r="G2350" s="351"/>
      <c r="H2350" s="351"/>
      <c r="I2350" s="351"/>
      <c r="J2350" s="351"/>
    </row>
    <row r="2351" spans="1:10" ht="13.5">
      <c r="A2351" s="351"/>
      <c r="B2351" s="351"/>
      <c r="C2351" s="351"/>
      <c r="D2351" s="351"/>
      <c r="E2351" s="351"/>
      <c r="F2351" s="351"/>
      <c r="G2351" s="351"/>
      <c r="H2351" s="351"/>
      <c r="I2351" s="351"/>
      <c r="J2351" s="351"/>
    </row>
    <row r="2352" spans="1:10" ht="13.5">
      <c r="A2352" s="351"/>
      <c r="B2352" s="351"/>
      <c r="C2352" s="351"/>
      <c r="D2352" s="351"/>
      <c r="E2352" s="351"/>
      <c r="F2352" s="351"/>
      <c r="G2352" s="351"/>
      <c r="H2352" s="351"/>
      <c r="I2352" s="351"/>
      <c r="J2352" s="351"/>
    </row>
    <row r="2353" spans="1:10" ht="13.5">
      <c r="A2353" s="351"/>
      <c r="B2353" s="351"/>
      <c r="C2353" s="351"/>
      <c r="D2353" s="351"/>
      <c r="E2353" s="351"/>
      <c r="F2353" s="351"/>
      <c r="G2353" s="351"/>
      <c r="H2353" s="351"/>
      <c r="I2353" s="351"/>
      <c r="J2353" s="351"/>
    </row>
    <row r="2354" spans="1:10" ht="13.5">
      <c r="A2354" s="351"/>
      <c r="B2354" s="351"/>
      <c r="C2354" s="351"/>
      <c r="D2354" s="351"/>
      <c r="E2354" s="351"/>
      <c r="F2354" s="351"/>
      <c r="G2354" s="351"/>
      <c r="H2354" s="351"/>
      <c r="I2354" s="351"/>
      <c r="J2354" s="351"/>
    </row>
    <row r="2355" spans="1:10" ht="13.5">
      <c r="A2355" s="351"/>
      <c r="B2355" s="351"/>
      <c r="C2355" s="351"/>
      <c r="D2355" s="351"/>
      <c r="E2355" s="351"/>
      <c r="F2355" s="351"/>
      <c r="G2355" s="351"/>
      <c r="H2355" s="351"/>
      <c r="I2355" s="351"/>
      <c r="J2355" s="351"/>
    </row>
    <row r="2356" spans="1:10" ht="13.5">
      <c r="A2356" s="351"/>
      <c r="B2356" s="351"/>
      <c r="C2356" s="351"/>
      <c r="D2356" s="351"/>
      <c r="E2356" s="351"/>
      <c r="F2356" s="351"/>
      <c r="G2356" s="351"/>
      <c r="H2356" s="351"/>
      <c r="I2356" s="351"/>
      <c r="J2356" s="351"/>
    </row>
    <row r="2357" spans="1:10" ht="13.5">
      <c r="A2357" s="351"/>
      <c r="B2357" s="351"/>
      <c r="C2357" s="351"/>
      <c r="D2357" s="351"/>
      <c r="E2357" s="351"/>
      <c r="F2357" s="351"/>
      <c r="G2357" s="351"/>
      <c r="H2357" s="351"/>
      <c r="I2357" s="351"/>
      <c r="J2357" s="351"/>
    </row>
    <row r="2358" spans="1:10" ht="13.5">
      <c r="A2358" s="351"/>
      <c r="B2358" s="351"/>
      <c r="C2358" s="351"/>
      <c r="D2358" s="351"/>
      <c r="E2358" s="351"/>
      <c r="F2358" s="351"/>
      <c r="G2358" s="351"/>
      <c r="H2358" s="351"/>
      <c r="I2358" s="351"/>
      <c r="J2358" s="351"/>
    </row>
    <row r="2359" spans="1:10" ht="13.5">
      <c r="A2359" s="351"/>
      <c r="B2359" s="351"/>
      <c r="C2359" s="351"/>
      <c r="D2359" s="351"/>
      <c r="E2359" s="351"/>
      <c r="F2359" s="351"/>
      <c r="G2359" s="351"/>
      <c r="H2359" s="351"/>
      <c r="I2359" s="351"/>
      <c r="J2359" s="351"/>
    </row>
    <row r="2360" spans="1:10" ht="13.5">
      <c r="A2360" s="351"/>
      <c r="B2360" s="351"/>
      <c r="C2360" s="351"/>
      <c r="D2360" s="351"/>
      <c r="E2360" s="351"/>
      <c r="F2360" s="351"/>
      <c r="G2360" s="351"/>
      <c r="H2360" s="351"/>
      <c r="I2360" s="351"/>
      <c r="J2360" s="351"/>
    </row>
    <row r="2361" spans="1:10" ht="13.5">
      <c r="A2361" s="351"/>
      <c r="B2361" s="351"/>
      <c r="C2361" s="351"/>
      <c r="D2361" s="351"/>
      <c r="E2361" s="351"/>
      <c r="F2361" s="351"/>
      <c r="G2361" s="351"/>
      <c r="H2361" s="351"/>
      <c r="I2361" s="351"/>
      <c r="J2361" s="351"/>
    </row>
    <row r="2362" spans="1:10" ht="13.5">
      <c r="A2362" s="351"/>
      <c r="B2362" s="351"/>
      <c r="C2362" s="351"/>
      <c r="D2362" s="351"/>
      <c r="E2362" s="351"/>
      <c r="F2362" s="351"/>
      <c r="G2362" s="351"/>
      <c r="H2362" s="351"/>
      <c r="I2362" s="351"/>
      <c r="J2362" s="351"/>
    </row>
    <row r="2363" spans="1:10" ht="13.5">
      <c r="A2363" s="351"/>
      <c r="B2363" s="351"/>
      <c r="C2363" s="351"/>
      <c r="D2363" s="351"/>
      <c r="E2363" s="351"/>
      <c r="F2363" s="351"/>
      <c r="G2363" s="351"/>
      <c r="H2363" s="351"/>
      <c r="I2363" s="351"/>
      <c r="J2363" s="351"/>
    </row>
    <row r="2364" spans="1:10" ht="13.5">
      <c r="A2364" s="351"/>
      <c r="B2364" s="351"/>
      <c r="C2364" s="351"/>
      <c r="D2364" s="351"/>
      <c r="E2364" s="351"/>
      <c r="F2364" s="351"/>
      <c r="G2364" s="351"/>
      <c r="H2364" s="351"/>
      <c r="I2364" s="351"/>
      <c r="J2364" s="351"/>
    </row>
    <row r="2365" spans="1:10" ht="13.5">
      <c r="A2365" s="351"/>
      <c r="B2365" s="351"/>
      <c r="C2365" s="351"/>
      <c r="D2365" s="351"/>
      <c r="E2365" s="351"/>
      <c r="F2365" s="351"/>
      <c r="G2365" s="351"/>
      <c r="H2365" s="351"/>
      <c r="I2365" s="351"/>
      <c r="J2365" s="351"/>
    </row>
    <row r="2366" spans="1:10" ht="13.5">
      <c r="A2366" s="351"/>
      <c r="B2366" s="351"/>
      <c r="C2366" s="351"/>
      <c r="D2366" s="351"/>
      <c r="E2366" s="351"/>
      <c r="F2366" s="351"/>
      <c r="G2366" s="351"/>
      <c r="H2366" s="351"/>
      <c r="I2366" s="351"/>
      <c r="J2366" s="351"/>
    </row>
    <row r="2367" spans="1:10" ht="13.5">
      <c r="A2367" s="351"/>
      <c r="B2367" s="351"/>
      <c r="C2367" s="351"/>
      <c r="D2367" s="351"/>
      <c r="E2367" s="351"/>
      <c r="F2367" s="351"/>
      <c r="G2367" s="351"/>
      <c r="H2367" s="351"/>
      <c r="I2367" s="351"/>
      <c r="J2367" s="351"/>
    </row>
    <row r="2368" spans="1:10" ht="13.5">
      <c r="A2368" s="351"/>
      <c r="B2368" s="351"/>
      <c r="C2368" s="351"/>
      <c r="D2368" s="351"/>
      <c r="E2368" s="351"/>
      <c r="F2368" s="351"/>
      <c r="G2368" s="351"/>
      <c r="H2368" s="351"/>
      <c r="I2368" s="351"/>
      <c r="J2368" s="351"/>
    </row>
    <row r="2369" spans="1:10" ht="13.5">
      <c r="A2369" s="351"/>
      <c r="B2369" s="351"/>
      <c r="C2369" s="351"/>
      <c r="D2369" s="351"/>
      <c r="E2369" s="351"/>
      <c r="F2369" s="351"/>
      <c r="G2369" s="351"/>
      <c r="H2369" s="351"/>
      <c r="I2369" s="351"/>
      <c r="J2369" s="351"/>
    </row>
    <row r="2370" spans="1:10" ht="13.5">
      <c r="A2370" s="351"/>
      <c r="B2370" s="351"/>
      <c r="C2370" s="351"/>
      <c r="D2370" s="351"/>
      <c r="E2370" s="351"/>
      <c r="F2370" s="351"/>
      <c r="G2370" s="351"/>
      <c r="H2370" s="351"/>
      <c r="I2370" s="351"/>
      <c r="J2370" s="351"/>
    </row>
    <row r="2371" spans="1:10" ht="13.5">
      <c r="A2371" s="351"/>
      <c r="B2371" s="351"/>
      <c r="C2371" s="351"/>
      <c r="D2371" s="351"/>
      <c r="E2371" s="351"/>
      <c r="F2371" s="351"/>
      <c r="G2371" s="351"/>
      <c r="H2371" s="351"/>
      <c r="I2371" s="351"/>
      <c r="J2371" s="351"/>
    </row>
    <row r="2372" spans="1:10" ht="13.5">
      <c r="A2372" s="351"/>
      <c r="B2372" s="351"/>
      <c r="C2372" s="351"/>
      <c r="D2372" s="351"/>
      <c r="E2372" s="351"/>
      <c r="F2372" s="351"/>
      <c r="G2372" s="351"/>
      <c r="H2372" s="351"/>
      <c r="I2372" s="351"/>
      <c r="J2372" s="351"/>
    </row>
    <row r="2373" spans="1:10" ht="13.5">
      <c r="A2373" s="351"/>
      <c r="B2373" s="351"/>
      <c r="C2373" s="351"/>
      <c r="D2373" s="351"/>
      <c r="E2373" s="351"/>
      <c r="F2373" s="351"/>
      <c r="G2373" s="351"/>
      <c r="H2373" s="351"/>
      <c r="I2373" s="351"/>
      <c r="J2373" s="351"/>
    </row>
    <row r="2374" spans="1:10" ht="13.5">
      <c r="A2374" s="351"/>
      <c r="B2374" s="351"/>
      <c r="C2374" s="351"/>
      <c r="D2374" s="351"/>
      <c r="E2374" s="351"/>
      <c r="F2374" s="351"/>
      <c r="G2374" s="351"/>
      <c r="H2374" s="351"/>
      <c r="I2374" s="351"/>
      <c r="J2374" s="351"/>
    </row>
    <row r="2375" spans="1:10" ht="13.5">
      <c r="A2375" s="351"/>
      <c r="B2375" s="351"/>
      <c r="C2375" s="351"/>
      <c r="D2375" s="351"/>
      <c r="E2375" s="351"/>
      <c r="F2375" s="351"/>
      <c r="G2375" s="351"/>
      <c r="H2375" s="351"/>
      <c r="I2375" s="351"/>
      <c r="J2375" s="351"/>
    </row>
    <row r="2376" spans="1:10" ht="13.5">
      <c r="A2376" s="351"/>
      <c r="B2376" s="351"/>
      <c r="C2376" s="351"/>
      <c r="D2376" s="351"/>
      <c r="E2376" s="351"/>
      <c r="F2376" s="351"/>
      <c r="G2376" s="351"/>
      <c r="H2376" s="351"/>
      <c r="I2376" s="351"/>
      <c r="J2376" s="351"/>
    </row>
    <row r="2377" spans="1:10" ht="13.5">
      <c r="A2377" s="351"/>
      <c r="B2377" s="351"/>
      <c r="C2377" s="351"/>
      <c r="D2377" s="351"/>
      <c r="E2377" s="351"/>
      <c r="F2377" s="351"/>
      <c r="G2377" s="351"/>
      <c r="H2377" s="351"/>
      <c r="I2377" s="351"/>
      <c r="J2377" s="351"/>
    </row>
    <row r="2378" spans="1:10" ht="13.5">
      <c r="A2378" s="351"/>
      <c r="B2378" s="351"/>
      <c r="C2378" s="351"/>
      <c r="D2378" s="351"/>
      <c r="E2378" s="351"/>
      <c r="F2378" s="351"/>
      <c r="G2378" s="351"/>
      <c r="H2378" s="351"/>
      <c r="I2378" s="351"/>
      <c r="J2378" s="351"/>
    </row>
    <row r="2379" spans="1:10" ht="13.5">
      <c r="A2379" s="351"/>
      <c r="B2379" s="351"/>
      <c r="C2379" s="351"/>
      <c r="D2379" s="351"/>
      <c r="E2379" s="351"/>
      <c r="F2379" s="351"/>
      <c r="G2379" s="351"/>
      <c r="H2379" s="351"/>
      <c r="I2379" s="351"/>
      <c r="J2379" s="351"/>
    </row>
    <row r="2380" spans="1:10" ht="13.5">
      <c r="A2380" s="351"/>
      <c r="B2380" s="351"/>
      <c r="C2380" s="351"/>
      <c r="D2380" s="351"/>
      <c r="E2380" s="351"/>
      <c r="F2380" s="351"/>
      <c r="G2380" s="351"/>
      <c r="H2380" s="351"/>
      <c r="I2380" s="351"/>
      <c r="J2380" s="351"/>
    </row>
    <row r="2381" spans="1:10" ht="13.5">
      <c r="A2381" s="351"/>
      <c r="B2381" s="351"/>
      <c r="C2381" s="351"/>
      <c r="D2381" s="351"/>
      <c r="E2381" s="351"/>
      <c r="F2381" s="351"/>
      <c r="G2381" s="351"/>
      <c r="H2381" s="351"/>
      <c r="I2381" s="351"/>
      <c r="J2381" s="351"/>
    </row>
    <row r="2382" spans="1:10" ht="13.5">
      <c r="A2382" s="351"/>
      <c r="B2382" s="351"/>
      <c r="C2382" s="351"/>
      <c r="D2382" s="351"/>
      <c r="E2382" s="351"/>
      <c r="F2382" s="351"/>
      <c r="G2382" s="351"/>
      <c r="H2382" s="351"/>
      <c r="I2382" s="351"/>
      <c r="J2382" s="351"/>
    </row>
    <row r="2383" spans="1:10" ht="13.5">
      <c r="A2383" s="351"/>
      <c r="B2383" s="351"/>
      <c r="C2383" s="351"/>
      <c r="D2383" s="351"/>
      <c r="E2383" s="351"/>
      <c r="F2383" s="351"/>
      <c r="G2383" s="351"/>
      <c r="H2383" s="351"/>
      <c r="I2383" s="351"/>
      <c r="J2383" s="351"/>
    </row>
    <row r="2384" spans="1:10" ht="13.5">
      <c r="A2384" s="351"/>
      <c r="B2384" s="351"/>
      <c r="C2384" s="351"/>
      <c r="D2384" s="351"/>
      <c r="E2384" s="351"/>
      <c r="F2384" s="351"/>
      <c r="G2384" s="351"/>
      <c r="H2384" s="351"/>
      <c r="I2384" s="351"/>
      <c r="J2384" s="351"/>
    </row>
    <row r="2385" spans="1:10" ht="13.5">
      <c r="A2385" s="351"/>
      <c r="B2385" s="351"/>
      <c r="C2385" s="351"/>
      <c r="D2385" s="351"/>
      <c r="E2385" s="351"/>
      <c r="F2385" s="351"/>
      <c r="G2385" s="351"/>
      <c r="H2385" s="351"/>
      <c r="I2385" s="351"/>
      <c r="J2385" s="351"/>
    </row>
    <row r="2386" spans="1:10" ht="13.5">
      <c r="A2386" s="351"/>
      <c r="B2386" s="351"/>
      <c r="C2386" s="351"/>
      <c r="D2386" s="351"/>
      <c r="E2386" s="351"/>
      <c r="F2386" s="351"/>
      <c r="G2386" s="351"/>
      <c r="H2386" s="351"/>
      <c r="I2386" s="351"/>
      <c r="J2386" s="351"/>
    </row>
    <row r="2387" spans="1:10" ht="13.5">
      <c r="A2387" s="351"/>
      <c r="B2387" s="351"/>
      <c r="C2387" s="351"/>
      <c r="D2387" s="351"/>
      <c r="E2387" s="351"/>
      <c r="F2387" s="351"/>
      <c r="G2387" s="351"/>
      <c r="H2387" s="351"/>
      <c r="I2387" s="351"/>
      <c r="J2387" s="351"/>
    </row>
    <row r="2388" spans="1:10" ht="13.5">
      <c r="A2388" s="351"/>
      <c r="B2388" s="351"/>
      <c r="C2388" s="351"/>
      <c r="D2388" s="351"/>
      <c r="E2388" s="351"/>
      <c r="F2388" s="351"/>
      <c r="G2388" s="351"/>
      <c r="H2388" s="351"/>
      <c r="I2388" s="351"/>
      <c r="J2388" s="351"/>
    </row>
    <row r="2389" spans="1:10" ht="13.5">
      <c r="A2389" s="351"/>
      <c r="B2389" s="351"/>
      <c r="C2389" s="351"/>
      <c r="D2389" s="351"/>
      <c r="E2389" s="351"/>
      <c r="F2389" s="351"/>
      <c r="G2389" s="351"/>
      <c r="H2389" s="351"/>
      <c r="I2389" s="351"/>
      <c r="J2389" s="351"/>
    </row>
    <row r="2390" spans="1:10" ht="13.5">
      <c r="A2390" s="351"/>
      <c r="B2390" s="351"/>
      <c r="C2390" s="351"/>
      <c r="D2390" s="351"/>
      <c r="E2390" s="351"/>
      <c r="F2390" s="351"/>
      <c r="G2390" s="351"/>
      <c r="H2390" s="351"/>
      <c r="I2390" s="351"/>
      <c r="J2390" s="351"/>
    </row>
    <row r="2391" spans="1:10" ht="13.5">
      <c r="A2391" s="351"/>
      <c r="B2391" s="351"/>
      <c r="C2391" s="351"/>
      <c r="D2391" s="351"/>
      <c r="E2391" s="351"/>
      <c r="F2391" s="351"/>
      <c r="G2391" s="351"/>
      <c r="H2391" s="351"/>
      <c r="I2391" s="351"/>
      <c r="J2391" s="351"/>
    </row>
    <row r="2392" spans="1:10" ht="13.5">
      <c r="A2392" s="351"/>
      <c r="B2392" s="351"/>
      <c r="C2392" s="351"/>
      <c r="D2392" s="351"/>
      <c r="E2392" s="351"/>
      <c r="F2392" s="351"/>
      <c r="G2392" s="351"/>
      <c r="H2392" s="351"/>
      <c r="I2392" s="351"/>
      <c r="J2392" s="351"/>
    </row>
    <row r="2393" spans="1:10" ht="13.5">
      <c r="A2393" s="351"/>
      <c r="B2393" s="351"/>
      <c r="C2393" s="351"/>
      <c r="D2393" s="351"/>
      <c r="E2393" s="351"/>
      <c r="F2393" s="351"/>
      <c r="G2393" s="351"/>
      <c r="H2393" s="351"/>
      <c r="I2393" s="351"/>
      <c r="J2393" s="351"/>
    </row>
    <row r="2394" spans="1:10" ht="13.5">
      <c r="A2394" s="351"/>
      <c r="B2394" s="351"/>
      <c r="C2394" s="351"/>
      <c r="D2394" s="351"/>
      <c r="E2394" s="351"/>
      <c r="F2394" s="351"/>
      <c r="G2394" s="351"/>
      <c r="H2394" s="351"/>
      <c r="I2394" s="351"/>
      <c r="J2394" s="351"/>
    </row>
    <row r="2395" spans="1:10" ht="13.5">
      <c r="A2395" s="351"/>
      <c r="B2395" s="351"/>
      <c r="C2395" s="351"/>
      <c r="D2395" s="351"/>
      <c r="E2395" s="351"/>
      <c r="F2395" s="351"/>
      <c r="G2395" s="351"/>
      <c r="H2395" s="351"/>
      <c r="I2395" s="351"/>
      <c r="J2395" s="351"/>
    </row>
    <row r="2396" spans="1:10" ht="13.5">
      <c r="A2396" s="351"/>
      <c r="B2396" s="351"/>
      <c r="C2396" s="351"/>
      <c r="D2396" s="351"/>
      <c r="E2396" s="351"/>
      <c r="F2396" s="351"/>
      <c r="G2396" s="351"/>
      <c r="H2396" s="351"/>
      <c r="I2396" s="351"/>
      <c r="J2396" s="351"/>
    </row>
    <row r="2397" spans="1:10" ht="13.5">
      <c r="A2397" s="351"/>
      <c r="B2397" s="351"/>
      <c r="C2397" s="351"/>
      <c r="D2397" s="351"/>
      <c r="E2397" s="351"/>
      <c r="F2397" s="351"/>
      <c r="G2397" s="351"/>
      <c r="H2397" s="351"/>
      <c r="I2397" s="351"/>
      <c r="J2397" s="351"/>
    </row>
    <row r="2398" spans="1:10" ht="13.5">
      <c r="A2398" s="351"/>
      <c r="B2398" s="351"/>
      <c r="C2398" s="351"/>
      <c r="D2398" s="351"/>
      <c r="E2398" s="351"/>
      <c r="F2398" s="351"/>
      <c r="G2398" s="351"/>
      <c r="H2398" s="351"/>
      <c r="I2398" s="351"/>
      <c r="J2398" s="351"/>
    </row>
    <row r="2399" spans="1:10" ht="13.5">
      <c r="A2399" s="351"/>
      <c r="B2399" s="351"/>
      <c r="C2399" s="351"/>
      <c r="D2399" s="351"/>
      <c r="E2399" s="351"/>
      <c r="F2399" s="351"/>
      <c r="G2399" s="351"/>
      <c r="H2399" s="351"/>
      <c r="I2399" s="351"/>
      <c r="J2399" s="351"/>
    </row>
    <row r="2400" spans="1:10" ht="13.5">
      <c r="A2400" s="351"/>
      <c r="B2400" s="351"/>
      <c r="C2400" s="351"/>
      <c r="D2400" s="351"/>
      <c r="E2400" s="351"/>
      <c r="F2400" s="351"/>
      <c r="G2400" s="351"/>
      <c r="H2400" s="351"/>
      <c r="I2400" s="351"/>
      <c r="J2400" s="351"/>
    </row>
    <row r="2401" spans="1:10" ht="13.5">
      <c r="A2401" s="351"/>
      <c r="B2401" s="351"/>
      <c r="C2401" s="351"/>
      <c r="D2401" s="351"/>
      <c r="E2401" s="351"/>
      <c r="F2401" s="351"/>
      <c r="G2401" s="351"/>
      <c r="H2401" s="351"/>
      <c r="I2401" s="351"/>
      <c r="J2401" s="351"/>
    </row>
    <row r="2402" spans="1:10" ht="13.5">
      <c r="A2402" s="351"/>
      <c r="B2402" s="351"/>
      <c r="C2402" s="351"/>
      <c r="D2402" s="351"/>
      <c r="E2402" s="351"/>
      <c r="F2402" s="351"/>
      <c r="G2402" s="351"/>
      <c r="H2402" s="351"/>
      <c r="I2402" s="351"/>
      <c r="J2402" s="351"/>
    </row>
    <row r="2403" spans="1:10" ht="13.5">
      <c r="A2403" s="351"/>
      <c r="B2403" s="351"/>
      <c r="C2403" s="351"/>
      <c r="D2403" s="351"/>
      <c r="E2403" s="351"/>
      <c r="F2403" s="351"/>
      <c r="G2403" s="351"/>
      <c r="H2403" s="351"/>
      <c r="I2403" s="351"/>
      <c r="J2403" s="351"/>
    </row>
    <row r="2404" spans="1:10" ht="13.5">
      <c r="A2404" s="351"/>
      <c r="B2404" s="351"/>
      <c r="C2404" s="351"/>
      <c r="D2404" s="351"/>
      <c r="E2404" s="351"/>
      <c r="F2404" s="351"/>
      <c r="G2404" s="351"/>
      <c r="H2404" s="351"/>
      <c r="I2404" s="351"/>
      <c r="J2404" s="351"/>
    </row>
    <row r="2405" spans="1:10" ht="13.5">
      <c r="A2405" s="351"/>
      <c r="B2405" s="351"/>
      <c r="C2405" s="351"/>
      <c r="D2405" s="351"/>
      <c r="E2405" s="351"/>
      <c r="F2405" s="351"/>
      <c r="G2405" s="351"/>
      <c r="H2405" s="351"/>
      <c r="I2405" s="351"/>
      <c r="J2405" s="351"/>
    </row>
    <row r="2406" spans="1:10" ht="13.5">
      <c r="A2406" s="351"/>
      <c r="B2406" s="351"/>
      <c r="C2406" s="351"/>
      <c r="D2406" s="351"/>
      <c r="E2406" s="351"/>
      <c r="F2406" s="351"/>
      <c r="G2406" s="351"/>
      <c r="H2406" s="351"/>
      <c r="I2406" s="351"/>
      <c r="J2406" s="351"/>
    </row>
    <row r="2407" spans="1:10" ht="13.5">
      <c r="A2407" s="351"/>
      <c r="B2407" s="351"/>
      <c r="C2407" s="351"/>
      <c r="D2407" s="351"/>
      <c r="E2407" s="351"/>
      <c r="F2407" s="351"/>
      <c r="G2407" s="351"/>
      <c r="H2407" s="351"/>
      <c r="I2407" s="351"/>
      <c r="J2407" s="351"/>
    </row>
    <row r="2408" spans="1:10" ht="13.5">
      <c r="A2408" s="351"/>
      <c r="B2408" s="351"/>
      <c r="C2408" s="351"/>
      <c r="D2408" s="351"/>
      <c r="E2408" s="351"/>
      <c r="F2408" s="351"/>
      <c r="G2408" s="351"/>
      <c r="H2408" s="351"/>
      <c r="I2408" s="351"/>
      <c r="J2408" s="351"/>
    </row>
    <row r="2409" spans="1:10" ht="13.5">
      <c r="A2409" s="351"/>
      <c r="B2409" s="351"/>
      <c r="C2409" s="351"/>
      <c r="D2409" s="351"/>
      <c r="E2409" s="351"/>
      <c r="F2409" s="351"/>
      <c r="G2409" s="351"/>
      <c r="H2409" s="351"/>
      <c r="I2409" s="351"/>
      <c r="J2409" s="351"/>
    </row>
    <row r="2410" spans="1:10" ht="13.5">
      <c r="A2410" s="351"/>
      <c r="B2410" s="351"/>
      <c r="C2410" s="351"/>
      <c r="D2410" s="351"/>
      <c r="E2410" s="351"/>
      <c r="F2410" s="351"/>
      <c r="G2410" s="351"/>
      <c r="H2410" s="351"/>
      <c r="I2410" s="351"/>
      <c r="J2410" s="351"/>
    </row>
    <row r="2411" spans="1:10" ht="13.5">
      <c r="A2411" s="351"/>
      <c r="B2411" s="351"/>
      <c r="C2411" s="351"/>
      <c r="D2411" s="351"/>
      <c r="E2411" s="351"/>
      <c r="F2411" s="351"/>
      <c r="G2411" s="351"/>
      <c r="H2411" s="351"/>
      <c r="I2411" s="351"/>
      <c r="J2411" s="351"/>
    </row>
    <row r="2412" spans="1:10" ht="13.5">
      <c r="A2412" s="351"/>
      <c r="B2412" s="351"/>
      <c r="C2412" s="351"/>
      <c r="D2412" s="351"/>
      <c r="E2412" s="351"/>
      <c r="F2412" s="351"/>
      <c r="G2412" s="351"/>
      <c r="H2412" s="351"/>
      <c r="I2412" s="351"/>
      <c r="J2412" s="351"/>
    </row>
    <row r="2413" spans="1:10" ht="13.5">
      <c r="A2413" s="351"/>
      <c r="B2413" s="351"/>
      <c r="C2413" s="351"/>
      <c r="D2413" s="351"/>
      <c r="E2413" s="351"/>
      <c r="F2413" s="351"/>
      <c r="G2413" s="351"/>
      <c r="H2413" s="351"/>
      <c r="I2413" s="351"/>
      <c r="J2413" s="351"/>
    </row>
    <row r="2414" spans="1:10" ht="13.5">
      <c r="A2414" s="351"/>
      <c r="B2414" s="351"/>
      <c r="C2414" s="351"/>
      <c r="D2414" s="351"/>
      <c r="E2414" s="351"/>
      <c r="F2414" s="351"/>
      <c r="G2414" s="351"/>
      <c r="H2414" s="351"/>
      <c r="I2414" s="351"/>
      <c r="J2414" s="351"/>
    </row>
    <row r="2415" spans="1:10" ht="13.5">
      <c r="A2415" s="351"/>
      <c r="B2415" s="351"/>
      <c r="C2415" s="351"/>
      <c r="D2415" s="351"/>
      <c r="E2415" s="351"/>
      <c r="F2415" s="351"/>
      <c r="G2415" s="351"/>
      <c r="H2415" s="351"/>
      <c r="I2415" s="351"/>
      <c r="J2415" s="351"/>
    </row>
    <row r="2416" spans="1:10" ht="13.5">
      <c r="A2416" s="351"/>
      <c r="B2416" s="351"/>
      <c r="C2416" s="351"/>
      <c r="D2416" s="351"/>
      <c r="E2416" s="351"/>
      <c r="F2416" s="351"/>
      <c r="G2416" s="351"/>
      <c r="H2416" s="351"/>
      <c r="I2416" s="351"/>
      <c r="J2416" s="351"/>
    </row>
    <row r="2417" spans="1:10" ht="13.5">
      <c r="A2417" s="351"/>
      <c r="B2417" s="351"/>
      <c r="C2417" s="351"/>
      <c r="D2417" s="351"/>
      <c r="E2417" s="351"/>
      <c r="F2417" s="351"/>
      <c r="G2417" s="351"/>
      <c r="H2417" s="351"/>
      <c r="I2417" s="351"/>
      <c r="J2417" s="351"/>
    </row>
    <row r="2418" spans="1:10" ht="13.5">
      <c r="A2418" s="351"/>
      <c r="B2418" s="351"/>
      <c r="C2418" s="351"/>
      <c r="D2418" s="351"/>
      <c r="E2418" s="351"/>
      <c r="F2418" s="351"/>
      <c r="G2418" s="351"/>
      <c r="H2418" s="351"/>
      <c r="I2418" s="351"/>
      <c r="J2418" s="351"/>
    </row>
    <row r="2419" spans="1:10" ht="13.5">
      <c r="A2419" s="351"/>
      <c r="B2419" s="351"/>
      <c r="C2419" s="351"/>
      <c r="D2419" s="351"/>
      <c r="E2419" s="351"/>
      <c r="F2419" s="351"/>
      <c r="G2419" s="351"/>
      <c r="H2419" s="351"/>
      <c r="I2419" s="351"/>
      <c r="J2419" s="351"/>
    </row>
    <row r="2420" spans="1:10" ht="13.5">
      <c r="A2420" s="351"/>
      <c r="B2420" s="351"/>
      <c r="C2420" s="351"/>
      <c r="D2420" s="351"/>
      <c r="E2420" s="351"/>
      <c r="F2420" s="351"/>
      <c r="G2420" s="351"/>
      <c r="H2420" s="351"/>
      <c r="I2420" s="351"/>
      <c r="J2420" s="351"/>
    </row>
    <row r="2421" spans="1:10" ht="13.5">
      <c r="A2421" s="351"/>
      <c r="B2421" s="351"/>
      <c r="C2421" s="351"/>
      <c r="D2421" s="351"/>
      <c r="E2421" s="351"/>
      <c r="F2421" s="351"/>
      <c r="G2421" s="351"/>
      <c r="H2421" s="351"/>
      <c r="I2421" s="351"/>
      <c r="J2421" s="351"/>
    </row>
    <row r="2422" spans="1:10" ht="13.5">
      <c r="A2422" s="351"/>
      <c r="B2422" s="351"/>
      <c r="C2422" s="351"/>
      <c r="D2422" s="351"/>
      <c r="E2422" s="351"/>
      <c r="F2422" s="351"/>
      <c r="G2422" s="351"/>
      <c r="H2422" s="351"/>
      <c r="I2422" s="351"/>
      <c r="J2422" s="351"/>
    </row>
    <row r="2423" spans="1:10" ht="13.5">
      <c r="A2423" s="351"/>
      <c r="B2423" s="351"/>
      <c r="C2423" s="351"/>
      <c r="D2423" s="351"/>
      <c r="E2423" s="351"/>
      <c r="F2423" s="351"/>
      <c r="G2423" s="351"/>
      <c r="H2423" s="351"/>
      <c r="I2423" s="351"/>
      <c r="J2423" s="351"/>
    </row>
    <row r="2424" spans="1:10" ht="13.5">
      <c r="A2424" s="351"/>
      <c r="B2424" s="351"/>
      <c r="C2424" s="351"/>
      <c r="D2424" s="351"/>
      <c r="E2424" s="351"/>
      <c r="F2424" s="351"/>
      <c r="G2424" s="351"/>
      <c r="H2424" s="351"/>
      <c r="I2424" s="351"/>
      <c r="J2424" s="351"/>
    </row>
    <row r="2425" spans="1:10" ht="13.5">
      <c r="A2425" s="351"/>
      <c r="B2425" s="351"/>
      <c r="C2425" s="351"/>
      <c r="D2425" s="351"/>
      <c r="E2425" s="351"/>
      <c r="F2425" s="351"/>
      <c r="G2425" s="351"/>
      <c r="H2425" s="351"/>
      <c r="I2425" s="351"/>
      <c r="J2425" s="351"/>
    </row>
    <row r="2426" spans="1:10" ht="13.5">
      <c r="A2426" s="351"/>
      <c r="B2426" s="351"/>
      <c r="C2426" s="351"/>
      <c r="D2426" s="351"/>
      <c r="E2426" s="351"/>
      <c r="F2426" s="351"/>
      <c r="G2426" s="351"/>
      <c r="H2426" s="351"/>
      <c r="I2426" s="351"/>
      <c r="J2426" s="351"/>
    </row>
    <row r="2427" spans="1:10" ht="13.5">
      <c r="A2427" s="351"/>
      <c r="B2427" s="351"/>
      <c r="C2427" s="351"/>
      <c r="D2427" s="351"/>
      <c r="E2427" s="351"/>
      <c r="F2427" s="351"/>
      <c r="G2427" s="351"/>
      <c r="H2427" s="351"/>
      <c r="I2427" s="351"/>
      <c r="J2427" s="351"/>
    </row>
    <row r="2428" spans="1:10" ht="13.5">
      <c r="A2428" s="351"/>
      <c r="B2428" s="351"/>
      <c r="C2428" s="351"/>
      <c r="D2428" s="351"/>
      <c r="E2428" s="351"/>
      <c r="F2428" s="351"/>
      <c r="G2428" s="351"/>
      <c r="H2428" s="351"/>
      <c r="I2428" s="351"/>
      <c r="J2428" s="351"/>
    </row>
    <row r="2429" spans="1:10" ht="13.5">
      <c r="A2429" s="351"/>
      <c r="B2429" s="351"/>
      <c r="C2429" s="351"/>
      <c r="D2429" s="351"/>
      <c r="E2429" s="351"/>
      <c r="F2429" s="351"/>
      <c r="G2429" s="351"/>
      <c r="H2429" s="351"/>
      <c r="I2429" s="351"/>
      <c r="J2429" s="351"/>
    </row>
    <row r="2430" spans="1:10" ht="13.5">
      <c r="A2430" s="351"/>
      <c r="B2430" s="351"/>
      <c r="C2430" s="351"/>
      <c r="D2430" s="351"/>
      <c r="E2430" s="351"/>
      <c r="F2430" s="351"/>
      <c r="G2430" s="351"/>
      <c r="H2430" s="351"/>
      <c r="I2430" s="351"/>
      <c r="J2430" s="351"/>
    </row>
    <row r="2431" spans="1:10" ht="13.5">
      <c r="A2431" s="351"/>
      <c r="B2431" s="351"/>
      <c r="C2431" s="351"/>
      <c r="D2431" s="351"/>
      <c r="E2431" s="351"/>
      <c r="F2431" s="351"/>
      <c r="G2431" s="351"/>
      <c r="H2431" s="351"/>
      <c r="I2431" s="351"/>
      <c r="J2431" s="351"/>
    </row>
    <row r="2432" spans="1:10" ht="13.5">
      <c r="A2432" s="351"/>
      <c r="B2432" s="351"/>
      <c r="C2432" s="351"/>
      <c r="D2432" s="351"/>
      <c r="E2432" s="351"/>
      <c r="F2432" s="351"/>
      <c r="G2432" s="351"/>
      <c r="H2432" s="351"/>
      <c r="I2432" s="351"/>
      <c r="J2432" s="351"/>
    </row>
    <row r="2433" spans="1:10" ht="13.5">
      <c r="A2433" s="351"/>
      <c r="B2433" s="351"/>
      <c r="C2433" s="351"/>
      <c r="D2433" s="351"/>
      <c r="E2433" s="351"/>
      <c r="F2433" s="351"/>
      <c r="G2433" s="351"/>
      <c r="H2433" s="351"/>
      <c r="I2433" s="351"/>
      <c r="J2433" s="351"/>
    </row>
    <row r="2434" spans="1:10" ht="13.5">
      <c r="A2434" s="351"/>
      <c r="B2434" s="351"/>
      <c r="C2434" s="351"/>
      <c r="D2434" s="351"/>
      <c r="E2434" s="351"/>
      <c r="F2434" s="351"/>
      <c r="G2434" s="351"/>
      <c r="H2434" s="351"/>
      <c r="I2434" s="351"/>
      <c r="J2434" s="351"/>
    </row>
    <row r="2435" spans="1:10" ht="13.5">
      <c r="A2435" s="351"/>
      <c r="B2435" s="351"/>
      <c r="C2435" s="351"/>
      <c r="D2435" s="351"/>
      <c r="E2435" s="351"/>
      <c r="F2435" s="351"/>
      <c r="G2435" s="351"/>
      <c r="H2435" s="351"/>
      <c r="I2435" s="351"/>
      <c r="J2435" s="351"/>
    </row>
    <row r="2436" spans="1:10" ht="13.5">
      <c r="A2436" s="351"/>
      <c r="B2436" s="351"/>
      <c r="C2436" s="351"/>
      <c r="D2436" s="351"/>
      <c r="E2436" s="351"/>
      <c r="F2436" s="351"/>
      <c r="G2436" s="351"/>
      <c r="H2436" s="351"/>
      <c r="I2436" s="351"/>
      <c r="J2436" s="351"/>
    </row>
    <row r="2437" spans="1:10" ht="13.5">
      <c r="A2437" s="351"/>
      <c r="B2437" s="351"/>
      <c r="C2437" s="351"/>
      <c r="D2437" s="351"/>
      <c r="E2437" s="351"/>
      <c r="F2437" s="351"/>
      <c r="G2437" s="351"/>
      <c r="H2437" s="351"/>
      <c r="I2437" s="351"/>
      <c r="J2437" s="351"/>
    </row>
    <row r="2438" spans="1:10" ht="13.5">
      <c r="A2438" s="351"/>
      <c r="B2438" s="351"/>
      <c r="C2438" s="351"/>
      <c r="D2438" s="351"/>
      <c r="E2438" s="351"/>
      <c r="F2438" s="351"/>
      <c r="G2438" s="351"/>
      <c r="H2438" s="351"/>
      <c r="I2438" s="351"/>
      <c r="J2438" s="351"/>
    </row>
    <row r="2439" spans="1:10" ht="13.5">
      <c r="A2439" s="351"/>
      <c r="B2439" s="351"/>
      <c r="C2439" s="351"/>
      <c r="D2439" s="351"/>
      <c r="E2439" s="351"/>
      <c r="F2439" s="351"/>
      <c r="G2439" s="351"/>
      <c r="H2439" s="351"/>
      <c r="I2439" s="351"/>
      <c r="J2439" s="351"/>
    </row>
    <row r="2440" spans="1:10" ht="13.5">
      <c r="A2440" s="351"/>
      <c r="B2440" s="351"/>
      <c r="C2440" s="351"/>
      <c r="D2440" s="351"/>
      <c r="E2440" s="351"/>
      <c r="F2440" s="351"/>
      <c r="G2440" s="351"/>
      <c r="H2440" s="351"/>
      <c r="I2440" s="351"/>
      <c r="J2440" s="351"/>
    </row>
    <row r="2441" spans="1:10" ht="13.5">
      <c r="A2441" s="351"/>
      <c r="B2441" s="351"/>
      <c r="C2441" s="351"/>
      <c r="D2441" s="351"/>
      <c r="E2441" s="351"/>
      <c r="F2441" s="351"/>
      <c r="G2441" s="351"/>
      <c r="H2441" s="351"/>
      <c r="I2441" s="351"/>
      <c r="J2441" s="351"/>
    </row>
    <row r="2442" spans="1:10" ht="13.5">
      <c r="A2442" s="351"/>
      <c r="B2442" s="351"/>
      <c r="C2442" s="351"/>
      <c r="D2442" s="351"/>
      <c r="E2442" s="351"/>
      <c r="F2442" s="351"/>
      <c r="G2442" s="351"/>
      <c r="H2442" s="351"/>
      <c r="I2442" s="351"/>
      <c r="J2442" s="351"/>
    </row>
    <row r="2443" spans="1:10" ht="13.5">
      <c r="A2443" s="351"/>
      <c r="B2443" s="351"/>
      <c r="C2443" s="351"/>
      <c r="D2443" s="351"/>
      <c r="E2443" s="351"/>
      <c r="F2443" s="351"/>
      <c r="G2443" s="351"/>
      <c r="H2443" s="351"/>
      <c r="I2443" s="351"/>
      <c r="J2443" s="351"/>
    </row>
    <row r="2444" spans="1:10" ht="13.5">
      <c r="A2444" s="351"/>
      <c r="B2444" s="351"/>
      <c r="C2444" s="351"/>
      <c r="D2444" s="351"/>
      <c r="E2444" s="351"/>
      <c r="F2444" s="351"/>
      <c r="G2444" s="351"/>
      <c r="H2444" s="351"/>
      <c r="I2444" s="351"/>
      <c r="J2444" s="351"/>
    </row>
    <row r="2445" spans="1:10" ht="13.5">
      <c r="A2445" s="351"/>
      <c r="B2445" s="351"/>
      <c r="C2445" s="351"/>
      <c r="D2445" s="351"/>
      <c r="E2445" s="351"/>
      <c r="F2445" s="351"/>
      <c r="G2445" s="351"/>
      <c r="H2445" s="351"/>
      <c r="I2445" s="351"/>
      <c r="J2445" s="351"/>
    </row>
    <row r="2446" spans="1:10" ht="13.5">
      <c r="A2446" s="351"/>
      <c r="B2446" s="351"/>
      <c r="C2446" s="351"/>
      <c r="D2446" s="351"/>
      <c r="E2446" s="351"/>
      <c r="F2446" s="351"/>
      <c r="G2446" s="351"/>
      <c r="H2446" s="351"/>
      <c r="I2446" s="351"/>
      <c r="J2446" s="351"/>
    </row>
    <row r="2447" spans="1:10" ht="13.5">
      <c r="A2447" s="351"/>
      <c r="B2447" s="351"/>
      <c r="C2447" s="351"/>
      <c r="D2447" s="351"/>
      <c r="E2447" s="351"/>
      <c r="F2447" s="351"/>
      <c r="G2447" s="351"/>
      <c r="H2447" s="351"/>
      <c r="I2447" s="351"/>
      <c r="J2447" s="351"/>
    </row>
    <row r="2448" spans="1:10" ht="13.5">
      <c r="A2448" s="351"/>
      <c r="B2448" s="351"/>
      <c r="C2448" s="351"/>
      <c r="D2448" s="351"/>
      <c r="E2448" s="351"/>
      <c r="F2448" s="351"/>
      <c r="G2448" s="351"/>
      <c r="H2448" s="351"/>
      <c r="I2448" s="351"/>
      <c r="J2448" s="351"/>
    </row>
    <row r="2449" spans="1:10" ht="13.5">
      <c r="A2449" s="351"/>
      <c r="B2449" s="351"/>
      <c r="C2449" s="351"/>
      <c r="D2449" s="351"/>
      <c r="E2449" s="351"/>
      <c r="F2449" s="351"/>
      <c r="G2449" s="351"/>
      <c r="H2449" s="351"/>
      <c r="I2449" s="351"/>
      <c r="J2449" s="351"/>
    </row>
    <row r="2450" spans="1:10" ht="13.5">
      <c r="A2450" s="351"/>
      <c r="B2450" s="351"/>
      <c r="C2450" s="351"/>
      <c r="D2450" s="351"/>
      <c r="E2450" s="351"/>
      <c r="F2450" s="351"/>
      <c r="G2450" s="351"/>
      <c r="H2450" s="351"/>
      <c r="I2450" s="351"/>
      <c r="J2450" s="351"/>
    </row>
    <row r="2451" spans="1:10" ht="13.5">
      <c r="A2451" s="351"/>
      <c r="B2451" s="351"/>
      <c r="C2451" s="351"/>
      <c r="D2451" s="351"/>
      <c r="E2451" s="351"/>
      <c r="F2451" s="351"/>
      <c r="G2451" s="351"/>
      <c r="H2451" s="351"/>
      <c r="I2451" s="351"/>
      <c r="J2451" s="351"/>
    </row>
    <row r="2452" spans="1:10" ht="13.5">
      <c r="A2452" s="351"/>
      <c r="B2452" s="351"/>
      <c r="C2452" s="351"/>
      <c r="D2452" s="351"/>
      <c r="E2452" s="351"/>
      <c r="F2452" s="351"/>
      <c r="G2452" s="351"/>
      <c r="H2452" s="351"/>
      <c r="I2452" s="351"/>
      <c r="J2452" s="351"/>
    </row>
    <row r="2453" spans="1:10" ht="13.5">
      <c r="A2453" s="351"/>
      <c r="B2453" s="351"/>
      <c r="C2453" s="351"/>
      <c r="D2453" s="351"/>
      <c r="E2453" s="351"/>
      <c r="F2453" s="351"/>
      <c r="G2453" s="351"/>
      <c r="H2453" s="351"/>
      <c r="I2453" s="351"/>
      <c r="J2453" s="351"/>
    </row>
    <row r="2454" spans="1:10" ht="13.5">
      <c r="A2454" s="351"/>
      <c r="B2454" s="351"/>
      <c r="C2454" s="351"/>
      <c r="D2454" s="351"/>
      <c r="E2454" s="351"/>
      <c r="F2454" s="351"/>
      <c r="G2454" s="351"/>
      <c r="H2454" s="351"/>
      <c r="I2454" s="351"/>
      <c r="J2454" s="351"/>
    </row>
    <row r="2455" spans="1:10" ht="13.5">
      <c r="A2455" s="351"/>
      <c r="B2455" s="351"/>
      <c r="C2455" s="351"/>
      <c r="D2455" s="351"/>
      <c r="E2455" s="351"/>
      <c r="F2455" s="351"/>
      <c r="G2455" s="351"/>
      <c r="H2455" s="351"/>
      <c r="I2455" s="351"/>
      <c r="J2455" s="351"/>
    </row>
    <row r="2456" spans="1:10" ht="13.5">
      <c r="A2456" s="351"/>
      <c r="B2456" s="351"/>
      <c r="C2456" s="351"/>
      <c r="D2456" s="351"/>
      <c r="E2456" s="351"/>
      <c r="F2456" s="351"/>
      <c r="G2456" s="351"/>
      <c r="H2456" s="351"/>
      <c r="I2456" s="351"/>
      <c r="J2456" s="351"/>
    </row>
    <row r="2457" spans="1:10" ht="13.5">
      <c r="A2457" s="351"/>
      <c r="B2457" s="351"/>
      <c r="C2457" s="351"/>
      <c r="D2457" s="351"/>
      <c r="E2457" s="351"/>
      <c r="F2457" s="351"/>
      <c r="G2457" s="351"/>
      <c r="H2457" s="351"/>
      <c r="I2457" s="351"/>
      <c r="J2457" s="351"/>
    </row>
    <row r="2458" spans="1:10" ht="13.5">
      <c r="A2458" s="351"/>
      <c r="B2458" s="351"/>
      <c r="C2458" s="351"/>
      <c r="D2458" s="351"/>
      <c r="E2458" s="351"/>
      <c r="F2458" s="351"/>
      <c r="G2458" s="351"/>
      <c r="H2458" s="351"/>
      <c r="I2458" s="351"/>
      <c r="J2458" s="351"/>
    </row>
    <row r="2459" spans="1:10" ht="13.5">
      <c r="A2459" s="351"/>
      <c r="B2459" s="351"/>
      <c r="C2459" s="351"/>
      <c r="D2459" s="351"/>
      <c r="E2459" s="351"/>
      <c r="F2459" s="351"/>
      <c r="G2459" s="351"/>
      <c r="H2459" s="351"/>
      <c r="I2459" s="351"/>
      <c r="J2459" s="351"/>
    </row>
    <row r="2460" spans="1:10" ht="13.5">
      <c r="A2460" s="351"/>
      <c r="B2460" s="351"/>
      <c r="C2460" s="351"/>
      <c r="D2460" s="351"/>
      <c r="E2460" s="351"/>
      <c r="F2460" s="351"/>
      <c r="G2460" s="351"/>
      <c r="H2460" s="351"/>
      <c r="I2460" s="351"/>
      <c r="J2460" s="351"/>
    </row>
    <row r="2461" spans="1:10" ht="13.5">
      <c r="A2461" s="351"/>
      <c r="B2461" s="351"/>
      <c r="C2461" s="351"/>
      <c r="D2461" s="351"/>
      <c r="E2461" s="351"/>
      <c r="F2461" s="351"/>
      <c r="G2461" s="351"/>
      <c r="H2461" s="351"/>
      <c r="I2461" s="351"/>
      <c r="J2461" s="351"/>
    </row>
    <row r="2462" spans="1:10" ht="13.5">
      <c r="A2462" s="351"/>
      <c r="B2462" s="351"/>
      <c r="C2462" s="351"/>
      <c r="D2462" s="351"/>
      <c r="E2462" s="351"/>
      <c r="F2462" s="351"/>
      <c r="G2462" s="351"/>
      <c r="H2462" s="351"/>
      <c r="I2462" s="351"/>
      <c r="J2462" s="351"/>
    </row>
    <row r="2463" spans="1:10" ht="13.5">
      <c r="A2463" s="351"/>
      <c r="B2463" s="351"/>
      <c r="C2463" s="351"/>
      <c r="D2463" s="351"/>
      <c r="E2463" s="351"/>
      <c r="F2463" s="351"/>
      <c r="G2463" s="351"/>
      <c r="H2463" s="351"/>
      <c r="I2463" s="351"/>
      <c r="J2463" s="351"/>
    </row>
    <row r="2464" spans="1:10" ht="13.5">
      <c r="A2464" s="351"/>
      <c r="B2464" s="351"/>
      <c r="C2464" s="351"/>
      <c r="D2464" s="351"/>
      <c r="E2464" s="351"/>
      <c r="F2464" s="351"/>
      <c r="G2464" s="351"/>
      <c r="H2464" s="351"/>
      <c r="I2464" s="351"/>
      <c r="J2464" s="351"/>
    </row>
    <row r="2465" spans="1:10" ht="13.5">
      <c r="A2465" s="351"/>
      <c r="B2465" s="351"/>
      <c r="C2465" s="351"/>
      <c r="D2465" s="351"/>
      <c r="E2465" s="351"/>
      <c r="F2465" s="351"/>
      <c r="G2465" s="351"/>
      <c r="H2465" s="351"/>
      <c r="I2465" s="351"/>
      <c r="J2465" s="351"/>
    </row>
    <row r="2466" spans="1:10" ht="13.5">
      <c r="A2466" s="351"/>
      <c r="B2466" s="351"/>
      <c r="C2466" s="351"/>
      <c r="D2466" s="351"/>
      <c r="E2466" s="351"/>
      <c r="F2466" s="351"/>
      <c r="G2466" s="351"/>
      <c r="H2466" s="351"/>
      <c r="I2466" s="351"/>
      <c r="J2466" s="351"/>
    </row>
    <row r="2467" spans="1:10" ht="13.5">
      <c r="A2467" s="351"/>
      <c r="B2467" s="351"/>
      <c r="C2467" s="351"/>
      <c r="D2467" s="351"/>
      <c r="E2467" s="351"/>
      <c r="F2467" s="351"/>
      <c r="G2467" s="351"/>
      <c r="H2467" s="351"/>
      <c r="I2467" s="351"/>
      <c r="J2467" s="351"/>
    </row>
    <row r="2468" spans="1:10" ht="13.5">
      <c r="A2468" s="351"/>
      <c r="B2468" s="351"/>
      <c r="C2468" s="351"/>
      <c r="D2468" s="351"/>
      <c r="E2468" s="351"/>
      <c r="F2468" s="351"/>
      <c r="G2468" s="351"/>
      <c r="H2468" s="351"/>
      <c r="I2468" s="351"/>
      <c r="J2468" s="351"/>
    </row>
    <row r="2469" spans="1:10" ht="13.5">
      <c r="A2469" s="351"/>
      <c r="B2469" s="351"/>
      <c r="C2469" s="351"/>
      <c r="D2469" s="351"/>
      <c r="E2469" s="351"/>
      <c r="F2469" s="351"/>
      <c r="G2469" s="351"/>
      <c r="H2469" s="351"/>
      <c r="I2469" s="351"/>
      <c r="J2469" s="351"/>
    </row>
    <row r="2470" spans="1:10" ht="13.5">
      <c r="A2470" s="351"/>
      <c r="B2470" s="351"/>
      <c r="C2470" s="351"/>
      <c r="D2470" s="351"/>
      <c r="E2470" s="351"/>
      <c r="F2470" s="351"/>
      <c r="G2470" s="351"/>
      <c r="H2470" s="351"/>
      <c r="I2470" s="351"/>
      <c r="J2470" s="351"/>
    </row>
    <row r="2471" spans="1:10" ht="13.5">
      <c r="A2471" s="351"/>
      <c r="B2471" s="351"/>
      <c r="C2471" s="351"/>
      <c r="D2471" s="351"/>
      <c r="E2471" s="351"/>
      <c r="F2471" s="351"/>
      <c r="G2471" s="351"/>
      <c r="H2471" s="351"/>
      <c r="I2471" s="351"/>
      <c r="J2471" s="351"/>
    </row>
    <row r="2472" spans="1:10" ht="13.5">
      <c r="A2472" s="351"/>
      <c r="B2472" s="351"/>
      <c r="C2472" s="351"/>
      <c r="D2472" s="351"/>
      <c r="E2472" s="351"/>
      <c r="F2472" s="351"/>
      <c r="G2472" s="351"/>
      <c r="H2472" s="351"/>
      <c r="I2472" s="351"/>
      <c r="J2472" s="351"/>
    </row>
    <row r="2473" spans="1:10" ht="13.5">
      <c r="A2473" s="351"/>
      <c r="B2473" s="351"/>
      <c r="C2473" s="351"/>
      <c r="D2473" s="351"/>
      <c r="E2473" s="351"/>
      <c r="F2473" s="351"/>
      <c r="G2473" s="351"/>
      <c r="H2473" s="351"/>
      <c r="I2473" s="351"/>
      <c r="J2473" s="351"/>
    </row>
    <row r="2474" spans="1:10" ht="13.5">
      <c r="A2474" s="351"/>
      <c r="B2474" s="351"/>
      <c r="C2474" s="351"/>
      <c r="D2474" s="351"/>
      <c r="E2474" s="351"/>
      <c r="F2474" s="351"/>
      <c r="G2474" s="351"/>
      <c r="H2474" s="351"/>
      <c r="I2474" s="351"/>
      <c r="J2474" s="351"/>
    </row>
    <row r="2475" spans="1:10" ht="13.5">
      <c r="A2475" s="351"/>
      <c r="B2475" s="351"/>
      <c r="C2475" s="351"/>
      <c r="D2475" s="351"/>
      <c r="E2475" s="351"/>
      <c r="F2475" s="351"/>
      <c r="G2475" s="351"/>
      <c r="H2475" s="351"/>
      <c r="I2475" s="351"/>
      <c r="J2475" s="351"/>
    </row>
    <row r="2476" spans="1:10" ht="13.5">
      <c r="A2476" s="351"/>
      <c r="B2476" s="351"/>
      <c r="C2476" s="351"/>
      <c r="D2476" s="351"/>
      <c r="E2476" s="351"/>
      <c r="F2476" s="351"/>
      <c r="G2476" s="351"/>
      <c r="H2476" s="351"/>
      <c r="I2476" s="351"/>
      <c r="J2476" s="351"/>
    </row>
    <row r="2477" spans="1:10" ht="13.5">
      <c r="A2477" s="351"/>
      <c r="B2477" s="351"/>
      <c r="C2477" s="351"/>
      <c r="D2477" s="351"/>
      <c r="E2477" s="351"/>
      <c r="F2477" s="351"/>
      <c r="G2477" s="351"/>
      <c r="H2477" s="351"/>
      <c r="I2477" s="351"/>
      <c r="J2477" s="351"/>
    </row>
    <row r="2478" spans="1:10" ht="13.5">
      <c r="A2478" s="351"/>
      <c r="B2478" s="351"/>
      <c r="C2478" s="351"/>
      <c r="D2478" s="351"/>
      <c r="E2478" s="351"/>
      <c r="F2478" s="351"/>
      <c r="G2478" s="351"/>
      <c r="H2478" s="351"/>
      <c r="I2478" s="351"/>
      <c r="J2478" s="351"/>
    </row>
    <row r="2479" spans="1:10" ht="13.5">
      <c r="A2479" s="351"/>
      <c r="B2479" s="351"/>
      <c r="C2479" s="351"/>
      <c r="D2479" s="351"/>
      <c r="E2479" s="351"/>
      <c r="F2479" s="351"/>
      <c r="G2479" s="351"/>
      <c r="H2479" s="351"/>
      <c r="I2479" s="351"/>
      <c r="J2479" s="351"/>
    </row>
    <row r="2480" spans="1:10" ht="13.5">
      <c r="A2480" s="351"/>
      <c r="B2480" s="351"/>
      <c r="C2480" s="351"/>
      <c r="D2480" s="351"/>
      <c r="E2480" s="351"/>
      <c r="F2480" s="351"/>
      <c r="G2480" s="351"/>
      <c r="H2480" s="351"/>
      <c r="I2480" s="351"/>
      <c r="J2480" s="351"/>
    </row>
    <row r="2481" spans="1:10" ht="13.5">
      <c r="A2481" s="351"/>
      <c r="B2481" s="351"/>
      <c r="C2481" s="351"/>
      <c r="D2481" s="351"/>
      <c r="E2481" s="351"/>
      <c r="F2481" s="351"/>
      <c r="G2481" s="351"/>
      <c r="H2481" s="351"/>
      <c r="I2481" s="351"/>
      <c r="J2481" s="351"/>
    </row>
    <row r="2482" spans="1:10" ht="13.5">
      <c r="A2482" s="351"/>
      <c r="B2482" s="351"/>
      <c r="C2482" s="351"/>
      <c r="D2482" s="351"/>
      <c r="E2482" s="351"/>
      <c r="F2482" s="351"/>
      <c r="G2482" s="351"/>
      <c r="H2482" s="351"/>
      <c r="I2482" s="351"/>
      <c r="J2482" s="351"/>
    </row>
    <row r="2483" spans="1:10" ht="13.5">
      <c r="A2483" s="351"/>
      <c r="B2483" s="351"/>
      <c r="C2483" s="351"/>
      <c r="D2483" s="351"/>
      <c r="E2483" s="351"/>
      <c r="F2483" s="351"/>
      <c r="G2483" s="351"/>
      <c r="H2483" s="351"/>
      <c r="I2483" s="351"/>
      <c r="J2483" s="351"/>
    </row>
    <row r="2484" spans="1:10" ht="13.5">
      <c r="A2484" s="351"/>
      <c r="B2484" s="351"/>
      <c r="C2484" s="351"/>
      <c r="D2484" s="351"/>
      <c r="E2484" s="351"/>
      <c r="F2484" s="351"/>
      <c r="G2484" s="351"/>
      <c r="H2484" s="351"/>
      <c r="I2484" s="351"/>
      <c r="J2484" s="351"/>
    </row>
    <row r="2485" spans="1:10" ht="13.5">
      <c r="A2485" s="351"/>
      <c r="B2485" s="351"/>
      <c r="C2485" s="351"/>
      <c r="D2485" s="351"/>
      <c r="E2485" s="351"/>
      <c r="F2485" s="351"/>
      <c r="G2485" s="351"/>
      <c r="H2485" s="351"/>
      <c r="I2485" s="351"/>
      <c r="J2485" s="351"/>
    </row>
    <row r="2486" spans="1:10" ht="13.5">
      <c r="A2486" s="351"/>
      <c r="B2486" s="351"/>
      <c r="C2486" s="351"/>
      <c r="D2486" s="351"/>
      <c r="E2486" s="351"/>
      <c r="F2486" s="351"/>
      <c r="G2486" s="351"/>
      <c r="H2486" s="351"/>
      <c r="I2486" s="351"/>
      <c r="J2486" s="351"/>
    </row>
    <row r="2487" spans="1:10" ht="13.5">
      <c r="A2487" s="351"/>
      <c r="B2487" s="351"/>
      <c r="C2487" s="351"/>
      <c r="D2487" s="351"/>
      <c r="E2487" s="351"/>
      <c r="F2487" s="351"/>
      <c r="G2487" s="351"/>
      <c r="H2487" s="351"/>
      <c r="I2487" s="351"/>
      <c r="J2487" s="351"/>
    </row>
    <row r="2488" spans="1:10" ht="13.5">
      <c r="A2488" s="351"/>
      <c r="B2488" s="351"/>
      <c r="C2488" s="351"/>
      <c r="D2488" s="351"/>
      <c r="E2488" s="351"/>
      <c r="F2488" s="351"/>
      <c r="G2488" s="351"/>
      <c r="H2488" s="351"/>
      <c r="I2488" s="351"/>
      <c r="J2488" s="351"/>
    </row>
    <row r="2489" spans="1:10" ht="13.5">
      <c r="A2489" s="351"/>
      <c r="B2489" s="351"/>
      <c r="C2489" s="351"/>
      <c r="D2489" s="351"/>
      <c r="E2489" s="351"/>
      <c r="F2489" s="351"/>
      <c r="G2489" s="351"/>
      <c r="H2489" s="351"/>
      <c r="I2489" s="351"/>
      <c r="J2489" s="351"/>
    </row>
    <row r="2490" spans="1:10" ht="13.5">
      <c r="A2490" s="351"/>
      <c r="B2490" s="351"/>
      <c r="C2490" s="351"/>
      <c r="D2490" s="351"/>
      <c r="E2490" s="351"/>
      <c r="F2490" s="351"/>
      <c r="G2490" s="351"/>
      <c r="H2490" s="351"/>
      <c r="I2490" s="351"/>
      <c r="J2490" s="351"/>
    </row>
    <row r="2491" spans="1:10" ht="13.5">
      <c r="A2491" s="351"/>
      <c r="B2491" s="351"/>
      <c r="C2491" s="351"/>
      <c r="D2491" s="351"/>
      <c r="E2491" s="351"/>
      <c r="F2491" s="351"/>
      <c r="G2491" s="351"/>
      <c r="H2491" s="351"/>
      <c r="I2491" s="351"/>
      <c r="J2491" s="351"/>
    </row>
    <row r="2492" spans="1:10" ht="13.5">
      <c r="A2492" s="351"/>
      <c r="B2492" s="351"/>
      <c r="C2492" s="351"/>
      <c r="D2492" s="351"/>
      <c r="E2492" s="351"/>
      <c r="F2492" s="351"/>
      <c r="G2492" s="351"/>
      <c r="H2492" s="351"/>
      <c r="I2492" s="351"/>
      <c r="J2492" s="351"/>
    </row>
    <row r="2493" spans="1:10" ht="13.5">
      <c r="A2493" s="351"/>
      <c r="B2493" s="351"/>
      <c r="C2493" s="351"/>
      <c r="D2493" s="351"/>
      <c r="E2493" s="351"/>
      <c r="F2493" s="351"/>
      <c r="G2493" s="351"/>
      <c r="H2493" s="351"/>
      <c r="I2493" s="351"/>
      <c r="J2493" s="351"/>
    </row>
    <row r="2494" spans="1:10" ht="13.5">
      <c r="A2494" s="351"/>
      <c r="B2494" s="351"/>
      <c r="C2494" s="351"/>
      <c r="D2494" s="351"/>
      <c r="E2494" s="351"/>
      <c r="F2494" s="351"/>
      <c r="G2494" s="351"/>
      <c r="H2494" s="351"/>
      <c r="I2494" s="351"/>
      <c r="J2494" s="351"/>
    </row>
    <row r="2495" spans="1:10" ht="13.5">
      <c r="A2495" s="351"/>
      <c r="B2495" s="351"/>
      <c r="C2495" s="351"/>
      <c r="D2495" s="351"/>
      <c r="E2495" s="351"/>
      <c r="F2495" s="351"/>
      <c r="G2495" s="351"/>
      <c r="H2495" s="351"/>
      <c r="I2495" s="351"/>
      <c r="J2495" s="351"/>
    </row>
    <row r="2496" spans="1:10" ht="13.5">
      <c r="A2496" s="351"/>
      <c r="B2496" s="351"/>
      <c r="C2496" s="351"/>
      <c r="D2496" s="351"/>
      <c r="E2496" s="351"/>
      <c r="F2496" s="351"/>
      <c r="G2496" s="351"/>
      <c r="H2496" s="351"/>
      <c r="I2496" s="351"/>
      <c r="J2496" s="351"/>
    </row>
    <row r="2497" spans="1:10" ht="13.5">
      <c r="A2497" s="351"/>
      <c r="B2497" s="351"/>
      <c r="C2497" s="351"/>
      <c r="D2497" s="351"/>
      <c r="E2497" s="351"/>
      <c r="F2497" s="351"/>
      <c r="G2497" s="351"/>
      <c r="H2497" s="351"/>
      <c r="I2497" s="351"/>
      <c r="J2497" s="351"/>
    </row>
    <row r="2498" spans="1:10" ht="13.5">
      <c r="A2498" s="351"/>
      <c r="B2498" s="351"/>
      <c r="C2498" s="351"/>
      <c r="D2498" s="351"/>
      <c r="E2498" s="351"/>
      <c r="F2498" s="351"/>
      <c r="G2498" s="351"/>
      <c r="H2498" s="351"/>
      <c r="I2498" s="351"/>
      <c r="J2498" s="351"/>
    </row>
    <row r="2499" spans="1:10" ht="13.5">
      <c r="A2499" s="351"/>
      <c r="B2499" s="351"/>
      <c r="C2499" s="351"/>
      <c r="D2499" s="351"/>
      <c r="E2499" s="351"/>
      <c r="F2499" s="351"/>
      <c r="G2499" s="351"/>
      <c r="H2499" s="351"/>
      <c r="I2499" s="351"/>
      <c r="J2499" s="351"/>
    </row>
    <row r="2500" spans="1:10" ht="13.5">
      <c r="A2500" s="351"/>
      <c r="B2500" s="351"/>
      <c r="C2500" s="351"/>
      <c r="D2500" s="351"/>
      <c r="E2500" s="351"/>
      <c r="F2500" s="351"/>
      <c r="G2500" s="351"/>
      <c r="H2500" s="351"/>
      <c r="I2500" s="351"/>
      <c r="J2500" s="351"/>
    </row>
    <row r="2501" spans="1:10" ht="13.5">
      <c r="A2501" s="351"/>
      <c r="B2501" s="351"/>
      <c r="C2501" s="351"/>
      <c r="D2501" s="351"/>
      <c r="E2501" s="351"/>
      <c r="F2501" s="351"/>
      <c r="G2501" s="351"/>
      <c r="H2501" s="351"/>
      <c r="I2501" s="351"/>
      <c r="J2501" s="351"/>
    </row>
    <row r="2502" spans="1:10" ht="13.5">
      <c r="A2502" s="351"/>
      <c r="B2502" s="351"/>
      <c r="C2502" s="351"/>
      <c r="D2502" s="351"/>
      <c r="E2502" s="351"/>
      <c r="F2502" s="351"/>
      <c r="G2502" s="351"/>
      <c r="H2502" s="351"/>
      <c r="I2502" s="351"/>
      <c r="J2502" s="351"/>
    </row>
    <row r="2503" spans="1:10" ht="13.5">
      <c r="A2503" s="351"/>
      <c r="B2503" s="351"/>
      <c r="C2503" s="351"/>
      <c r="D2503" s="351"/>
      <c r="E2503" s="351"/>
      <c r="F2503" s="351"/>
      <c r="G2503" s="351"/>
      <c r="H2503" s="351"/>
      <c r="I2503" s="351"/>
      <c r="J2503" s="351"/>
    </row>
    <row r="2504" spans="1:10" ht="13.5">
      <c r="A2504" s="351"/>
      <c r="B2504" s="351"/>
      <c r="C2504" s="351"/>
      <c r="D2504" s="351"/>
      <c r="E2504" s="351"/>
      <c r="F2504" s="351"/>
      <c r="G2504" s="351"/>
      <c r="H2504" s="351"/>
      <c r="I2504" s="351"/>
      <c r="J2504" s="351"/>
    </row>
    <row r="2505" spans="1:10" ht="13.5">
      <c r="A2505" s="351"/>
      <c r="B2505" s="351"/>
      <c r="C2505" s="351"/>
      <c r="D2505" s="351"/>
      <c r="E2505" s="351"/>
      <c r="F2505" s="351"/>
      <c r="G2505" s="351"/>
      <c r="H2505" s="351"/>
      <c r="I2505" s="351"/>
      <c r="J2505" s="351"/>
    </row>
    <row r="2506" spans="1:10" ht="13.5">
      <c r="A2506" s="351"/>
      <c r="B2506" s="351"/>
      <c r="C2506" s="351"/>
      <c r="D2506" s="351"/>
      <c r="E2506" s="351"/>
      <c r="F2506" s="351"/>
      <c r="G2506" s="351"/>
      <c r="H2506" s="351"/>
      <c r="I2506" s="351"/>
      <c r="J2506" s="351"/>
    </row>
    <row r="2507" spans="1:10" ht="13.5">
      <c r="A2507" s="351"/>
      <c r="B2507" s="351"/>
      <c r="C2507" s="351"/>
      <c r="D2507" s="351"/>
      <c r="E2507" s="351"/>
      <c r="F2507" s="351"/>
      <c r="G2507" s="351"/>
      <c r="H2507" s="351"/>
      <c r="I2507" s="351"/>
      <c r="J2507" s="351"/>
    </row>
    <row r="2508" spans="1:10" ht="13.5">
      <c r="A2508" s="351"/>
      <c r="B2508" s="351"/>
      <c r="C2508" s="351"/>
      <c r="D2508" s="351"/>
      <c r="E2508" s="351"/>
      <c r="F2508" s="351"/>
      <c r="G2508" s="351"/>
      <c r="H2508" s="351"/>
      <c r="I2508" s="351"/>
      <c r="J2508" s="351"/>
    </row>
    <row r="2509" spans="1:10" ht="13.5">
      <c r="A2509" s="351"/>
      <c r="B2509" s="351"/>
      <c r="C2509" s="351"/>
      <c r="D2509" s="351"/>
      <c r="E2509" s="351"/>
      <c r="F2509" s="351"/>
      <c r="G2509" s="351"/>
      <c r="H2509" s="351"/>
      <c r="I2509" s="351"/>
      <c r="J2509" s="351"/>
    </row>
    <row r="2510" spans="1:10" ht="13.5">
      <c r="A2510" s="351"/>
      <c r="B2510" s="351"/>
      <c r="C2510" s="351"/>
      <c r="D2510" s="351"/>
      <c r="E2510" s="351"/>
      <c r="F2510" s="351"/>
      <c r="G2510" s="351"/>
      <c r="H2510" s="351"/>
      <c r="I2510" s="351"/>
      <c r="J2510" s="351"/>
    </row>
    <row r="2511" spans="1:10" ht="13.5">
      <c r="A2511" s="351"/>
      <c r="B2511" s="351"/>
      <c r="C2511" s="351"/>
      <c r="D2511" s="351"/>
      <c r="E2511" s="351"/>
      <c r="F2511" s="351"/>
      <c r="G2511" s="351"/>
      <c r="H2511" s="351"/>
      <c r="I2511" s="351"/>
      <c r="J2511" s="351"/>
    </row>
    <row r="2512" spans="1:10" ht="13.5">
      <c r="A2512" s="351"/>
      <c r="B2512" s="351"/>
      <c r="C2512" s="351"/>
      <c r="D2512" s="351"/>
      <c r="E2512" s="351"/>
      <c r="F2512" s="351"/>
      <c r="G2512" s="351"/>
      <c r="H2512" s="351"/>
      <c r="I2512" s="351"/>
      <c r="J2512" s="351"/>
    </row>
    <row r="2513" spans="1:10" ht="13.5">
      <c r="A2513" s="351"/>
      <c r="B2513" s="351"/>
      <c r="C2513" s="351"/>
      <c r="D2513" s="351"/>
      <c r="E2513" s="351"/>
      <c r="F2513" s="351"/>
      <c r="G2513" s="351"/>
      <c r="H2513" s="351"/>
      <c r="I2513" s="351"/>
      <c r="J2513" s="351"/>
    </row>
    <row r="2514" spans="1:10" ht="13.5">
      <c r="A2514" s="351"/>
      <c r="B2514" s="351"/>
      <c r="C2514" s="351"/>
      <c r="D2514" s="351"/>
      <c r="E2514" s="351"/>
      <c r="F2514" s="351"/>
      <c r="G2514" s="351"/>
      <c r="H2514" s="351"/>
      <c r="I2514" s="351"/>
      <c r="J2514" s="351"/>
    </row>
    <row r="2515" spans="1:10" ht="13.5">
      <c r="A2515" s="351"/>
      <c r="B2515" s="351"/>
      <c r="C2515" s="351"/>
      <c r="D2515" s="351"/>
      <c r="E2515" s="351"/>
      <c r="F2515" s="351"/>
      <c r="G2515" s="351"/>
      <c r="H2515" s="351"/>
      <c r="I2515" s="351"/>
      <c r="J2515" s="351"/>
    </row>
    <row r="2516" spans="1:10" ht="13.5">
      <c r="A2516" s="351"/>
      <c r="B2516" s="351"/>
      <c r="C2516" s="351"/>
      <c r="D2516" s="351"/>
      <c r="E2516" s="351"/>
      <c r="F2516" s="351"/>
      <c r="G2516" s="351"/>
      <c r="H2516" s="351"/>
      <c r="I2516" s="351"/>
      <c r="J2516" s="351"/>
    </row>
    <row r="2517" spans="1:10" ht="13.5">
      <c r="A2517" s="351"/>
      <c r="B2517" s="351"/>
      <c r="C2517" s="351"/>
      <c r="D2517" s="351"/>
      <c r="E2517" s="351"/>
      <c r="F2517" s="351"/>
      <c r="G2517" s="351"/>
      <c r="H2517" s="351"/>
      <c r="I2517" s="351"/>
      <c r="J2517" s="351"/>
    </row>
    <row r="2518" spans="1:10" ht="13.5">
      <c r="A2518" s="351"/>
      <c r="B2518" s="351"/>
      <c r="C2518" s="351"/>
      <c r="D2518" s="351"/>
      <c r="E2518" s="351"/>
      <c r="F2518" s="351"/>
      <c r="G2518" s="351"/>
      <c r="H2518" s="351"/>
      <c r="I2518" s="351"/>
      <c r="J2518" s="351"/>
    </row>
    <row r="2519" spans="1:10" ht="13.5">
      <c r="A2519" s="351"/>
      <c r="B2519" s="351"/>
      <c r="C2519" s="351"/>
      <c r="D2519" s="351"/>
      <c r="E2519" s="351"/>
      <c r="F2519" s="351"/>
      <c r="G2519" s="351"/>
      <c r="H2519" s="351"/>
      <c r="I2519" s="351"/>
      <c r="J2519" s="351"/>
    </row>
    <row r="2520" spans="1:10" ht="13.5">
      <c r="A2520" s="351"/>
      <c r="B2520" s="351"/>
      <c r="C2520" s="351"/>
      <c r="D2520" s="351"/>
      <c r="E2520" s="351"/>
      <c r="F2520" s="351"/>
      <c r="G2520" s="351"/>
      <c r="H2520" s="351"/>
      <c r="I2520" s="351"/>
      <c r="J2520" s="351"/>
    </row>
    <row r="2521" spans="1:10" ht="13.5">
      <c r="A2521" s="351"/>
      <c r="B2521" s="351"/>
      <c r="C2521" s="351"/>
      <c r="D2521" s="351"/>
      <c r="E2521" s="351"/>
      <c r="F2521" s="351"/>
      <c r="G2521" s="351"/>
      <c r="H2521" s="351"/>
      <c r="I2521" s="351"/>
      <c r="J2521" s="351"/>
    </row>
    <row r="2522" spans="1:10" ht="13.5">
      <c r="A2522" s="351"/>
      <c r="B2522" s="351"/>
      <c r="C2522" s="351"/>
      <c r="D2522" s="351"/>
      <c r="E2522" s="351"/>
      <c r="F2522" s="351"/>
      <c r="G2522" s="351"/>
      <c r="H2522" s="351"/>
      <c r="I2522" s="351"/>
      <c r="J2522" s="351"/>
    </row>
    <row r="2523" spans="1:10" ht="13.5">
      <c r="A2523" s="351"/>
      <c r="B2523" s="351"/>
      <c r="C2523" s="351"/>
      <c r="D2523" s="351"/>
      <c r="E2523" s="351"/>
      <c r="F2523" s="351"/>
      <c r="G2523" s="351"/>
      <c r="H2523" s="351"/>
      <c r="I2523" s="351"/>
      <c r="J2523" s="351"/>
    </row>
    <row r="2524" spans="1:10" ht="13.5">
      <c r="A2524" s="351"/>
      <c r="B2524" s="351"/>
      <c r="C2524" s="351"/>
      <c r="D2524" s="351"/>
      <c r="E2524" s="351"/>
      <c r="F2524" s="351"/>
      <c r="G2524" s="351"/>
      <c r="H2524" s="351"/>
      <c r="I2524" s="351"/>
      <c r="J2524" s="351"/>
    </row>
    <row r="2525" spans="1:10" ht="13.5">
      <c r="A2525" s="351"/>
      <c r="B2525" s="351"/>
      <c r="C2525" s="351"/>
      <c r="D2525" s="351"/>
      <c r="E2525" s="351"/>
      <c r="F2525" s="351"/>
      <c r="G2525" s="351"/>
      <c r="H2525" s="351"/>
      <c r="I2525" s="351"/>
      <c r="J2525" s="351"/>
    </row>
    <row r="2526" spans="1:10" ht="13.5">
      <c r="A2526" s="351"/>
      <c r="B2526" s="351"/>
      <c r="C2526" s="351"/>
      <c r="D2526" s="351"/>
      <c r="E2526" s="351"/>
      <c r="F2526" s="351"/>
      <c r="G2526" s="351"/>
      <c r="H2526" s="351"/>
      <c r="I2526" s="351"/>
      <c r="J2526" s="351"/>
    </row>
    <row r="2527" spans="1:10" ht="13.5">
      <c r="A2527" s="351"/>
      <c r="B2527" s="351"/>
      <c r="C2527" s="351"/>
      <c r="D2527" s="351"/>
      <c r="E2527" s="351"/>
      <c r="F2527" s="351"/>
      <c r="G2527" s="351"/>
      <c r="H2527" s="351"/>
      <c r="I2527" s="351"/>
      <c r="J2527" s="351"/>
    </row>
    <row r="2528" spans="1:10" ht="13.5">
      <c r="A2528" s="351"/>
      <c r="B2528" s="351"/>
      <c r="C2528" s="351"/>
      <c r="D2528" s="351"/>
      <c r="E2528" s="351"/>
      <c r="F2528" s="351"/>
      <c r="G2528" s="351"/>
      <c r="H2528" s="351"/>
      <c r="I2528" s="351"/>
      <c r="J2528" s="351"/>
    </row>
    <row r="2529" spans="1:10" ht="13.5">
      <c r="A2529" s="351"/>
      <c r="B2529" s="351"/>
      <c r="C2529" s="351"/>
      <c r="D2529" s="351"/>
      <c r="E2529" s="351"/>
      <c r="F2529" s="351"/>
      <c r="G2529" s="351"/>
      <c r="H2529" s="351"/>
      <c r="I2529" s="351"/>
      <c r="J2529" s="351"/>
    </row>
    <row r="2530" spans="1:10" ht="13.5">
      <c r="A2530" s="351"/>
      <c r="B2530" s="351"/>
      <c r="C2530" s="351"/>
      <c r="D2530" s="351"/>
      <c r="E2530" s="351"/>
      <c r="F2530" s="351"/>
      <c r="G2530" s="351"/>
      <c r="H2530" s="351"/>
      <c r="I2530" s="351"/>
      <c r="J2530" s="351"/>
    </row>
    <row r="2531" spans="1:10" ht="13.5">
      <c r="A2531" s="351"/>
      <c r="B2531" s="351"/>
      <c r="C2531" s="351"/>
      <c r="D2531" s="351"/>
      <c r="E2531" s="351"/>
      <c r="F2531" s="351"/>
      <c r="G2531" s="351"/>
      <c r="H2531" s="351"/>
      <c r="I2531" s="351"/>
      <c r="J2531" s="351"/>
    </row>
    <row r="2532" spans="1:10" ht="13.5">
      <c r="A2532" s="351"/>
      <c r="B2532" s="351"/>
      <c r="C2532" s="351"/>
      <c r="D2532" s="351"/>
      <c r="E2532" s="351"/>
      <c r="F2532" s="351"/>
      <c r="G2532" s="351"/>
      <c r="H2532" s="351"/>
      <c r="I2532" s="351"/>
      <c r="J2532" s="351"/>
    </row>
    <row r="2533" spans="1:10" ht="13.5">
      <c r="A2533" s="351"/>
      <c r="B2533" s="351"/>
      <c r="C2533" s="351"/>
      <c r="D2533" s="351"/>
      <c r="E2533" s="351"/>
      <c r="F2533" s="351"/>
      <c r="G2533" s="351"/>
      <c r="H2533" s="351"/>
      <c r="I2533" s="351"/>
      <c r="J2533" s="351"/>
    </row>
    <row r="2534" spans="1:10" ht="13.5">
      <c r="A2534" s="351"/>
      <c r="B2534" s="351"/>
      <c r="C2534" s="351"/>
      <c r="D2534" s="351"/>
      <c r="E2534" s="351"/>
      <c r="F2534" s="351"/>
      <c r="G2534" s="351"/>
      <c r="H2534" s="351"/>
      <c r="I2534" s="351"/>
      <c r="J2534" s="351"/>
    </row>
    <row r="2535" spans="1:10" ht="13.5">
      <c r="A2535" s="351"/>
      <c r="B2535" s="351"/>
      <c r="C2535" s="351"/>
      <c r="D2535" s="351"/>
      <c r="E2535" s="351"/>
      <c r="F2535" s="351"/>
      <c r="G2535" s="351"/>
      <c r="H2535" s="351"/>
      <c r="I2535" s="351"/>
      <c r="J2535" s="351"/>
    </row>
    <row r="2536" spans="1:10" ht="13.5">
      <c r="A2536" s="351"/>
      <c r="B2536" s="351"/>
      <c r="C2536" s="351"/>
      <c r="D2536" s="351"/>
      <c r="E2536" s="351"/>
      <c r="F2536" s="351"/>
      <c r="G2536" s="351"/>
      <c r="H2536" s="351"/>
      <c r="I2536" s="351"/>
      <c r="J2536" s="351"/>
    </row>
    <row r="2537" spans="1:10" ht="13.5">
      <c r="A2537" s="351"/>
      <c r="B2537" s="351"/>
      <c r="C2537" s="351"/>
      <c r="D2537" s="351"/>
      <c r="E2537" s="351"/>
      <c r="F2537" s="351"/>
      <c r="G2537" s="351"/>
      <c r="H2537" s="351"/>
      <c r="I2537" s="351"/>
      <c r="J2537" s="351"/>
    </row>
    <row r="2538" spans="1:10" ht="13.5">
      <c r="A2538" s="351"/>
      <c r="B2538" s="351"/>
      <c r="C2538" s="351"/>
      <c r="D2538" s="351"/>
      <c r="E2538" s="351"/>
      <c r="F2538" s="351"/>
      <c r="G2538" s="351"/>
      <c r="H2538" s="351"/>
      <c r="I2538" s="351"/>
      <c r="J2538" s="351"/>
    </row>
    <row r="2539" spans="1:10" ht="13.5">
      <c r="A2539" s="351"/>
      <c r="B2539" s="351"/>
      <c r="C2539" s="351"/>
      <c r="D2539" s="351"/>
      <c r="E2539" s="351"/>
      <c r="F2539" s="351"/>
      <c r="G2539" s="351"/>
      <c r="H2539" s="351"/>
      <c r="I2539" s="351"/>
      <c r="J2539" s="351"/>
    </row>
    <row r="2540" spans="1:10" ht="13.5">
      <c r="A2540" s="351"/>
      <c r="B2540" s="351"/>
      <c r="C2540" s="351"/>
      <c r="D2540" s="351"/>
      <c r="E2540" s="351"/>
      <c r="F2540" s="351"/>
      <c r="G2540" s="351"/>
      <c r="H2540" s="351"/>
      <c r="I2540" s="351"/>
      <c r="J2540" s="351"/>
    </row>
    <row r="2541" spans="1:10" ht="13.5">
      <c r="A2541" s="351"/>
      <c r="B2541" s="351"/>
      <c r="C2541" s="351"/>
      <c r="D2541" s="351"/>
      <c r="E2541" s="351"/>
      <c r="F2541" s="351"/>
      <c r="G2541" s="351"/>
      <c r="H2541" s="351"/>
      <c r="I2541" s="351"/>
      <c r="J2541" s="351"/>
    </row>
    <row r="2542" spans="1:10" ht="13.5">
      <c r="A2542" s="351"/>
      <c r="B2542" s="351"/>
      <c r="C2542" s="351"/>
      <c r="D2542" s="351"/>
      <c r="E2542" s="351"/>
      <c r="F2542" s="351"/>
      <c r="G2542" s="351"/>
      <c r="H2542" s="351"/>
      <c r="I2542" s="351"/>
      <c r="J2542" s="351"/>
    </row>
    <row r="2543" spans="1:10" ht="13.5">
      <c r="A2543" s="351"/>
      <c r="B2543" s="351"/>
      <c r="C2543" s="351"/>
      <c r="D2543" s="351"/>
      <c r="E2543" s="351"/>
      <c r="F2543" s="351"/>
      <c r="G2543" s="351"/>
      <c r="H2543" s="351"/>
      <c r="I2543" s="351"/>
      <c r="J2543" s="351"/>
    </row>
    <row r="2544" spans="1:10" ht="13.5">
      <c r="A2544" s="351"/>
      <c r="B2544" s="351"/>
      <c r="C2544" s="351"/>
      <c r="D2544" s="351"/>
      <c r="E2544" s="351"/>
      <c r="F2544" s="351"/>
      <c r="G2544" s="351"/>
      <c r="H2544" s="351"/>
      <c r="I2544" s="351"/>
      <c r="J2544" s="351"/>
    </row>
    <row r="2545" spans="1:10" ht="13.5">
      <c r="A2545" s="351"/>
      <c r="B2545" s="351"/>
      <c r="C2545" s="351"/>
      <c r="D2545" s="351"/>
      <c r="E2545" s="351"/>
      <c r="F2545" s="351"/>
      <c r="G2545" s="351"/>
      <c r="H2545" s="351"/>
      <c r="I2545" s="351"/>
      <c r="J2545" s="351"/>
    </row>
    <row r="2546" spans="1:10" ht="13.5">
      <c r="A2546" s="351"/>
      <c r="B2546" s="351"/>
      <c r="C2546" s="351"/>
      <c r="D2546" s="351"/>
      <c r="E2546" s="351"/>
      <c r="F2546" s="351"/>
      <c r="G2546" s="351"/>
      <c r="H2546" s="351"/>
      <c r="I2546" s="351"/>
      <c r="J2546" s="351"/>
    </row>
    <row r="2547" spans="1:10" ht="13.5">
      <c r="A2547" s="351"/>
      <c r="B2547" s="351"/>
      <c r="C2547" s="351"/>
      <c r="D2547" s="351"/>
      <c r="E2547" s="351"/>
      <c r="F2547" s="351"/>
      <c r="G2547" s="351"/>
      <c r="H2547" s="351"/>
      <c r="I2547" s="351"/>
      <c r="J2547" s="351"/>
    </row>
    <row r="2548" spans="1:10" ht="13.5">
      <c r="A2548" s="351"/>
      <c r="B2548" s="351"/>
      <c r="C2548" s="351"/>
      <c r="D2548" s="351"/>
      <c r="E2548" s="351"/>
      <c r="F2548" s="351"/>
      <c r="G2548" s="351"/>
      <c r="H2548" s="351"/>
      <c r="I2548" s="351"/>
      <c r="J2548" s="351"/>
    </row>
    <row r="2549" spans="1:10" ht="13.5">
      <c r="A2549" s="351"/>
      <c r="B2549" s="351"/>
      <c r="C2549" s="351"/>
      <c r="D2549" s="351"/>
      <c r="E2549" s="351"/>
      <c r="F2549" s="351"/>
      <c r="G2549" s="351"/>
      <c r="H2549" s="351"/>
      <c r="I2549" s="351"/>
      <c r="J2549" s="351"/>
    </row>
    <row r="2550" spans="1:10" ht="13.5">
      <c r="A2550" s="351"/>
      <c r="B2550" s="351"/>
      <c r="C2550" s="351"/>
      <c r="D2550" s="351"/>
      <c r="E2550" s="351"/>
      <c r="F2550" s="351"/>
      <c r="G2550" s="351"/>
      <c r="H2550" s="351"/>
      <c r="I2550" s="351"/>
      <c r="J2550" s="351"/>
    </row>
    <row r="2551" spans="1:10" ht="13.5">
      <c r="A2551" s="351"/>
      <c r="B2551" s="351"/>
      <c r="C2551" s="351"/>
      <c r="D2551" s="351"/>
      <c r="E2551" s="351"/>
      <c r="F2551" s="351"/>
      <c r="G2551" s="351"/>
      <c r="H2551" s="351"/>
      <c r="I2551" s="351"/>
      <c r="J2551" s="351"/>
    </row>
    <row r="2552" spans="1:10" ht="13.5">
      <c r="A2552" s="351"/>
      <c r="B2552" s="351"/>
      <c r="C2552" s="351"/>
      <c r="D2552" s="351"/>
      <c r="E2552" s="351"/>
      <c r="F2552" s="351"/>
      <c r="G2552" s="351"/>
      <c r="H2552" s="351"/>
      <c r="I2552" s="351"/>
      <c r="J2552" s="351"/>
    </row>
    <row r="2553" spans="1:10" ht="13.5">
      <c r="A2553" s="351"/>
      <c r="B2553" s="351"/>
      <c r="C2553" s="351"/>
      <c r="D2553" s="351"/>
      <c r="E2553" s="351"/>
      <c r="F2553" s="351"/>
      <c r="G2553" s="351"/>
      <c r="H2553" s="351"/>
      <c r="I2553" s="351"/>
      <c r="J2553" s="351"/>
    </row>
    <row r="2554" spans="1:10" ht="13.5">
      <c r="A2554" s="351"/>
      <c r="B2554" s="351"/>
      <c r="C2554" s="351"/>
      <c r="D2554" s="351"/>
      <c r="E2554" s="351"/>
      <c r="F2554" s="351"/>
      <c r="G2554" s="351"/>
      <c r="H2554" s="351"/>
      <c r="I2554" s="351"/>
      <c r="J2554" s="351"/>
    </row>
    <row r="2555" spans="1:10" ht="13.5">
      <c r="A2555" s="351"/>
      <c r="B2555" s="351"/>
      <c r="C2555" s="351"/>
      <c r="D2555" s="351"/>
      <c r="E2555" s="351"/>
      <c r="F2555" s="351"/>
      <c r="G2555" s="351"/>
      <c r="H2555" s="351"/>
      <c r="I2555" s="351"/>
      <c r="J2555" s="351"/>
    </row>
    <row r="2556" spans="1:10" ht="13.5">
      <c r="A2556" s="351"/>
      <c r="B2556" s="351"/>
      <c r="C2556" s="351"/>
      <c r="D2556" s="351"/>
      <c r="E2556" s="351"/>
      <c r="F2556" s="351"/>
      <c r="G2556" s="351"/>
      <c r="H2556" s="351"/>
      <c r="I2556" s="351"/>
      <c r="J2556" s="351"/>
    </row>
    <row r="2557" spans="1:10" ht="13.5">
      <c r="A2557" s="351"/>
      <c r="B2557" s="351"/>
      <c r="C2557" s="351"/>
      <c r="D2557" s="351"/>
      <c r="E2557" s="351"/>
      <c r="F2557" s="351"/>
      <c r="G2557" s="351"/>
      <c r="H2557" s="351"/>
      <c r="I2557" s="351"/>
      <c r="J2557" s="351"/>
    </row>
    <row r="2558" spans="1:10" ht="13.5">
      <c r="A2558" s="351"/>
      <c r="B2558" s="351"/>
      <c r="C2558" s="351"/>
      <c r="D2558" s="351"/>
      <c r="E2558" s="351"/>
      <c r="F2558" s="351"/>
      <c r="G2558" s="351"/>
      <c r="H2558" s="351"/>
      <c r="I2558" s="351"/>
      <c r="J2558" s="351"/>
    </row>
    <row r="2559" spans="1:10" ht="13.5">
      <c r="A2559" s="351"/>
      <c r="B2559" s="351"/>
      <c r="C2559" s="351"/>
      <c r="D2559" s="351"/>
      <c r="E2559" s="351"/>
      <c r="F2559" s="351"/>
      <c r="G2559" s="351"/>
      <c r="H2559" s="351"/>
      <c r="I2559" s="351"/>
      <c r="J2559" s="351"/>
    </row>
    <row r="2560" spans="1:10" ht="13.5">
      <c r="A2560" s="351"/>
      <c r="B2560" s="351"/>
      <c r="C2560" s="351"/>
      <c r="D2560" s="351"/>
      <c r="E2560" s="351"/>
      <c r="F2560" s="351"/>
      <c r="G2560" s="351"/>
      <c r="H2560" s="351"/>
      <c r="I2560" s="351"/>
      <c r="J2560" s="351"/>
    </row>
    <row r="2561" spans="1:10" ht="13.5">
      <c r="A2561" s="351"/>
      <c r="B2561" s="351"/>
      <c r="C2561" s="351"/>
      <c r="D2561" s="351"/>
      <c r="E2561" s="351"/>
      <c r="F2561" s="351"/>
      <c r="G2561" s="351"/>
      <c r="H2561" s="351"/>
      <c r="I2561" s="351"/>
      <c r="J2561" s="351"/>
    </row>
    <row r="2562" spans="1:10" ht="13.5">
      <c r="A2562" s="351"/>
      <c r="B2562" s="351"/>
      <c r="C2562" s="351"/>
      <c r="D2562" s="351"/>
      <c r="E2562" s="351"/>
      <c r="F2562" s="351"/>
      <c r="G2562" s="351"/>
      <c r="H2562" s="351"/>
      <c r="I2562" s="351"/>
      <c r="J2562" s="351"/>
    </row>
    <row r="2563" spans="1:10" ht="13.5">
      <c r="A2563" s="351"/>
      <c r="B2563" s="351"/>
      <c r="C2563" s="351"/>
      <c r="D2563" s="351"/>
      <c r="E2563" s="351"/>
      <c r="F2563" s="351"/>
      <c r="G2563" s="351"/>
      <c r="H2563" s="351"/>
      <c r="I2563" s="351"/>
      <c r="J2563" s="351"/>
    </row>
    <row r="2564" spans="1:10" ht="13.5">
      <c r="A2564" s="351"/>
      <c r="B2564" s="351"/>
      <c r="C2564" s="351"/>
      <c r="D2564" s="351"/>
      <c r="E2564" s="351"/>
      <c r="F2564" s="351"/>
      <c r="G2564" s="351"/>
      <c r="H2564" s="351"/>
      <c r="I2564" s="351"/>
      <c r="J2564" s="351"/>
    </row>
    <row r="2565" spans="1:10" ht="13.5">
      <c r="A2565" s="351"/>
      <c r="B2565" s="351"/>
      <c r="C2565" s="351"/>
      <c r="D2565" s="351"/>
      <c r="E2565" s="351"/>
      <c r="F2565" s="351"/>
      <c r="G2565" s="351"/>
      <c r="H2565" s="351"/>
      <c r="I2565" s="351"/>
      <c r="J2565" s="351"/>
    </row>
    <row r="2566" spans="1:10" ht="13.5">
      <c r="A2566" s="351"/>
      <c r="B2566" s="351"/>
      <c r="C2566" s="351"/>
      <c r="D2566" s="351"/>
      <c r="E2566" s="351"/>
      <c r="F2566" s="351"/>
      <c r="G2566" s="351"/>
      <c r="H2566" s="351"/>
      <c r="I2566" s="351"/>
      <c r="J2566" s="351"/>
    </row>
    <row r="2567" spans="1:10" ht="13.5">
      <c r="A2567" s="351"/>
      <c r="B2567" s="351"/>
      <c r="C2567" s="351"/>
      <c r="D2567" s="351"/>
      <c r="E2567" s="351"/>
      <c r="F2567" s="351"/>
      <c r="G2567" s="351"/>
      <c r="H2567" s="351"/>
      <c r="I2567" s="351"/>
      <c r="J2567" s="351"/>
    </row>
    <row r="2568" spans="1:10" ht="13.5">
      <c r="A2568" s="351"/>
      <c r="B2568" s="351"/>
      <c r="C2568" s="351"/>
      <c r="D2568" s="351"/>
      <c r="E2568" s="351"/>
      <c r="F2568" s="351"/>
      <c r="G2568" s="351"/>
      <c r="H2568" s="351"/>
      <c r="I2568" s="351"/>
      <c r="J2568" s="351"/>
    </row>
    <row r="2569" spans="1:10" ht="13.5">
      <c r="A2569" s="351"/>
      <c r="B2569" s="351"/>
      <c r="C2569" s="351"/>
      <c r="D2569" s="351"/>
      <c r="E2569" s="351"/>
      <c r="F2569" s="351"/>
      <c r="G2569" s="351"/>
      <c r="H2569" s="351"/>
      <c r="I2569" s="351"/>
      <c r="J2569" s="351"/>
    </row>
    <row r="2570" spans="1:10" ht="13.5">
      <c r="A2570" s="351"/>
      <c r="B2570" s="351"/>
      <c r="C2570" s="351"/>
      <c r="D2570" s="351"/>
      <c r="E2570" s="351"/>
      <c r="F2570" s="351"/>
      <c r="G2570" s="351"/>
      <c r="H2570" s="351"/>
      <c r="I2570" s="351"/>
      <c r="J2570" s="351"/>
    </row>
    <row r="2571" spans="1:10" ht="13.5">
      <c r="A2571" s="351"/>
      <c r="B2571" s="351"/>
      <c r="C2571" s="351"/>
      <c r="D2571" s="351"/>
      <c r="E2571" s="351"/>
      <c r="F2571" s="351"/>
      <c r="G2571" s="351"/>
      <c r="H2571" s="351"/>
      <c r="I2571" s="351"/>
      <c r="J2571" s="351"/>
    </row>
    <row r="2572" spans="1:10" ht="13.5">
      <c r="A2572" s="351"/>
      <c r="B2572" s="351"/>
      <c r="C2572" s="351"/>
      <c r="D2572" s="351"/>
      <c r="E2572" s="351"/>
      <c r="F2572" s="351"/>
      <c r="G2572" s="351"/>
      <c r="H2572" s="351"/>
      <c r="I2572" s="351"/>
      <c r="J2572" s="351"/>
    </row>
    <row r="2573" spans="1:10" ht="13.5">
      <c r="A2573" s="351"/>
      <c r="B2573" s="351"/>
      <c r="C2573" s="351"/>
      <c r="D2573" s="351"/>
      <c r="E2573" s="351"/>
      <c r="F2573" s="351"/>
      <c r="G2573" s="351"/>
      <c r="H2573" s="351"/>
      <c r="I2573" s="351"/>
      <c r="J2573" s="351"/>
    </row>
    <row r="2574" spans="1:10" ht="13.5">
      <c r="A2574" s="351"/>
      <c r="B2574" s="351"/>
      <c r="C2574" s="351"/>
      <c r="D2574" s="351"/>
      <c r="E2574" s="351"/>
      <c r="F2574" s="351"/>
      <c r="G2574" s="351"/>
      <c r="H2574" s="351"/>
      <c r="I2574" s="351"/>
      <c r="J2574" s="351"/>
    </row>
    <row r="2575" spans="1:10" ht="13.5">
      <c r="A2575" s="351"/>
      <c r="B2575" s="351"/>
      <c r="C2575" s="351"/>
      <c r="D2575" s="351"/>
      <c r="E2575" s="351"/>
      <c r="F2575" s="351"/>
      <c r="G2575" s="351"/>
      <c r="H2575" s="351"/>
      <c r="I2575" s="351"/>
      <c r="J2575" s="351"/>
    </row>
    <row r="2576" spans="1:10" ht="13.5">
      <c r="A2576" s="351"/>
      <c r="B2576" s="351"/>
      <c r="C2576" s="351"/>
      <c r="D2576" s="351"/>
      <c r="E2576" s="351"/>
      <c r="F2576" s="351"/>
      <c r="G2576" s="351"/>
      <c r="H2576" s="351"/>
      <c r="I2576" s="351"/>
      <c r="J2576" s="351"/>
    </row>
    <row r="2577" spans="1:10" ht="13.5">
      <c r="A2577" s="351"/>
      <c r="B2577" s="351"/>
      <c r="C2577" s="351"/>
      <c r="D2577" s="351"/>
      <c r="E2577" s="351"/>
      <c r="F2577" s="351"/>
      <c r="G2577" s="351"/>
      <c r="H2577" s="351"/>
      <c r="I2577" s="351"/>
      <c r="J2577" s="351"/>
    </row>
    <row r="2578" spans="1:10" ht="13.5">
      <c r="A2578" s="351"/>
      <c r="B2578" s="351"/>
      <c r="C2578" s="351"/>
      <c r="D2578" s="351"/>
      <c r="E2578" s="351"/>
      <c r="F2578" s="351"/>
      <c r="G2578" s="351"/>
      <c r="H2578" s="351"/>
      <c r="I2578" s="351"/>
      <c r="J2578" s="351"/>
    </row>
    <row r="2579" spans="1:10" ht="13.5">
      <c r="A2579" s="351"/>
      <c r="B2579" s="351"/>
      <c r="C2579" s="351"/>
      <c r="D2579" s="351"/>
      <c r="E2579" s="351"/>
      <c r="F2579" s="351"/>
      <c r="G2579" s="351"/>
      <c r="H2579" s="351"/>
      <c r="I2579" s="351"/>
      <c r="J2579" s="351"/>
    </row>
    <row r="2580" spans="1:10" ht="13.5">
      <c r="A2580" s="351"/>
      <c r="B2580" s="351"/>
      <c r="C2580" s="351"/>
      <c r="D2580" s="351"/>
      <c r="E2580" s="351"/>
      <c r="F2580" s="351"/>
      <c r="G2580" s="351"/>
      <c r="H2580" s="351"/>
      <c r="I2580" s="351"/>
      <c r="J2580" s="351"/>
    </row>
    <row r="2581" spans="1:10" ht="13.5">
      <c r="A2581" s="351"/>
      <c r="B2581" s="351"/>
      <c r="C2581" s="351"/>
      <c r="D2581" s="351"/>
      <c r="E2581" s="351"/>
      <c r="F2581" s="351"/>
      <c r="G2581" s="351"/>
      <c r="H2581" s="351"/>
      <c r="I2581" s="351"/>
      <c r="J2581" s="351"/>
    </row>
    <row r="2582" spans="1:10" ht="13.5">
      <c r="A2582" s="351"/>
      <c r="B2582" s="351"/>
      <c r="C2582" s="351"/>
      <c r="D2582" s="351"/>
      <c r="E2582" s="351"/>
      <c r="F2582" s="351"/>
      <c r="G2582" s="351"/>
      <c r="H2582" s="351"/>
      <c r="I2582" s="351"/>
      <c r="J2582" s="351"/>
    </row>
    <row r="2583" spans="1:10" ht="13.5">
      <c r="A2583" s="351"/>
      <c r="B2583" s="351"/>
      <c r="C2583" s="351"/>
      <c r="D2583" s="351"/>
      <c r="E2583" s="351"/>
      <c r="F2583" s="351"/>
      <c r="G2583" s="351"/>
      <c r="H2583" s="351"/>
      <c r="I2583" s="351"/>
      <c r="J2583" s="351"/>
    </row>
    <row r="2584" spans="1:10" ht="13.5">
      <c r="A2584" s="351"/>
      <c r="B2584" s="351"/>
      <c r="C2584" s="351"/>
      <c r="D2584" s="351"/>
      <c r="E2584" s="351"/>
      <c r="F2584" s="351"/>
      <c r="G2584" s="351"/>
      <c r="H2584" s="351"/>
      <c r="I2584" s="351"/>
      <c r="J2584" s="351"/>
    </row>
    <row r="2585" spans="1:10" ht="13.5">
      <c r="A2585" s="351"/>
      <c r="B2585" s="351"/>
      <c r="C2585" s="351"/>
      <c r="D2585" s="351"/>
      <c r="E2585" s="351"/>
      <c r="F2585" s="351"/>
      <c r="G2585" s="351"/>
      <c r="H2585" s="351"/>
      <c r="I2585" s="351"/>
      <c r="J2585" s="351"/>
    </row>
    <row r="2586" spans="1:10" ht="13.5">
      <c r="A2586" s="351"/>
      <c r="B2586" s="351"/>
      <c r="C2586" s="351"/>
      <c r="D2586" s="351"/>
      <c r="E2586" s="351"/>
      <c r="F2586" s="351"/>
      <c r="G2586" s="351"/>
      <c r="H2586" s="351"/>
      <c r="I2586" s="351"/>
      <c r="J2586" s="351"/>
    </row>
    <row r="2587" spans="1:10" ht="13.5">
      <c r="A2587" s="351"/>
      <c r="B2587" s="351"/>
      <c r="C2587" s="351"/>
      <c r="D2587" s="351"/>
      <c r="E2587" s="351"/>
      <c r="F2587" s="351"/>
      <c r="G2587" s="351"/>
      <c r="H2587" s="351"/>
      <c r="I2587" s="351"/>
      <c r="J2587" s="351"/>
    </row>
    <row r="2588" spans="1:10" ht="13.5">
      <c r="A2588" s="351"/>
      <c r="B2588" s="351"/>
      <c r="C2588" s="351"/>
      <c r="D2588" s="351"/>
      <c r="E2588" s="351"/>
      <c r="F2588" s="351"/>
      <c r="G2588" s="351"/>
      <c r="H2588" s="351"/>
      <c r="I2588" s="351"/>
      <c r="J2588" s="351"/>
    </row>
    <row r="2589" spans="1:10" ht="13.5">
      <c r="A2589" s="351"/>
      <c r="B2589" s="351"/>
      <c r="C2589" s="351"/>
      <c r="D2589" s="351"/>
      <c r="E2589" s="351"/>
      <c r="F2589" s="351"/>
      <c r="G2589" s="351"/>
      <c r="H2589" s="351"/>
      <c r="I2589" s="351"/>
      <c r="J2589" s="351"/>
    </row>
    <row r="2590" spans="1:10" ht="13.5">
      <c r="A2590" s="351"/>
      <c r="B2590" s="351"/>
      <c r="C2590" s="351"/>
      <c r="D2590" s="351"/>
      <c r="E2590" s="351"/>
      <c r="F2590" s="351"/>
      <c r="G2590" s="351"/>
      <c r="H2590" s="351"/>
      <c r="I2590" s="351"/>
      <c r="J2590" s="351"/>
    </row>
    <row r="2591" spans="1:10" ht="13.5">
      <c r="A2591" s="351"/>
      <c r="B2591" s="351"/>
      <c r="C2591" s="351"/>
      <c r="D2591" s="351"/>
      <c r="E2591" s="351"/>
      <c r="F2591" s="351"/>
      <c r="G2591" s="351"/>
      <c r="H2591" s="351"/>
      <c r="I2591" s="351"/>
      <c r="J2591" s="351"/>
    </row>
    <row r="2592" spans="1:10" ht="13.5">
      <c r="A2592" s="351"/>
      <c r="B2592" s="351"/>
      <c r="C2592" s="351"/>
      <c r="D2592" s="351"/>
      <c r="E2592" s="351"/>
      <c r="F2592" s="351"/>
      <c r="G2592" s="351"/>
      <c r="H2592" s="351"/>
      <c r="I2592" s="351"/>
      <c r="J2592" s="351"/>
    </row>
    <row r="2593" spans="1:10" ht="13.5">
      <c r="A2593" s="351"/>
      <c r="B2593" s="351"/>
      <c r="C2593" s="351"/>
      <c r="D2593" s="351"/>
      <c r="E2593" s="351"/>
      <c r="F2593" s="351"/>
      <c r="G2593" s="351"/>
      <c r="H2593" s="351"/>
      <c r="I2593" s="351"/>
      <c r="J2593" s="351"/>
    </row>
    <row r="2594" spans="1:10" ht="13.5">
      <c r="A2594" s="351"/>
      <c r="B2594" s="351"/>
      <c r="C2594" s="351"/>
      <c r="D2594" s="351"/>
      <c r="E2594" s="351"/>
      <c r="F2594" s="351"/>
      <c r="G2594" s="351"/>
      <c r="H2594" s="351"/>
      <c r="I2594" s="351"/>
      <c r="J2594" s="351"/>
    </row>
    <row r="2595" spans="1:10" ht="13.5">
      <c r="A2595" s="351"/>
      <c r="B2595" s="351"/>
      <c r="C2595" s="351"/>
      <c r="D2595" s="351"/>
      <c r="E2595" s="351"/>
      <c r="F2595" s="351"/>
      <c r="G2595" s="351"/>
      <c r="H2595" s="351"/>
      <c r="I2595" s="351"/>
      <c r="J2595" s="351"/>
    </row>
    <row r="2596" spans="1:10" ht="13.5">
      <c r="A2596" s="351"/>
      <c r="B2596" s="351"/>
      <c r="C2596" s="351"/>
      <c r="D2596" s="351"/>
      <c r="E2596" s="351"/>
      <c r="F2596" s="351"/>
      <c r="G2596" s="351"/>
      <c r="H2596" s="351"/>
      <c r="I2596" s="351"/>
      <c r="J2596" s="351"/>
    </row>
    <row r="2597" spans="1:10" ht="13.5">
      <c r="A2597" s="351"/>
      <c r="B2597" s="351"/>
      <c r="C2597" s="351"/>
      <c r="D2597" s="351"/>
      <c r="E2597" s="351"/>
      <c r="F2597" s="351"/>
      <c r="G2597" s="351"/>
      <c r="H2597" s="351"/>
      <c r="I2597" s="351"/>
      <c r="J2597" s="351"/>
    </row>
    <row r="2598" spans="1:10" ht="13.5">
      <c r="A2598" s="351"/>
      <c r="B2598" s="351"/>
      <c r="C2598" s="351"/>
      <c r="D2598" s="351"/>
      <c r="E2598" s="351"/>
      <c r="F2598" s="351"/>
      <c r="G2598" s="351"/>
      <c r="H2598" s="351"/>
      <c r="I2598" s="351"/>
      <c r="J2598" s="351"/>
    </row>
    <row r="2599" spans="1:10" ht="13.5">
      <c r="A2599" s="351"/>
      <c r="B2599" s="351"/>
      <c r="C2599" s="351"/>
      <c r="D2599" s="351"/>
      <c r="E2599" s="351"/>
      <c r="F2599" s="351"/>
      <c r="G2599" s="351"/>
      <c r="H2599" s="351"/>
      <c r="I2599" s="351"/>
      <c r="J2599" s="351"/>
    </row>
    <row r="2600" spans="1:10" ht="13.5">
      <c r="A2600" s="351"/>
      <c r="B2600" s="351"/>
      <c r="C2600" s="351"/>
      <c r="D2600" s="351"/>
      <c r="E2600" s="351"/>
      <c r="F2600" s="351"/>
      <c r="G2600" s="351"/>
      <c r="H2600" s="351"/>
      <c r="I2600" s="351"/>
      <c r="J2600" s="351"/>
    </row>
    <row r="2601" spans="1:10" ht="13.5">
      <c r="A2601" s="351"/>
      <c r="B2601" s="351"/>
      <c r="C2601" s="351"/>
      <c r="D2601" s="351"/>
      <c r="E2601" s="351"/>
      <c r="F2601" s="351"/>
      <c r="G2601" s="351"/>
      <c r="H2601" s="351"/>
      <c r="I2601" s="351"/>
      <c r="J2601" s="351"/>
    </row>
    <row r="2602" spans="1:10" ht="13.5">
      <c r="A2602" s="351"/>
      <c r="B2602" s="351"/>
      <c r="C2602" s="351"/>
      <c r="D2602" s="351"/>
      <c r="E2602" s="351"/>
      <c r="F2602" s="351"/>
      <c r="G2602" s="351"/>
      <c r="H2602" s="351"/>
      <c r="I2602" s="351"/>
      <c r="J2602" s="351"/>
    </row>
    <row r="2603" spans="1:10" ht="13.5">
      <c r="A2603" s="351"/>
      <c r="B2603" s="351"/>
      <c r="C2603" s="351"/>
      <c r="D2603" s="351"/>
      <c r="E2603" s="351"/>
      <c r="F2603" s="351"/>
      <c r="G2603" s="351"/>
      <c r="H2603" s="351"/>
      <c r="I2603" s="351"/>
      <c r="J2603" s="351"/>
    </row>
    <row r="2604" spans="1:10" ht="13.5">
      <c r="A2604" s="351"/>
      <c r="B2604" s="351"/>
      <c r="C2604" s="351"/>
      <c r="D2604" s="351"/>
      <c r="E2604" s="351"/>
      <c r="F2604" s="351"/>
      <c r="G2604" s="351"/>
      <c r="H2604" s="351"/>
      <c r="I2604" s="351"/>
      <c r="J2604" s="351"/>
    </row>
    <row r="2605" spans="1:10" ht="13.5">
      <c r="A2605" s="351"/>
      <c r="B2605" s="351"/>
      <c r="C2605" s="351"/>
      <c r="D2605" s="351"/>
      <c r="E2605" s="351"/>
      <c r="F2605" s="351"/>
      <c r="G2605" s="351"/>
      <c r="H2605" s="351"/>
      <c r="I2605" s="351"/>
      <c r="J2605" s="351"/>
    </row>
    <row r="2606" spans="1:10" ht="13.5">
      <c r="A2606" s="351"/>
      <c r="B2606" s="351"/>
      <c r="C2606" s="351"/>
      <c r="D2606" s="351"/>
      <c r="E2606" s="351"/>
      <c r="F2606" s="351"/>
      <c r="G2606" s="351"/>
      <c r="H2606" s="351"/>
      <c r="I2606" s="351"/>
      <c r="J2606" s="351"/>
    </row>
    <row r="2607" spans="1:10" ht="13.5">
      <c r="A2607" s="351"/>
      <c r="B2607" s="351"/>
      <c r="C2607" s="351"/>
      <c r="D2607" s="351"/>
      <c r="E2607" s="351"/>
      <c r="F2607" s="351"/>
      <c r="G2607" s="351"/>
      <c r="H2607" s="351"/>
      <c r="I2607" s="351"/>
      <c r="J2607" s="351"/>
    </row>
    <row r="2608" spans="1:10" ht="13.5">
      <c r="A2608" s="351"/>
      <c r="B2608" s="351"/>
      <c r="C2608" s="351"/>
      <c r="D2608" s="351"/>
      <c r="E2608" s="351"/>
      <c r="F2608" s="351"/>
      <c r="G2608" s="351"/>
      <c r="H2608" s="351"/>
      <c r="I2608" s="351"/>
      <c r="J2608" s="351"/>
    </row>
    <row r="2609" spans="1:10" ht="13.5">
      <c r="A2609" s="351"/>
      <c r="B2609" s="351"/>
      <c r="C2609" s="351"/>
      <c r="D2609" s="351"/>
      <c r="E2609" s="351"/>
      <c r="F2609" s="351"/>
      <c r="G2609" s="351"/>
      <c r="H2609" s="351"/>
      <c r="I2609" s="351"/>
      <c r="J2609" s="351"/>
    </row>
    <row r="2610" spans="1:10" ht="13.5">
      <c r="A2610" s="351"/>
      <c r="B2610" s="351"/>
      <c r="C2610" s="351"/>
      <c r="D2610" s="351"/>
      <c r="E2610" s="351"/>
      <c r="F2610" s="351"/>
      <c r="G2610" s="351"/>
      <c r="H2610" s="351"/>
      <c r="I2610" s="351"/>
      <c r="J2610" s="351"/>
    </row>
    <row r="2611" spans="1:10" ht="13.5">
      <c r="A2611" s="351"/>
      <c r="B2611" s="351"/>
      <c r="C2611" s="351"/>
      <c r="D2611" s="351"/>
      <c r="E2611" s="351"/>
      <c r="F2611" s="351"/>
      <c r="G2611" s="351"/>
      <c r="H2611" s="351"/>
      <c r="I2611" s="351"/>
      <c r="J2611" s="351"/>
    </row>
    <row r="2612" spans="1:10" ht="13.5">
      <c r="A2612" s="351"/>
      <c r="B2612" s="351"/>
      <c r="C2612" s="351"/>
      <c r="D2612" s="351"/>
      <c r="E2612" s="351"/>
      <c r="F2612" s="351"/>
      <c r="G2612" s="351"/>
      <c r="H2612" s="351"/>
      <c r="I2612" s="351"/>
      <c r="J2612" s="351"/>
    </row>
    <row r="2613" spans="1:10" ht="13.5">
      <c r="A2613" s="351"/>
      <c r="B2613" s="351"/>
      <c r="C2613" s="351"/>
      <c r="D2613" s="351"/>
      <c r="E2613" s="351"/>
      <c r="F2613" s="351"/>
      <c r="G2613" s="351"/>
      <c r="H2613" s="351"/>
      <c r="I2613" s="351"/>
      <c r="J2613" s="351"/>
    </row>
    <row r="2614" spans="1:10" ht="13.5">
      <c r="A2614" s="351"/>
      <c r="B2614" s="351"/>
      <c r="C2614" s="351"/>
      <c r="D2614" s="351"/>
      <c r="E2614" s="351"/>
      <c r="F2614" s="351"/>
      <c r="G2614" s="351"/>
      <c r="H2614" s="351"/>
      <c r="I2614" s="351"/>
      <c r="J2614" s="351"/>
    </row>
    <row r="2615" spans="1:10" ht="13.5">
      <c r="A2615" s="351"/>
      <c r="B2615" s="351"/>
      <c r="C2615" s="351"/>
      <c r="D2615" s="351"/>
      <c r="E2615" s="351"/>
      <c r="F2615" s="351"/>
      <c r="G2615" s="351"/>
      <c r="H2615" s="351"/>
      <c r="I2615" s="351"/>
      <c r="J2615" s="351"/>
    </row>
    <row r="2616" spans="1:10" ht="13.5">
      <c r="A2616" s="351"/>
      <c r="B2616" s="351"/>
      <c r="C2616" s="351"/>
      <c r="D2616" s="351"/>
      <c r="E2616" s="351"/>
      <c r="F2616" s="351"/>
      <c r="G2616" s="351"/>
      <c r="H2616" s="351"/>
      <c r="I2616" s="351"/>
      <c r="J2616" s="351"/>
    </row>
    <row r="2617" spans="1:10" ht="13.5">
      <c r="A2617" s="351"/>
      <c r="B2617" s="351"/>
      <c r="C2617" s="351"/>
      <c r="D2617" s="351"/>
      <c r="E2617" s="351"/>
      <c r="F2617" s="351"/>
      <c r="G2617" s="351"/>
      <c r="H2617" s="351"/>
      <c r="I2617" s="351"/>
      <c r="J2617" s="351"/>
    </row>
    <row r="2618" spans="1:10" ht="13.5">
      <c r="A2618" s="351"/>
      <c r="B2618" s="351"/>
      <c r="C2618" s="351"/>
      <c r="D2618" s="351"/>
      <c r="E2618" s="351"/>
      <c r="F2618" s="351"/>
      <c r="G2618" s="351"/>
      <c r="H2618" s="351"/>
      <c r="I2618" s="351"/>
      <c r="J2618" s="351"/>
    </row>
    <row r="2619" spans="1:10" ht="13.5">
      <c r="A2619" s="351"/>
      <c r="B2619" s="351"/>
      <c r="C2619" s="351"/>
      <c r="D2619" s="351"/>
      <c r="E2619" s="351"/>
      <c r="F2619" s="351"/>
      <c r="G2619" s="351"/>
      <c r="H2619" s="351"/>
      <c r="I2619" s="351"/>
      <c r="J2619" s="351"/>
    </row>
    <row r="2620" spans="1:10" ht="13.5">
      <c r="A2620" s="351"/>
      <c r="B2620" s="351"/>
      <c r="C2620" s="351"/>
      <c r="D2620" s="351"/>
      <c r="E2620" s="351"/>
      <c r="F2620" s="351"/>
      <c r="G2620" s="351"/>
      <c r="H2620" s="351"/>
      <c r="I2620" s="351"/>
      <c r="J2620" s="351"/>
    </row>
    <row r="2621" spans="1:10" ht="13.5">
      <c r="A2621" s="351"/>
      <c r="B2621" s="351"/>
      <c r="C2621" s="351"/>
      <c r="D2621" s="351"/>
      <c r="E2621" s="351"/>
      <c r="F2621" s="351"/>
      <c r="G2621" s="351"/>
      <c r="H2621" s="351"/>
      <c r="I2621" s="351"/>
      <c r="J2621" s="351"/>
    </row>
    <row r="2622" spans="1:10" ht="13.5">
      <c r="A2622" s="351"/>
      <c r="B2622" s="351"/>
      <c r="C2622" s="351"/>
      <c r="D2622" s="351"/>
      <c r="E2622" s="351"/>
      <c r="F2622" s="351"/>
      <c r="G2622" s="351"/>
      <c r="H2622" s="351"/>
      <c r="I2622" s="351"/>
      <c r="J2622" s="351"/>
    </row>
    <row r="2623" spans="1:10" ht="13.5">
      <c r="A2623" s="351"/>
      <c r="B2623" s="351"/>
      <c r="C2623" s="351"/>
      <c r="D2623" s="351"/>
      <c r="E2623" s="351"/>
      <c r="F2623" s="351"/>
      <c r="G2623" s="351"/>
      <c r="H2623" s="351"/>
      <c r="I2623" s="351"/>
      <c r="J2623" s="351"/>
    </row>
    <row r="2624" spans="1:10" ht="13.5">
      <c r="A2624" s="351"/>
      <c r="B2624" s="351"/>
      <c r="C2624" s="351"/>
      <c r="D2624" s="351"/>
      <c r="E2624" s="351"/>
      <c r="F2624" s="351"/>
      <c r="G2624" s="351"/>
      <c r="H2624" s="351"/>
      <c r="I2624" s="351"/>
      <c r="J2624" s="351"/>
    </row>
    <row r="2625" spans="1:10" ht="13.5">
      <c r="A2625" s="351"/>
      <c r="B2625" s="351"/>
      <c r="C2625" s="351"/>
      <c r="D2625" s="351"/>
      <c r="E2625" s="351"/>
      <c r="F2625" s="351"/>
      <c r="G2625" s="351"/>
      <c r="H2625" s="351"/>
      <c r="I2625" s="351"/>
      <c r="J2625" s="351"/>
    </row>
    <row r="2626" spans="1:10" ht="13.5">
      <c r="A2626" s="351"/>
      <c r="B2626" s="351"/>
      <c r="C2626" s="351"/>
      <c r="D2626" s="351"/>
      <c r="E2626" s="351"/>
      <c r="F2626" s="351"/>
      <c r="G2626" s="351"/>
      <c r="H2626" s="351"/>
      <c r="I2626" s="351"/>
      <c r="J2626" s="351"/>
    </row>
    <row r="2627" spans="1:10" ht="13.5">
      <c r="A2627" s="351"/>
      <c r="B2627" s="351"/>
      <c r="C2627" s="351"/>
      <c r="D2627" s="351"/>
      <c r="E2627" s="351"/>
      <c r="F2627" s="351"/>
      <c r="G2627" s="351"/>
      <c r="H2627" s="351"/>
      <c r="I2627" s="351"/>
      <c r="J2627" s="351"/>
    </row>
    <row r="2628" spans="1:10" ht="13.5">
      <c r="A2628" s="351"/>
      <c r="B2628" s="351"/>
      <c r="C2628" s="351"/>
      <c r="D2628" s="351"/>
      <c r="E2628" s="351"/>
      <c r="F2628" s="351"/>
      <c r="G2628" s="351"/>
      <c r="H2628" s="351"/>
      <c r="I2628" s="351"/>
      <c r="J2628" s="351"/>
    </row>
    <row r="2629" spans="1:10" ht="13.5">
      <c r="A2629" s="351"/>
      <c r="B2629" s="351"/>
      <c r="C2629" s="351"/>
      <c r="D2629" s="351"/>
      <c r="E2629" s="351"/>
      <c r="F2629" s="351"/>
      <c r="G2629" s="351"/>
      <c r="H2629" s="351"/>
      <c r="I2629" s="351"/>
      <c r="J2629" s="351"/>
    </row>
    <row r="2630" spans="1:10" ht="13.5">
      <c r="A2630" s="351"/>
      <c r="B2630" s="351"/>
      <c r="C2630" s="351"/>
      <c r="D2630" s="351"/>
      <c r="E2630" s="351"/>
      <c r="F2630" s="351"/>
      <c r="G2630" s="351"/>
      <c r="H2630" s="351"/>
      <c r="I2630" s="351"/>
      <c r="J2630" s="351"/>
    </row>
    <row r="2631" spans="1:10" ht="13.5">
      <c r="A2631" s="351"/>
      <c r="B2631" s="351"/>
      <c r="C2631" s="351"/>
      <c r="D2631" s="351"/>
      <c r="E2631" s="351"/>
      <c r="F2631" s="351"/>
      <c r="G2631" s="351"/>
      <c r="H2631" s="351"/>
      <c r="I2631" s="351"/>
      <c r="J2631" s="351"/>
    </row>
    <row r="2632" spans="1:10" ht="13.5">
      <c r="A2632" s="351"/>
      <c r="B2632" s="351"/>
      <c r="C2632" s="351"/>
      <c r="D2632" s="351"/>
      <c r="E2632" s="351"/>
      <c r="F2632" s="351"/>
      <c r="G2632" s="351"/>
      <c r="H2632" s="351"/>
      <c r="I2632" s="351"/>
      <c r="J2632" s="351"/>
    </row>
    <row r="2633" spans="1:10" ht="13.5">
      <c r="A2633" s="351"/>
      <c r="B2633" s="351"/>
      <c r="C2633" s="351"/>
      <c r="D2633" s="351"/>
      <c r="E2633" s="351"/>
      <c r="F2633" s="351"/>
      <c r="G2633" s="351"/>
      <c r="H2633" s="351"/>
      <c r="I2633" s="351"/>
      <c r="J2633" s="351"/>
    </row>
    <row r="2634" spans="1:10" ht="13.5">
      <c r="A2634" s="351"/>
      <c r="B2634" s="351"/>
      <c r="C2634" s="351"/>
      <c r="D2634" s="351"/>
      <c r="E2634" s="351"/>
      <c r="F2634" s="351"/>
      <c r="G2634" s="351"/>
      <c r="H2634" s="351"/>
      <c r="I2634" s="351"/>
      <c r="J2634" s="351"/>
    </row>
    <row r="2635" spans="1:10" ht="13.5">
      <c r="A2635" s="351"/>
      <c r="B2635" s="351"/>
      <c r="C2635" s="351"/>
      <c r="D2635" s="351"/>
      <c r="E2635" s="351"/>
      <c r="F2635" s="351"/>
      <c r="G2635" s="351"/>
      <c r="H2635" s="351"/>
      <c r="I2635" s="351"/>
      <c r="J2635" s="351"/>
    </row>
    <row r="2636" spans="1:10" ht="13.5">
      <c r="A2636" s="351"/>
      <c r="B2636" s="351"/>
      <c r="C2636" s="351"/>
      <c r="D2636" s="351"/>
      <c r="E2636" s="351"/>
      <c r="F2636" s="351"/>
      <c r="G2636" s="351"/>
      <c r="H2636" s="351"/>
      <c r="I2636" s="351"/>
      <c r="J2636" s="351"/>
    </row>
    <row r="2637" spans="1:10" ht="13.5">
      <c r="A2637" s="351"/>
      <c r="B2637" s="351"/>
      <c r="C2637" s="351"/>
      <c r="D2637" s="351"/>
      <c r="E2637" s="351"/>
      <c r="F2637" s="351"/>
      <c r="G2637" s="351"/>
      <c r="H2637" s="351"/>
      <c r="I2637" s="351"/>
      <c r="J2637" s="351"/>
    </row>
    <row r="2638" spans="1:10" ht="13.5">
      <c r="A2638" s="351"/>
      <c r="B2638" s="351"/>
      <c r="C2638" s="351"/>
      <c r="D2638" s="351"/>
      <c r="E2638" s="351"/>
      <c r="F2638" s="351"/>
      <c r="G2638" s="351"/>
      <c r="H2638" s="351"/>
      <c r="I2638" s="351"/>
      <c r="J2638" s="351"/>
    </row>
    <row r="2639" spans="1:10" ht="13.5">
      <c r="A2639" s="351"/>
      <c r="B2639" s="351"/>
      <c r="C2639" s="351"/>
      <c r="D2639" s="351"/>
      <c r="E2639" s="351"/>
      <c r="F2639" s="351"/>
      <c r="G2639" s="351"/>
      <c r="H2639" s="351"/>
      <c r="I2639" s="351"/>
      <c r="J2639" s="351"/>
    </row>
    <row r="2640" spans="1:10" ht="13.5">
      <c r="A2640" s="351"/>
      <c r="B2640" s="351"/>
      <c r="C2640" s="351"/>
      <c r="D2640" s="351"/>
      <c r="E2640" s="351"/>
      <c r="F2640" s="351"/>
      <c r="G2640" s="351"/>
      <c r="H2640" s="351"/>
      <c r="I2640" s="351"/>
      <c r="J2640" s="351"/>
    </row>
    <row r="2641" spans="1:10" ht="13.5">
      <c r="A2641" s="351"/>
      <c r="B2641" s="351"/>
      <c r="C2641" s="351"/>
      <c r="D2641" s="351"/>
      <c r="E2641" s="351"/>
      <c r="F2641" s="351"/>
      <c r="G2641" s="351"/>
      <c r="H2641" s="351"/>
      <c r="I2641" s="351"/>
      <c r="J2641" s="351"/>
    </row>
    <row r="2642" spans="1:10" ht="13.5">
      <c r="A2642" s="351"/>
      <c r="B2642" s="351"/>
      <c r="C2642" s="351"/>
      <c r="D2642" s="351"/>
      <c r="E2642" s="351"/>
      <c r="F2642" s="351"/>
      <c r="G2642" s="351"/>
      <c r="H2642" s="351"/>
      <c r="I2642" s="351"/>
      <c r="J2642" s="351"/>
    </row>
    <row r="2643" spans="1:10" ht="13.5">
      <c r="A2643" s="351"/>
      <c r="B2643" s="351"/>
      <c r="C2643" s="351"/>
      <c r="D2643" s="351"/>
      <c r="E2643" s="351"/>
      <c r="F2643" s="351"/>
      <c r="G2643" s="351"/>
      <c r="H2643" s="351"/>
      <c r="I2643" s="351"/>
      <c r="J2643" s="351"/>
    </row>
    <row r="2644" spans="1:10" ht="13.5">
      <c r="A2644" s="351"/>
      <c r="B2644" s="351"/>
      <c r="C2644" s="351"/>
      <c r="D2644" s="351"/>
      <c r="E2644" s="351"/>
      <c r="F2644" s="351"/>
      <c r="G2644" s="351"/>
      <c r="H2644" s="351"/>
      <c r="I2644" s="351"/>
      <c r="J2644" s="351"/>
    </row>
    <row r="2645" spans="1:10" ht="13.5">
      <c r="A2645" s="351"/>
      <c r="B2645" s="351"/>
      <c r="C2645" s="351"/>
      <c r="D2645" s="351"/>
      <c r="E2645" s="351"/>
      <c r="F2645" s="351"/>
      <c r="G2645" s="351"/>
      <c r="H2645" s="351"/>
      <c r="I2645" s="351"/>
      <c r="J2645" s="351"/>
    </row>
    <row r="2646" spans="1:10" ht="13.5">
      <c r="A2646" s="351"/>
      <c r="B2646" s="351"/>
      <c r="C2646" s="351"/>
      <c r="D2646" s="351"/>
      <c r="E2646" s="351"/>
      <c r="F2646" s="351"/>
      <c r="G2646" s="351"/>
      <c r="H2646" s="351"/>
      <c r="I2646" s="351"/>
      <c r="J2646" s="351"/>
    </row>
    <row r="2647" spans="1:10" ht="13.5">
      <c r="A2647" s="351"/>
      <c r="B2647" s="351"/>
      <c r="C2647" s="351"/>
      <c r="D2647" s="351"/>
      <c r="E2647" s="351"/>
      <c r="F2647" s="351"/>
      <c r="G2647" s="351"/>
      <c r="H2647" s="351"/>
      <c r="I2647" s="351"/>
      <c r="J2647" s="351"/>
    </row>
    <row r="2648" spans="1:10" ht="13.5">
      <c r="A2648" s="351"/>
      <c r="B2648" s="351"/>
      <c r="C2648" s="351"/>
      <c r="D2648" s="351"/>
      <c r="E2648" s="351"/>
      <c r="F2648" s="351"/>
      <c r="G2648" s="351"/>
      <c r="H2648" s="351"/>
      <c r="I2648" s="351"/>
      <c r="J2648" s="351"/>
    </row>
    <row r="2649" spans="1:10" ht="13.5">
      <c r="A2649" s="351"/>
      <c r="B2649" s="351"/>
      <c r="C2649" s="351"/>
      <c r="D2649" s="351"/>
      <c r="E2649" s="351"/>
      <c r="F2649" s="351"/>
      <c r="G2649" s="351"/>
      <c r="H2649" s="351"/>
      <c r="I2649" s="351"/>
      <c r="J2649" s="351"/>
    </row>
    <row r="2650" spans="1:10" ht="13.5">
      <c r="A2650" s="351"/>
      <c r="B2650" s="351"/>
      <c r="C2650" s="351"/>
      <c r="D2650" s="351"/>
      <c r="E2650" s="351"/>
      <c r="F2650" s="351"/>
      <c r="G2650" s="351"/>
      <c r="H2650" s="351"/>
      <c r="I2650" s="351"/>
      <c r="J2650" s="351"/>
    </row>
    <row r="2651" spans="1:10" ht="13.5">
      <c r="A2651" s="351"/>
      <c r="B2651" s="351"/>
      <c r="C2651" s="351"/>
      <c r="D2651" s="351"/>
      <c r="E2651" s="351"/>
      <c r="F2651" s="351"/>
      <c r="G2651" s="351"/>
      <c r="H2651" s="351"/>
      <c r="I2651" s="351"/>
      <c r="J2651" s="351"/>
    </row>
    <row r="2652" spans="1:10" ht="13.5">
      <c r="A2652" s="351"/>
      <c r="B2652" s="351"/>
      <c r="C2652" s="351"/>
      <c r="D2652" s="351"/>
      <c r="E2652" s="351"/>
      <c r="F2652" s="351"/>
      <c r="G2652" s="351"/>
      <c r="H2652" s="351"/>
      <c r="I2652" s="351"/>
      <c r="J2652" s="351"/>
    </row>
    <row r="2653" spans="1:10" ht="13.5">
      <c r="A2653" s="351"/>
      <c r="B2653" s="351"/>
      <c r="C2653" s="351"/>
      <c r="D2653" s="351"/>
      <c r="E2653" s="351"/>
      <c r="F2653" s="351"/>
      <c r="G2653" s="351"/>
      <c r="H2653" s="351"/>
      <c r="I2653" s="351"/>
      <c r="J2653" s="351"/>
    </row>
    <row r="2654" spans="1:10" ht="13.5">
      <c r="A2654" s="351"/>
      <c r="B2654" s="351"/>
      <c r="C2654" s="351"/>
      <c r="D2654" s="351"/>
      <c r="E2654" s="351"/>
      <c r="F2654" s="351"/>
      <c r="G2654" s="351"/>
      <c r="H2654" s="351"/>
      <c r="I2654" s="351"/>
      <c r="J2654" s="351"/>
    </row>
    <row r="2655" spans="1:10" ht="13.5">
      <c r="A2655" s="351"/>
      <c r="B2655" s="351"/>
      <c r="C2655" s="351"/>
      <c r="D2655" s="351"/>
      <c r="E2655" s="351"/>
      <c r="F2655" s="351"/>
      <c r="G2655" s="351"/>
      <c r="H2655" s="351"/>
      <c r="I2655" s="351"/>
      <c r="J2655" s="351"/>
    </row>
    <row r="2656" spans="1:10" ht="13.5">
      <c r="A2656" s="351"/>
      <c r="B2656" s="351"/>
      <c r="C2656" s="351"/>
      <c r="D2656" s="351"/>
      <c r="E2656" s="351"/>
      <c r="F2656" s="351"/>
      <c r="G2656" s="351"/>
      <c r="H2656" s="351"/>
      <c r="I2656" s="351"/>
      <c r="J2656" s="351"/>
    </row>
    <row r="2657" spans="1:10" ht="13.5">
      <c r="A2657" s="351"/>
      <c r="B2657" s="351"/>
      <c r="C2657" s="351"/>
      <c r="D2657" s="351"/>
      <c r="E2657" s="351"/>
      <c r="F2657" s="351"/>
      <c r="G2657" s="351"/>
      <c r="H2657" s="351"/>
      <c r="I2657" s="351"/>
      <c r="J2657" s="351"/>
    </row>
    <row r="2658" spans="1:10" ht="13.5">
      <c r="A2658" s="351"/>
      <c r="B2658" s="351"/>
      <c r="C2658" s="351"/>
      <c r="D2658" s="351"/>
      <c r="E2658" s="351"/>
      <c r="F2658" s="351"/>
      <c r="G2658" s="351"/>
      <c r="H2658" s="351"/>
      <c r="I2658" s="351"/>
      <c r="J2658" s="351"/>
    </row>
    <row r="2659" spans="1:10" ht="13.5">
      <c r="A2659" s="351"/>
      <c r="B2659" s="351"/>
      <c r="C2659" s="351"/>
      <c r="D2659" s="351"/>
      <c r="E2659" s="351"/>
      <c r="F2659" s="351"/>
      <c r="G2659" s="351"/>
      <c r="H2659" s="351"/>
      <c r="I2659" s="351"/>
      <c r="J2659" s="351"/>
    </row>
    <row r="2660" spans="1:10" ht="13.5">
      <c r="A2660" s="351"/>
      <c r="B2660" s="351"/>
      <c r="C2660" s="351"/>
      <c r="D2660" s="351"/>
      <c r="E2660" s="351"/>
      <c r="F2660" s="351"/>
      <c r="G2660" s="351"/>
      <c r="H2660" s="351"/>
      <c r="I2660" s="351"/>
      <c r="J2660" s="351"/>
    </row>
    <row r="2661" spans="1:10" ht="13.5">
      <c r="A2661" s="351"/>
      <c r="B2661" s="351"/>
      <c r="C2661" s="351"/>
      <c r="D2661" s="351"/>
      <c r="E2661" s="351"/>
      <c r="F2661" s="351"/>
      <c r="G2661" s="351"/>
      <c r="H2661" s="351"/>
      <c r="I2661" s="351"/>
      <c r="J2661" s="351"/>
    </row>
    <row r="2662" spans="1:10" ht="13.5">
      <c r="A2662" s="351"/>
      <c r="B2662" s="351"/>
      <c r="C2662" s="351"/>
      <c r="D2662" s="351"/>
      <c r="E2662" s="351"/>
      <c r="F2662" s="351"/>
      <c r="G2662" s="351"/>
      <c r="H2662" s="351"/>
      <c r="I2662" s="351"/>
      <c r="J2662" s="351"/>
    </row>
    <row r="2663" spans="1:10" ht="13.5">
      <c r="A2663" s="351"/>
      <c r="B2663" s="351"/>
      <c r="C2663" s="351"/>
      <c r="D2663" s="351"/>
      <c r="E2663" s="351"/>
      <c r="F2663" s="351"/>
      <c r="G2663" s="351"/>
      <c r="H2663" s="351"/>
      <c r="I2663" s="351"/>
      <c r="J2663" s="351"/>
    </row>
    <row r="2664" spans="1:10" ht="13.5">
      <c r="A2664" s="351"/>
      <c r="B2664" s="351"/>
      <c r="C2664" s="351"/>
      <c r="D2664" s="351"/>
      <c r="E2664" s="351"/>
      <c r="F2664" s="351"/>
      <c r="G2664" s="351"/>
      <c r="H2664" s="351"/>
      <c r="I2664" s="351"/>
      <c r="J2664" s="351"/>
    </row>
    <row r="2665" spans="1:10" ht="13.5">
      <c r="A2665" s="351"/>
      <c r="B2665" s="351"/>
      <c r="C2665" s="351"/>
      <c r="D2665" s="351"/>
      <c r="E2665" s="351"/>
      <c r="F2665" s="351"/>
      <c r="G2665" s="351"/>
      <c r="H2665" s="351"/>
      <c r="I2665" s="351"/>
      <c r="J2665" s="351"/>
    </row>
    <row r="2666" spans="1:10" ht="13.5">
      <c r="A2666" s="351"/>
      <c r="B2666" s="351"/>
      <c r="C2666" s="351"/>
      <c r="D2666" s="351"/>
      <c r="E2666" s="351"/>
      <c r="F2666" s="351"/>
      <c r="G2666" s="351"/>
      <c r="H2666" s="351"/>
      <c r="I2666" s="351"/>
      <c r="J2666" s="351"/>
    </row>
    <row r="2667" spans="1:10" ht="13.5">
      <c r="A2667" s="351"/>
      <c r="B2667" s="351"/>
      <c r="C2667" s="351"/>
      <c r="D2667" s="351"/>
      <c r="E2667" s="351"/>
      <c r="F2667" s="351"/>
      <c r="G2667" s="351"/>
      <c r="H2667" s="351"/>
      <c r="I2667" s="351"/>
      <c r="J2667" s="351"/>
    </row>
    <row r="2668" spans="1:10" ht="13.5">
      <c r="A2668" s="351"/>
      <c r="B2668" s="351"/>
      <c r="C2668" s="351"/>
      <c r="D2668" s="351"/>
      <c r="E2668" s="351"/>
      <c r="F2668" s="351"/>
      <c r="G2668" s="351"/>
      <c r="H2668" s="351"/>
      <c r="I2668" s="351"/>
      <c r="J2668" s="351"/>
    </row>
    <row r="2669" spans="1:10" ht="13.5">
      <c r="A2669" s="351"/>
      <c r="B2669" s="351"/>
      <c r="C2669" s="351"/>
      <c r="D2669" s="351"/>
      <c r="E2669" s="351"/>
      <c r="F2669" s="351"/>
      <c r="G2669" s="351"/>
      <c r="H2669" s="351"/>
      <c r="I2669" s="351"/>
      <c r="J2669" s="351"/>
    </row>
    <row r="2670" spans="1:10" ht="13.5">
      <c r="A2670" s="351"/>
      <c r="B2670" s="351"/>
      <c r="C2670" s="351"/>
      <c r="D2670" s="351"/>
      <c r="E2670" s="351"/>
      <c r="F2670" s="351"/>
      <c r="G2670" s="351"/>
      <c r="H2670" s="351"/>
      <c r="I2670" s="351"/>
      <c r="J2670" s="351"/>
    </row>
    <row r="2671" spans="1:10" ht="13.5">
      <c r="A2671" s="351"/>
      <c r="B2671" s="351"/>
      <c r="C2671" s="351"/>
      <c r="D2671" s="351"/>
      <c r="E2671" s="351"/>
      <c r="F2671" s="351"/>
      <c r="G2671" s="351"/>
      <c r="H2671" s="351"/>
      <c r="I2671" s="351"/>
      <c r="J2671" s="351"/>
    </row>
    <row r="2672" spans="1:10" ht="13.5">
      <c r="A2672" s="351"/>
      <c r="B2672" s="351"/>
      <c r="C2672" s="351"/>
      <c r="D2672" s="351"/>
      <c r="E2672" s="351"/>
      <c r="F2672" s="351"/>
      <c r="G2672" s="351"/>
      <c r="H2672" s="351"/>
      <c r="I2672" s="351"/>
      <c r="J2672" s="351"/>
    </row>
    <row r="2673" spans="1:10" ht="13.5">
      <c r="A2673" s="351"/>
      <c r="B2673" s="351"/>
      <c r="C2673" s="351"/>
      <c r="D2673" s="351"/>
      <c r="E2673" s="351"/>
      <c r="F2673" s="351"/>
      <c r="G2673" s="351"/>
      <c r="H2673" s="351"/>
      <c r="I2673" s="351"/>
      <c r="J2673" s="351"/>
    </row>
    <row r="2674" spans="1:10" ht="13.5">
      <c r="A2674" s="351"/>
      <c r="B2674" s="351"/>
      <c r="C2674" s="351"/>
      <c r="D2674" s="351"/>
      <c r="E2674" s="351"/>
      <c r="F2674" s="351"/>
      <c r="G2674" s="351"/>
      <c r="H2674" s="351"/>
      <c r="I2674" s="351"/>
      <c r="J2674" s="351"/>
    </row>
    <row r="2675" spans="1:10" ht="13.5">
      <c r="A2675" s="351"/>
      <c r="B2675" s="351"/>
      <c r="C2675" s="351"/>
      <c r="D2675" s="351"/>
      <c r="E2675" s="351"/>
      <c r="F2675" s="351"/>
      <c r="G2675" s="351"/>
      <c r="H2675" s="351"/>
      <c r="I2675" s="351"/>
      <c r="J2675" s="351"/>
    </row>
    <row r="2676" spans="1:10" ht="13.5">
      <c r="A2676" s="351"/>
      <c r="B2676" s="351"/>
      <c r="C2676" s="351"/>
      <c r="D2676" s="351"/>
      <c r="E2676" s="351"/>
      <c r="F2676" s="351"/>
      <c r="G2676" s="351"/>
      <c r="H2676" s="351"/>
      <c r="I2676" s="351"/>
      <c r="J2676" s="351"/>
    </row>
    <row r="2677" spans="1:10" ht="13.5">
      <c r="A2677" s="351"/>
      <c r="B2677" s="351"/>
      <c r="C2677" s="351"/>
      <c r="D2677" s="351"/>
      <c r="E2677" s="351"/>
      <c r="F2677" s="351"/>
      <c r="G2677" s="351"/>
      <c r="H2677" s="351"/>
      <c r="I2677" s="351"/>
      <c r="J2677" s="351"/>
    </row>
    <row r="2678" spans="1:10" ht="13.5">
      <c r="A2678" s="351"/>
      <c r="B2678" s="351"/>
      <c r="C2678" s="351"/>
      <c r="D2678" s="351"/>
      <c r="E2678" s="351"/>
      <c r="F2678" s="351"/>
      <c r="G2678" s="351"/>
      <c r="H2678" s="351"/>
      <c r="I2678" s="351"/>
      <c r="J2678" s="351"/>
    </row>
    <row r="2679" spans="1:10" ht="13.5">
      <c r="A2679" s="351"/>
      <c r="B2679" s="351"/>
      <c r="C2679" s="351"/>
      <c r="D2679" s="351"/>
      <c r="E2679" s="351"/>
      <c r="F2679" s="351"/>
      <c r="G2679" s="351"/>
      <c r="H2679" s="351"/>
      <c r="I2679" s="351"/>
      <c r="J2679" s="351"/>
    </row>
    <row r="2680" spans="1:10" ht="13.5">
      <c r="A2680" s="351"/>
      <c r="B2680" s="351"/>
      <c r="C2680" s="351"/>
      <c r="D2680" s="351"/>
      <c r="E2680" s="351"/>
      <c r="F2680" s="351"/>
      <c r="G2680" s="351"/>
      <c r="H2680" s="351"/>
      <c r="I2680" s="351"/>
      <c r="J2680" s="351"/>
    </row>
    <row r="2681" spans="1:10" ht="13.5">
      <c r="A2681" s="351"/>
      <c r="B2681" s="351"/>
      <c r="C2681" s="351"/>
      <c r="D2681" s="351"/>
      <c r="E2681" s="351"/>
      <c r="F2681" s="351"/>
      <c r="G2681" s="351"/>
      <c r="H2681" s="351"/>
      <c r="I2681" s="351"/>
      <c r="J2681" s="351"/>
    </row>
    <row r="2682" spans="1:10" ht="13.5">
      <c r="A2682" s="351"/>
      <c r="B2682" s="351"/>
      <c r="C2682" s="351"/>
      <c r="D2682" s="351"/>
      <c r="E2682" s="351"/>
      <c r="F2682" s="351"/>
      <c r="G2682" s="351"/>
      <c r="H2682" s="351"/>
      <c r="I2682" s="351"/>
      <c r="J2682" s="351"/>
    </row>
    <row r="2683" spans="1:10" ht="13.5">
      <c r="A2683" s="351"/>
      <c r="B2683" s="351"/>
      <c r="C2683" s="351"/>
      <c r="D2683" s="351"/>
      <c r="E2683" s="351"/>
      <c r="F2683" s="351"/>
      <c r="G2683" s="351"/>
      <c r="H2683" s="351"/>
      <c r="I2683" s="351"/>
      <c r="J2683" s="351"/>
    </row>
    <row r="2684" spans="1:10" ht="13.5">
      <c r="A2684" s="351"/>
      <c r="B2684" s="351"/>
      <c r="C2684" s="351"/>
      <c r="D2684" s="351"/>
      <c r="E2684" s="351"/>
      <c r="F2684" s="351"/>
      <c r="G2684" s="351"/>
      <c r="H2684" s="351"/>
      <c r="I2684" s="351"/>
      <c r="J2684" s="351"/>
    </row>
    <row r="2685" spans="1:10" ht="13.5">
      <c r="A2685" s="351"/>
      <c r="B2685" s="351"/>
      <c r="C2685" s="351"/>
      <c r="D2685" s="351"/>
      <c r="E2685" s="351"/>
      <c r="F2685" s="351"/>
      <c r="G2685" s="351"/>
      <c r="H2685" s="351"/>
      <c r="I2685" s="351"/>
      <c r="J2685" s="351"/>
    </row>
    <row r="2686" spans="1:10" ht="13.5">
      <c r="A2686" s="351"/>
      <c r="B2686" s="351"/>
      <c r="C2686" s="351"/>
      <c r="D2686" s="351"/>
      <c r="E2686" s="351"/>
      <c r="F2686" s="351"/>
      <c r="G2686" s="351"/>
      <c r="H2686" s="351"/>
      <c r="I2686" s="351"/>
      <c r="J2686" s="351"/>
    </row>
    <row r="2687" spans="1:10" ht="13.5">
      <c r="A2687" s="351"/>
      <c r="B2687" s="351"/>
      <c r="C2687" s="351"/>
      <c r="D2687" s="351"/>
      <c r="E2687" s="351"/>
      <c r="F2687" s="351"/>
      <c r="G2687" s="351"/>
      <c r="H2687" s="351"/>
      <c r="I2687" s="351"/>
      <c r="J2687" s="351"/>
    </row>
    <row r="2688" spans="1:10" ht="13.5">
      <c r="A2688" s="351"/>
      <c r="B2688" s="351"/>
      <c r="C2688" s="351"/>
      <c r="D2688" s="351"/>
      <c r="E2688" s="351"/>
      <c r="F2688" s="351"/>
      <c r="G2688" s="351"/>
      <c r="H2688" s="351"/>
      <c r="I2688" s="351"/>
      <c r="J2688" s="351"/>
    </row>
    <row r="2689" spans="1:10" ht="13.5">
      <c r="A2689" s="351"/>
      <c r="B2689" s="351"/>
      <c r="C2689" s="351"/>
      <c r="D2689" s="351"/>
      <c r="E2689" s="351"/>
      <c r="F2689" s="351"/>
      <c r="G2689" s="351"/>
      <c r="H2689" s="351"/>
      <c r="I2689" s="351"/>
      <c r="J2689" s="351"/>
    </row>
    <row r="2690" spans="1:10" ht="13.5">
      <c r="A2690" s="351"/>
      <c r="B2690" s="351"/>
      <c r="C2690" s="351"/>
      <c r="D2690" s="351"/>
      <c r="E2690" s="351"/>
      <c r="F2690" s="351"/>
      <c r="G2690" s="351"/>
      <c r="H2690" s="351"/>
      <c r="I2690" s="351"/>
      <c r="J2690" s="351"/>
    </row>
    <row r="2691" spans="1:10" ht="13.5">
      <c r="A2691" s="351"/>
      <c r="B2691" s="351"/>
      <c r="C2691" s="351"/>
      <c r="D2691" s="351"/>
      <c r="E2691" s="351"/>
      <c r="F2691" s="351"/>
      <c r="G2691" s="351"/>
      <c r="H2691" s="351"/>
      <c r="I2691" s="351"/>
      <c r="J2691" s="351"/>
    </row>
    <row r="2692" spans="1:10" ht="13.5">
      <c r="A2692" s="351"/>
      <c r="B2692" s="351"/>
      <c r="C2692" s="351"/>
      <c r="D2692" s="351"/>
      <c r="E2692" s="351"/>
      <c r="F2692" s="351"/>
      <c r="G2692" s="351"/>
      <c r="H2692" s="351"/>
      <c r="I2692" s="351"/>
      <c r="J2692" s="351"/>
    </row>
    <row r="2693" spans="1:10" ht="13.5">
      <c r="A2693" s="351"/>
      <c r="B2693" s="351"/>
      <c r="C2693" s="351"/>
      <c r="D2693" s="351"/>
      <c r="E2693" s="351"/>
      <c r="F2693" s="351"/>
      <c r="G2693" s="351"/>
      <c r="H2693" s="351"/>
      <c r="I2693" s="351"/>
      <c r="J2693" s="351"/>
    </row>
    <row r="2694" spans="1:10" ht="13.5">
      <c r="A2694" s="351"/>
      <c r="B2694" s="351"/>
      <c r="C2694" s="351"/>
      <c r="D2694" s="351"/>
      <c r="E2694" s="351"/>
      <c r="F2694" s="351"/>
      <c r="G2694" s="351"/>
      <c r="H2694" s="351"/>
      <c r="I2694" s="351"/>
      <c r="J2694" s="351"/>
    </row>
    <row r="2695" spans="1:10" ht="13.5">
      <c r="A2695" s="351"/>
      <c r="B2695" s="351"/>
      <c r="C2695" s="351"/>
      <c r="D2695" s="351"/>
      <c r="E2695" s="351"/>
      <c r="F2695" s="351"/>
      <c r="G2695" s="351"/>
      <c r="H2695" s="351"/>
      <c r="I2695" s="351"/>
      <c r="J2695" s="351"/>
    </row>
    <row r="2696" spans="1:10" ht="13.5">
      <c r="A2696" s="351"/>
      <c r="B2696" s="351"/>
      <c r="C2696" s="351"/>
      <c r="D2696" s="351"/>
      <c r="E2696" s="351"/>
      <c r="F2696" s="351"/>
      <c r="G2696" s="351"/>
      <c r="H2696" s="351"/>
      <c r="I2696" s="351"/>
      <c r="J2696" s="351"/>
    </row>
    <row r="2697" spans="1:10" ht="13.5">
      <c r="A2697" s="351"/>
      <c r="B2697" s="351"/>
      <c r="C2697" s="351"/>
      <c r="D2697" s="351"/>
      <c r="E2697" s="351"/>
      <c r="F2697" s="351"/>
      <c r="G2697" s="351"/>
      <c r="H2697" s="351"/>
      <c r="I2697" s="351"/>
      <c r="J2697" s="351"/>
    </row>
    <row r="2698" spans="1:10" ht="13.5">
      <c r="A2698" s="351"/>
      <c r="B2698" s="351"/>
      <c r="C2698" s="351"/>
      <c r="D2698" s="351"/>
      <c r="E2698" s="351"/>
      <c r="F2698" s="351"/>
      <c r="G2698" s="351"/>
      <c r="H2698" s="351"/>
      <c r="I2698" s="351"/>
      <c r="J2698" s="351"/>
    </row>
    <row r="2699" spans="1:10" ht="13.5">
      <c r="A2699" s="351"/>
      <c r="B2699" s="351"/>
      <c r="C2699" s="351"/>
      <c r="D2699" s="351"/>
      <c r="E2699" s="351"/>
      <c r="F2699" s="351"/>
      <c r="G2699" s="351"/>
      <c r="H2699" s="351"/>
      <c r="I2699" s="351"/>
      <c r="J2699" s="351"/>
    </row>
    <row r="2700" spans="1:10" ht="13.5">
      <c r="A2700" s="351"/>
      <c r="B2700" s="351"/>
      <c r="C2700" s="351"/>
      <c r="D2700" s="351"/>
      <c r="E2700" s="351"/>
      <c r="F2700" s="351"/>
      <c r="G2700" s="351"/>
      <c r="H2700" s="351"/>
      <c r="I2700" s="351"/>
      <c r="J2700" s="351"/>
    </row>
    <row r="2701" spans="1:10" ht="13.5">
      <c r="A2701" s="351"/>
      <c r="B2701" s="351"/>
      <c r="C2701" s="351"/>
      <c r="D2701" s="351"/>
      <c r="E2701" s="351"/>
      <c r="F2701" s="351"/>
      <c r="G2701" s="351"/>
      <c r="H2701" s="351"/>
      <c r="I2701" s="351"/>
      <c r="J2701" s="351"/>
    </row>
    <row r="2702" spans="1:10" ht="13.5">
      <c r="A2702" s="351"/>
      <c r="B2702" s="351"/>
      <c r="C2702" s="351"/>
      <c r="D2702" s="351"/>
      <c r="E2702" s="351"/>
      <c r="F2702" s="351"/>
      <c r="G2702" s="351"/>
      <c r="H2702" s="351"/>
      <c r="I2702" s="351"/>
      <c r="J2702" s="351"/>
    </row>
    <row r="2703" spans="1:10" ht="13.5">
      <c r="A2703" s="351"/>
      <c r="B2703" s="351"/>
      <c r="C2703" s="351"/>
      <c r="D2703" s="351"/>
      <c r="E2703" s="351"/>
      <c r="F2703" s="351"/>
      <c r="G2703" s="351"/>
      <c r="H2703" s="351"/>
      <c r="I2703" s="351"/>
      <c r="J2703" s="351"/>
    </row>
    <row r="2704" spans="1:10" ht="13.5">
      <c r="A2704" s="351"/>
      <c r="B2704" s="351"/>
      <c r="C2704" s="351"/>
      <c r="D2704" s="351"/>
      <c r="E2704" s="351"/>
      <c r="F2704" s="351"/>
      <c r="G2704" s="351"/>
      <c r="H2704" s="351"/>
      <c r="I2704" s="351"/>
      <c r="J2704" s="351"/>
    </row>
    <row r="2705" spans="1:10" ht="13.5">
      <c r="A2705" s="351"/>
      <c r="B2705" s="351"/>
      <c r="C2705" s="351"/>
      <c r="D2705" s="351"/>
      <c r="E2705" s="351"/>
      <c r="F2705" s="351"/>
      <c r="G2705" s="351"/>
      <c r="H2705" s="351"/>
      <c r="I2705" s="351"/>
      <c r="J2705" s="351"/>
    </row>
    <row r="2706" spans="1:10" ht="13.5">
      <c r="A2706" s="351"/>
      <c r="B2706" s="351"/>
      <c r="C2706" s="351"/>
      <c r="D2706" s="351"/>
      <c r="E2706" s="351"/>
      <c r="F2706" s="351"/>
      <c r="G2706" s="351"/>
      <c r="H2706" s="351"/>
      <c r="I2706" s="351"/>
      <c r="J2706" s="351"/>
    </row>
    <row r="2707" spans="1:10" ht="13.5">
      <c r="A2707" s="351"/>
      <c r="B2707" s="351"/>
      <c r="C2707" s="351"/>
      <c r="D2707" s="351"/>
      <c r="E2707" s="351"/>
      <c r="F2707" s="351"/>
      <c r="G2707" s="351"/>
      <c r="H2707" s="351"/>
      <c r="I2707" s="351"/>
      <c r="J2707" s="351"/>
    </row>
    <row r="2708" spans="1:10" ht="13.5">
      <c r="A2708" s="351"/>
      <c r="B2708" s="351"/>
      <c r="C2708" s="351"/>
      <c r="D2708" s="351"/>
      <c r="E2708" s="351"/>
      <c r="F2708" s="351"/>
      <c r="G2708" s="351"/>
      <c r="H2708" s="351"/>
      <c r="I2708" s="351"/>
      <c r="J2708" s="351"/>
    </row>
    <row r="2709" spans="1:10" ht="13.5">
      <c r="A2709" s="351"/>
      <c r="B2709" s="351"/>
      <c r="C2709" s="351"/>
      <c r="D2709" s="351"/>
      <c r="E2709" s="351"/>
      <c r="F2709" s="351"/>
      <c r="G2709" s="351"/>
      <c r="H2709" s="351"/>
      <c r="I2709" s="351"/>
      <c r="J2709" s="351"/>
    </row>
    <row r="2710" spans="1:10" ht="13.5">
      <c r="A2710" s="351"/>
      <c r="B2710" s="351"/>
      <c r="C2710" s="351"/>
      <c r="D2710" s="351"/>
      <c r="E2710" s="351"/>
      <c r="F2710" s="351"/>
      <c r="G2710" s="351"/>
      <c r="H2710" s="351"/>
      <c r="I2710" s="351"/>
      <c r="J2710" s="351"/>
    </row>
    <row r="2711" spans="1:10" ht="13.5">
      <c r="A2711" s="351"/>
      <c r="B2711" s="351"/>
      <c r="C2711" s="351"/>
      <c r="D2711" s="351"/>
      <c r="E2711" s="351"/>
      <c r="F2711" s="351"/>
      <c r="G2711" s="351"/>
      <c r="H2711" s="351"/>
      <c r="I2711" s="351"/>
      <c r="J2711" s="351"/>
    </row>
    <row r="2712" spans="1:10" ht="13.5">
      <c r="A2712" s="351"/>
      <c r="B2712" s="351"/>
      <c r="C2712" s="351"/>
      <c r="D2712" s="351"/>
      <c r="E2712" s="351"/>
      <c r="F2712" s="351"/>
      <c r="G2712" s="351"/>
      <c r="H2712" s="351"/>
      <c r="I2712" s="351"/>
      <c r="J2712" s="351"/>
    </row>
    <row r="2713" spans="1:10" ht="13.5">
      <c r="A2713" s="351"/>
      <c r="B2713" s="351"/>
      <c r="C2713" s="351"/>
      <c r="D2713" s="351"/>
      <c r="E2713" s="351"/>
      <c r="F2713" s="351"/>
      <c r="G2713" s="351"/>
      <c r="H2713" s="351"/>
      <c r="I2713" s="351"/>
      <c r="J2713" s="351"/>
    </row>
    <row r="2714" spans="1:10" ht="13.5">
      <c r="A2714" s="351"/>
      <c r="B2714" s="351"/>
      <c r="C2714" s="351"/>
      <c r="D2714" s="351"/>
      <c r="E2714" s="351"/>
      <c r="F2714" s="351"/>
      <c r="G2714" s="351"/>
      <c r="H2714" s="351"/>
      <c r="I2714" s="351"/>
      <c r="J2714" s="351"/>
    </row>
    <row r="2715" spans="1:10" ht="13.5">
      <c r="A2715" s="351"/>
      <c r="B2715" s="351"/>
      <c r="C2715" s="351"/>
      <c r="D2715" s="351"/>
      <c r="E2715" s="351"/>
      <c r="F2715" s="351"/>
      <c r="G2715" s="351"/>
      <c r="H2715" s="351"/>
      <c r="I2715" s="351"/>
      <c r="J2715" s="351"/>
    </row>
    <row r="2716" spans="1:10" ht="13.5">
      <c r="A2716" s="351"/>
      <c r="B2716" s="351"/>
      <c r="C2716" s="351"/>
      <c r="D2716" s="351"/>
      <c r="E2716" s="351"/>
      <c r="F2716" s="351"/>
      <c r="G2716" s="351"/>
      <c r="H2716" s="351"/>
      <c r="I2716" s="351"/>
      <c r="J2716" s="351"/>
    </row>
    <row r="2717" spans="1:10" ht="13.5">
      <c r="A2717" s="351"/>
      <c r="B2717" s="351"/>
      <c r="C2717" s="351"/>
      <c r="D2717" s="351"/>
      <c r="E2717" s="351"/>
      <c r="F2717" s="351"/>
      <c r="G2717" s="351"/>
      <c r="H2717" s="351"/>
      <c r="I2717" s="351"/>
      <c r="J2717" s="351"/>
    </row>
    <row r="2718" spans="1:10" ht="13.5">
      <c r="A2718" s="351"/>
      <c r="B2718" s="351"/>
      <c r="C2718" s="351"/>
      <c r="D2718" s="351"/>
      <c r="E2718" s="351"/>
      <c r="F2718" s="351"/>
      <c r="G2718" s="351"/>
      <c r="H2718" s="351"/>
      <c r="I2718" s="351"/>
      <c r="J2718" s="351"/>
    </row>
    <row r="2719" spans="1:10" ht="13.5">
      <c r="A2719" s="351"/>
      <c r="B2719" s="351"/>
      <c r="C2719" s="351"/>
      <c r="D2719" s="351"/>
      <c r="E2719" s="351"/>
      <c r="F2719" s="351"/>
      <c r="G2719" s="351"/>
      <c r="H2719" s="351"/>
      <c r="I2719" s="351"/>
      <c r="J2719" s="351"/>
    </row>
    <row r="2720" spans="1:10" ht="13.5">
      <c r="A2720" s="351"/>
      <c r="B2720" s="351"/>
      <c r="C2720" s="351"/>
      <c r="D2720" s="351"/>
      <c r="E2720" s="351"/>
      <c r="F2720" s="351"/>
      <c r="G2720" s="351"/>
      <c r="H2720" s="351"/>
      <c r="I2720" s="351"/>
      <c r="J2720" s="351"/>
    </row>
    <row r="2721" spans="1:10" ht="13.5">
      <c r="A2721" s="351"/>
      <c r="B2721" s="351"/>
      <c r="C2721" s="351"/>
      <c r="D2721" s="351"/>
      <c r="E2721" s="351"/>
      <c r="F2721" s="351"/>
      <c r="G2721" s="351"/>
      <c r="H2721" s="351"/>
      <c r="I2721" s="351"/>
      <c r="J2721" s="351"/>
    </row>
    <row r="2722" spans="1:10" ht="13.5">
      <c r="A2722" s="351"/>
      <c r="B2722" s="351"/>
      <c r="C2722" s="351"/>
      <c r="D2722" s="351"/>
      <c r="E2722" s="351"/>
      <c r="F2722" s="351"/>
      <c r="G2722" s="351"/>
      <c r="H2722" s="351"/>
      <c r="I2722" s="351"/>
      <c r="J2722" s="351"/>
    </row>
    <row r="2723" spans="1:10" ht="13.5">
      <c r="A2723" s="351"/>
      <c r="B2723" s="351"/>
      <c r="C2723" s="351"/>
      <c r="D2723" s="351"/>
      <c r="E2723" s="351"/>
      <c r="F2723" s="351"/>
      <c r="G2723" s="351"/>
      <c r="H2723" s="351"/>
      <c r="I2723" s="351"/>
      <c r="J2723" s="351"/>
    </row>
    <row r="2724" spans="1:10" ht="13.5">
      <c r="A2724" s="351"/>
      <c r="B2724" s="351"/>
      <c r="C2724" s="351"/>
      <c r="D2724" s="351"/>
      <c r="E2724" s="351"/>
      <c r="F2724" s="351"/>
      <c r="G2724" s="351"/>
      <c r="H2724" s="351"/>
      <c r="I2724" s="351"/>
      <c r="J2724" s="351"/>
    </row>
    <row r="2725" spans="1:10" ht="13.5">
      <c r="A2725" s="351"/>
      <c r="B2725" s="351"/>
      <c r="C2725" s="351"/>
      <c r="D2725" s="351"/>
      <c r="E2725" s="351"/>
      <c r="F2725" s="351"/>
      <c r="G2725" s="351"/>
      <c r="H2725" s="351"/>
      <c r="I2725" s="351"/>
      <c r="J2725" s="351"/>
    </row>
    <row r="2726" spans="1:10" ht="13.5">
      <c r="A2726" s="351"/>
      <c r="B2726" s="351"/>
      <c r="C2726" s="351"/>
      <c r="D2726" s="351"/>
      <c r="E2726" s="351"/>
      <c r="F2726" s="351"/>
      <c r="G2726" s="351"/>
      <c r="H2726" s="351"/>
      <c r="I2726" s="351"/>
      <c r="J2726" s="351"/>
    </row>
    <row r="2727" spans="1:10" ht="13.5">
      <c r="A2727" s="351"/>
      <c r="B2727" s="351"/>
      <c r="C2727" s="351"/>
      <c r="D2727" s="351"/>
      <c r="E2727" s="351"/>
      <c r="F2727" s="351"/>
      <c r="G2727" s="351"/>
      <c r="H2727" s="351"/>
      <c r="I2727" s="351"/>
      <c r="J2727" s="351"/>
    </row>
    <row r="2728" spans="1:10" ht="13.5">
      <c r="A2728" s="351"/>
      <c r="B2728" s="351"/>
      <c r="C2728" s="351"/>
      <c r="D2728" s="351"/>
      <c r="E2728" s="351"/>
      <c r="F2728" s="351"/>
      <c r="G2728" s="351"/>
      <c r="H2728" s="351"/>
      <c r="I2728" s="351"/>
      <c r="J2728" s="351"/>
    </row>
    <row r="2729" spans="1:10" ht="13.5">
      <c r="A2729" s="351"/>
      <c r="B2729" s="351"/>
      <c r="C2729" s="351"/>
      <c r="D2729" s="351"/>
      <c r="E2729" s="351"/>
      <c r="F2729" s="351"/>
      <c r="G2729" s="351"/>
      <c r="H2729" s="351"/>
      <c r="I2729" s="351"/>
      <c r="J2729" s="351"/>
    </row>
    <row r="2730" spans="1:10" ht="13.5">
      <c r="A2730" s="351"/>
      <c r="B2730" s="351"/>
      <c r="C2730" s="351"/>
      <c r="D2730" s="351"/>
      <c r="E2730" s="351"/>
      <c r="F2730" s="351"/>
      <c r="G2730" s="351"/>
      <c r="H2730" s="351"/>
      <c r="I2730" s="351"/>
      <c r="J2730" s="351"/>
    </row>
    <row r="2731" spans="1:10" ht="13.5">
      <c r="A2731" s="351"/>
      <c r="B2731" s="351"/>
      <c r="C2731" s="351"/>
      <c r="D2731" s="351"/>
      <c r="E2731" s="351"/>
      <c r="F2731" s="351"/>
      <c r="G2731" s="351"/>
      <c r="H2731" s="351"/>
      <c r="I2731" s="351"/>
      <c r="J2731" s="351"/>
    </row>
    <row r="2732" spans="1:10" ht="13.5">
      <c r="A2732" s="351"/>
      <c r="B2732" s="351"/>
      <c r="C2732" s="351"/>
      <c r="D2732" s="351"/>
      <c r="E2732" s="351"/>
      <c r="F2732" s="351"/>
      <c r="G2732" s="351"/>
      <c r="H2732" s="351"/>
      <c r="I2732" s="351"/>
      <c r="J2732" s="351"/>
    </row>
    <row r="2733" spans="1:10" ht="13.5">
      <c r="A2733" s="351"/>
      <c r="B2733" s="351"/>
      <c r="C2733" s="351"/>
      <c r="D2733" s="351"/>
      <c r="E2733" s="351"/>
      <c r="F2733" s="351"/>
      <c r="G2733" s="351"/>
      <c r="H2733" s="351"/>
      <c r="I2733" s="351"/>
      <c r="J2733" s="351"/>
    </row>
    <row r="2734" spans="1:10" ht="13.5">
      <c r="A2734" s="351"/>
      <c r="B2734" s="351"/>
      <c r="C2734" s="351"/>
      <c r="D2734" s="351"/>
      <c r="E2734" s="351"/>
      <c r="F2734" s="351"/>
      <c r="G2734" s="351"/>
      <c r="H2734" s="351"/>
      <c r="I2734" s="351"/>
      <c r="J2734" s="351"/>
    </row>
    <row r="2735" spans="1:10" ht="13.5">
      <c r="A2735" s="351"/>
      <c r="B2735" s="351"/>
      <c r="C2735" s="351"/>
      <c r="D2735" s="351"/>
      <c r="E2735" s="351"/>
      <c r="F2735" s="351"/>
      <c r="G2735" s="351"/>
      <c r="H2735" s="351"/>
      <c r="I2735" s="351"/>
      <c r="J2735" s="351"/>
    </row>
    <row r="2736" spans="1:10" ht="13.5">
      <c r="A2736" s="351"/>
      <c r="B2736" s="351"/>
      <c r="C2736" s="351"/>
      <c r="D2736" s="351"/>
      <c r="E2736" s="351"/>
      <c r="F2736" s="351"/>
      <c r="G2736" s="351"/>
      <c r="H2736" s="351"/>
      <c r="I2736" s="351"/>
      <c r="J2736" s="351"/>
    </row>
    <row r="2737" spans="1:10" ht="13.5">
      <c r="A2737" s="351"/>
      <c r="B2737" s="351"/>
      <c r="C2737" s="351"/>
      <c r="D2737" s="351"/>
      <c r="E2737" s="351"/>
      <c r="F2737" s="351"/>
      <c r="G2737" s="351"/>
      <c r="H2737" s="351"/>
      <c r="I2737" s="351"/>
      <c r="J2737" s="351"/>
    </row>
    <row r="2738" spans="1:10" ht="13.5">
      <c r="A2738" s="351"/>
      <c r="B2738" s="351"/>
      <c r="C2738" s="351"/>
      <c r="D2738" s="351"/>
      <c r="E2738" s="351"/>
      <c r="F2738" s="351"/>
      <c r="G2738" s="351"/>
      <c r="H2738" s="351"/>
      <c r="I2738" s="351"/>
      <c r="J2738" s="351"/>
    </row>
    <row r="2739" spans="1:10" ht="13.5">
      <c r="A2739" s="351"/>
      <c r="B2739" s="351"/>
      <c r="C2739" s="351"/>
      <c r="D2739" s="351"/>
      <c r="E2739" s="351"/>
      <c r="F2739" s="351"/>
      <c r="G2739" s="351"/>
      <c r="H2739" s="351"/>
      <c r="I2739" s="351"/>
      <c r="J2739" s="351"/>
    </row>
    <row r="2740" spans="1:10" ht="13.5">
      <c r="A2740" s="351"/>
      <c r="B2740" s="351"/>
      <c r="C2740" s="351"/>
      <c r="D2740" s="351"/>
      <c r="E2740" s="351"/>
      <c r="F2740" s="351"/>
      <c r="G2740" s="351"/>
      <c r="H2740" s="351"/>
      <c r="I2740" s="351"/>
      <c r="J2740" s="351"/>
    </row>
    <row r="2741" spans="1:10" ht="13.5">
      <c r="A2741" s="351"/>
      <c r="B2741" s="351"/>
      <c r="C2741" s="351"/>
      <c r="D2741" s="351"/>
      <c r="E2741" s="351"/>
      <c r="F2741" s="351"/>
      <c r="G2741" s="351"/>
      <c r="H2741" s="351"/>
      <c r="I2741" s="351"/>
      <c r="J2741" s="351"/>
    </row>
    <row r="2742" spans="1:10" ht="13.5">
      <c r="A2742" s="351"/>
      <c r="B2742" s="351"/>
      <c r="C2742" s="351"/>
      <c r="D2742" s="351"/>
      <c r="E2742" s="351"/>
      <c r="F2742" s="351"/>
      <c r="G2742" s="351"/>
      <c r="H2742" s="351"/>
      <c r="I2742" s="351"/>
      <c r="J2742" s="351"/>
    </row>
    <row r="2743" spans="1:10" ht="13.5">
      <c r="A2743" s="351"/>
      <c r="B2743" s="351"/>
      <c r="C2743" s="351"/>
      <c r="D2743" s="351"/>
      <c r="E2743" s="351"/>
      <c r="F2743" s="351"/>
      <c r="G2743" s="351"/>
      <c r="H2743" s="351"/>
      <c r="I2743" s="351"/>
      <c r="J2743" s="351"/>
    </row>
    <row r="2744" spans="1:10" ht="13.5">
      <c r="A2744" s="351"/>
      <c r="B2744" s="351"/>
      <c r="C2744" s="351"/>
      <c r="D2744" s="351"/>
      <c r="E2744" s="351"/>
      <c r="F2744" s="351"/>
      <c r="G2744" s="351"/>
      <c r="H2744" s="351"/>
      <c r="I2744" s="351"/>
      <c r="J2744" s="351"/>
    </row>
    <row r="2745" spans="1:10" ht="13.5">
      <c r="A2745" s="351"/>
      <c r="B2745" s="351"/>
      <c r="C2745" s="351"/>
      <c r="D2745" s="351"/>
      <c r="E2745" s="351"/>
      <c r="F2745" s="351"/>
      <c r="G2745" s="351"/>
      <c r="H2745" s="351"/>
      <c r="I2745" s="351"/>
      <c r="J2745" s="351"/>
    </row>
    <row r="2746" spans="1:10" ht="13.5">
      <c r="A2746" s="351"/>
      <c r="B2746" s="351"/>
      <c r="C2746" s="351"/>
      <c r="D2746" s="351"/>
      <c r="E2746" s="351"/>
      <c r="F2746" s="351"/>
      <c r="G2746" s="351"/>
      <c r="H2746" s="351"/>
      <c r="I2746" s="351"/>
      <c r="J2746" s="351"/>
    </row>
    <row r="2747" spans="1:10" ht="13.5">
      <c r="A2747" s="351"/>
      <c r="B2747" s="351"/>
      <c r="C2747" s="351"/>
      <c r="D2747" s="351"/>
      <c r="E2747" s="351"/>
      <c r="F2747" s="351"/>
      <c r="G2747" s="351"/>
      <c r="H2747" s="351"/>
      <c r="I2747" s="351"/>
      <c r="J2747" s="351"/>
    </row>
    <row r="2748" spans="1:10" ht="13.5">
      <c r="A2748" s="351"/>
      <c r="B2748" s="351"/>
      <c r="C2748" s="351"/>
      <c r="D2748" s="351"/>
      <c r="E2748" s="351"/>
      <c r="F2748" s="351"/>
      <c r="G2748" s="351"/>
      <c r="H2748" s="351"/>
      <c r="I2748" s="351"/>
      <c r="J2748" s="351"/>
    </row>
    <row r="2749" spans="1:10" ht="13.5">
      <c r="A2749" s="351"/>
      <c r="B2749" s="351"/>
      <c r="C2749" s="351"/>
      <c r="D2749" s="351"/>
      <c r="E2749" s="351"/>
      <c r="F2749" s="351"/>
      <c r="G2749" s="351"/>
      <c r="H2749" s="351"/>
      <c r="I2749" s="351"/>
      <c r="J2749" s="351"/>
    </row>
    <row r="2750" spans="1:10" ht="13.5">
      <c r="A2750" s="351"/>
      <c r="B2750" s="351"/>
      <c r="C2750" s="351"/>
      <c r="D2750" s="351"/>
      <c r="E2750" s="351"/>
      <c r="F2750" s="351"/>
      <c r="G2750" s="351"/>
      <c r="H2750" s="351"/>
      <c r="I2750" s="351"/>
      <c r="J2750" s="351"/>
    </row>
    <row r="2751" spans="1:10" ht="13.5">
      <c r="A2751" s="351"/>
      <c r="B2751" s="351"/>
      <c r="C2751" s="351"/>
      <c r="D2751" s="351"/>
      <c r="E2751" s="351"/>
      <c r="F2751" s="351"/>
      <c r="G2751" s="351"/>
      <c r="H2751" s="351"/>
      <c r="I2751" s="351"/>
      <c r="J2751" s="351"/>
    </row>
    <row r="2752" spans="1:10" ht="13.5">
      <c r="A2752" s="351"/>
      <c r="B2752" s="351"/>
      <c r="C2752" s="351"/>
      <c r="D2752" s="351"/>
      <c r="E2752" s="351"/>
      <c r="F2752" s="351"/>
      <c r="G2752" s="351"/>
      <c r="H2752" s="351"/>
      <c r="I2752" s="351"/>
      <c r="J2752" s="351"/>
    </row>
    <row r="2753" spans="1:10" ht="13.5">
      <c r="A2753" s="351"/>
      <c r="B2753" s="351"/>
      <c r="C2753" s="351"/>
      <c r="D2753" s="351"/>
      <c r="E2753" s="351"/>
      <c r="F2753" s="351"/>
      <c r="G2753" s="351"/>
      <c r="H2753" s="351"/>
      <c r="I2753" s="351"/>
      <c r="J2753" s="351"/>
    </row>
    <row r="2754" spans="1:10" ht="13.5">
      <c r="A2754" s="351"/>
      <c r="B2754" s="351"/>
      <c r="C2754" s="351"/>
      <c r="D2754" s="351"/>
      <c r="E2754" s="351"/>
      <c r="F2754" s="351"/>
      <c r="G2754" s="351"/>
      <c r="H2754" s="351"/>
      <c r="I2754" s="351"/>
      <c r="J2754" s="351"/>
    </row>
    <row r="2755" spans="1:10" ht="13.5">
      <c r="A2755" s="351"/>
      <c r="B2755" s="351"/>
      <c r="C2755" s="351"/>
      <c r="D2755" s="351"/>
      <c r="E2755" s="351"/>
      <c r="F2755" s="351"/>
      <c r="G2755" s="351"/>
      <c r="H2755" s="351"/>
      <c r="I2755" s="351"/>
      <c r="J2755" s="351"/>
    </row>
    <row r="2756" spans="1:10" ht="13.5">
      <c r="A2756" s="351"/>
      <c r="B2756" s="351"/>
      <c r="C2756" s="351"/>
      <c r="D2756" s="351"/>
      <c r="E2756" s="351"/>
      <c r="F2756" s="351"/>
      <c r="G2756" s="351"/>
      <c r="H2756" s="351"/>
      <c r="I2756" s="351"/>
      <c r="J2756" s="351"/>
    </row>
    <row r="2757" spans="1:10" ht="13.5">
      <c r="A2757" s="351"/>
      <c r="B2757" s="351"/>
      <c r="C2757" s="351"/>
      <c r="D2757" s="351"/>
      <c r="E2757" s="351"/>
      <c r="F2757" s="351"/>
      <c r="G2757" s="351"/>
      <c r="H2757" s="351"/>
      <c r="I2757" s="351"/>
      <c r="J2757" s="351"/>
    </row>
    <row r="2758" spans="1:10" ht="13.5">
      <c r="A2758" s="351"/>
      <c r="B2758" s="351"/>
      <c r="C2758" s="351"/>
      <c r="D2758" s="351"/>
      <c r="E2758" s="351"/>
      <c r="F2758" s="351"/>
      <c r="G2758" s="351"/>
      <c r="H2758" s="351"/>
      <c r="I2758" s="351"/>
      <c r="J2758" s="351"/>
    </row>
    <row r="2759" spans="1:10" ht="13.5">
      <c r="A2759" s="351"/>
      <c r="B2759" s="351"/>
      <c r="C2759" s="351"/>
      <c r="D2759" s="351"/>
      <c r="E2759" s="351"/>
      <c r="F2759" s="351"/>
      <c r="G2759" s="351"/>
      <c r="H2759" s="351"/>
      <c r="I2759" s="351"/>
      <c r="J2759" s="351"/>
    </row>
    <row r="2760" spans="1:10" ht="13.5">
      <c r="A2760" s="351"/>
      <c r="B2760" s="351"/>
      <c r="C2760" s="351"/>
      <c r="D2760" s="351"/>
      <c r="E2760" s="351"/>
      <c r="F2760" s="351"/>
      <c r="G2760" s="351"/>
      <c r="H2760" s="351"/>
      <c r="I2760" s="351"/>
      <c r="J2760" s="351"/>
    </row>
    <row r="2761" spans="1:10" ht="13.5">
      <c r="A2761" s="351"/>
      <c r="B2761" s="351"/>
      <c r="C2761" s="351"/>
      <c r="D2761" s="351"/>
      <c r="E2761" s="351"/>
      <c r="F2761" s="351"/>
      <c r="G2761" s="351"/>
      <c r="H2761" s="351"/>
      <c r="I2761" s="351"/>
      <c r="J2761" s="351"/>
    </row>
    <row r="2762" spans="1:10" ht="13.5">
      <c r="A2762" s="351"/>
      <c r="B2762" s="351"/>
      <c r="C2762" s="351"/>
      <c r="D2762" s="351"/>
      <c r="E2762" s="351"/>
      <c r="F2762" s="351"/>
      <c r="G2762" s="351"/>
      <c r="H2762" s="351"/>
      <c r="I2762" s="351"/>
      <c r="J2762" s="351"/>
    </row>
    <row r="2763" spans="1:10" ht="13.5">
      <c r="A2763" s="351"/>
      <c r="B2763" s="351"/>
      <c r="C2763" s="351"/>
      <c r="D2763" s="351"/>
      <c r="E2763" s="351"/>
      <c r="F2763" s="351"/>
      <c r="G2763" s="351"/>
      <c r="H2763" s="351"/>
      <c r="I2763" s="351"/>
      <c r="J2763" s="351"/>
    </row>
    <row r="2764" spans="1:10" ht="13.5">
      <c r="A2764" s="351"/>
      <c r="B2764" s="351"/>
      <c r="C2764" s="351"/>
      <c r="D2764" s="351"/>
      <c r="E2764" s="351"/>
      <c r="F2764" s="351"/>
      <c r="G2764" s="351"/>
      <c r="H2764" s="351"/>
      <c r="I2764" s="351"/>
      <c r="J2764" s="351"/>
    </row>
    <row r="2765" spans="1:10" ht="13.5">
      <c r="A2765" s="351"/>
      <c r="B2765" s="351"/>
      <c r="C2765" s="351"/>
      <c r="D2765" s="351"/>
      <c r="E2765" s="351"/>
      <c r="F2765" s="351"/>
      <c r="G2765" s="351"/>
      <c r="H2765" s="351"/>
      <c r="I2765" s="351"/>
      <c r="J2765" s="351"/>
    </row>
    <row r="2766" spans="1:10" ht="13.5">
      <c r="A2766" s="351"/>
      <c r="B2766" s="351"/>
      <c r="C2766" s="351"/>
      <c r="D2766" s="351"/>
      <c r="E2766" s="351"/>
      <c r="F2766" s="351"/>
      <c r="G2766" s="351"/>
      <c r="H2766" s="351"/>
      <c r="I2766" s="351"/>
      <c r="J2766" s="351"/>
    </row>
    <row r="2767" spans="1:10" ht="13.5">
      <c r="A2767" s="351"/>
      <c r="B2767" s="351"/>
      <c r="C2767" s="351"/>
      <c r="D2767" s="351"/>
      <c r="E2767" s="351"/>
      <c r="F2767" s="351"/>
      <c r="G2767" s="351"/>
      <c r="H2767" s="351"/>
      <c r="I2767" s="351"/>
      <c r="J2767" s="351"/>
    </row>
    <row r="2768" spans="1:10" ht="13.5">
      <c r="A2768" s="351"/>
      <c r="B2768" s="351"/>
      <c r="C2768" s="351"/>
      <c r="D2768" s="351"/>
      <c r="E2768" s="351"/>
      <c r="F2768" s="351"/>
      <c r="G2768" s="351"/>
      <c r="H2768" s="351"/>
      <c r="I2768" s="351"/>
      <c r="J2768" s="351"/>
    </row>
    <row r="2769" spans="1:10" ht="13.5">
      <c r="A2769" s="351"/>
      <c r="B2769" s="351"/>
      <c r="C2769" s="351"/>
      <c r="D2769" s="351"/>
      <c r="E2769" s="351"/>
      <c r="F2769" s="351"/>
      <c r="G2769" s="351"/>
      <c r="H2769" s="351"/>
      <c r="I2769" s="351"/>
      <c r="J2769" s="351"/>
    </row>
    <row r="2770" spans="1:10" ht="13.5">
      <c r="A2770" s="351"/>
      <c r="B2770" s="351"/>
      <c r="C2770" s="351"/>
      <c r="D2770" s="351"/>
      <c r="E2770" s="351"/>
      <c r="F2770" s="351"/>
      <c r="G2770" s="351"/>
      <c r="H2770" s="351"/>
      <c r="I2770" s="351"/>
      <c r="J2770" s="351"/>
    </row>
    <row r="2771" spans="1:10" ht="13.5">
      <c r="A2771" s="351"/>
      <c r="B2771" s="351"/>
      <c r="C2771" s="351"/>
      <c r="D2771" s="351"/>
      <c r="E2771" s="351"/>
      <c r="F2771" s="351"/>
      <c r="G2771" s="351"/>
      <c r="H2771" s="351"/>
      <c r="I2771" s="351"/>
      <c r="J2771" s="351"/>
    </row>
    <row r="2772" spans="1:10" ht="13.5">
      <c r="A2772" s="351"/>
      <c r="B2772" s="351"/>
      <c r="C2772" s="351"/>
      <c r="D2772" s="351"/>
      <c r="E2772" s="351"/>
      <c r="F2772" s="351"/>
      <c r="G2772" s="351"/>
      <c r="H2772" s="351"/>
      <c r="I2772" s="351"/>
      <c r="J2772" s="351"/>
    </row>
    <row r="2773" spans="1:10" ht="13.5">
      <c r="A2773" s="351"/>
      <c r="B2773" s="351"/>
      <c r="C2773" s="351"/>
      <c r="D2773" s="351"/>
      <c r="E2773" s="351"/>
      <c r="F2773" s="351"/>
      <c r="G2773" s="351"/>
      <c r="H2773" s="351"/>
      <c r="I2773" s="351"/>
      <c r="J2773" s="351"/>
    </row>
    <row r="2774" spans="1:10" ht="13.5">
      <c r="A2774" s="351"/>
      <c r="B2774" s="351"/>
      <c r="C2774" s="351"/>
      <c r="D2774" s="351"/>
      <c r="E2774" s="351"/>
      <c r="F2774" s="351"/>
      <c r="G2774" s="351"/>
      <c r="H2774" s="351"/>
      <c r="I2774" s="351"/>
      <c r="J2774" s="351"/>
    </row>
    <row r="2775" spans="1:10" ht="13.5">
      <c r="A2775" s="351"/>
      <c r="B2775" s="351"/>
      <c r="C2775" s="351"/>
      <c r="D2775" s="351"/>
      <c r="E2775" s="351"/>
      <c r="F2775" s="351"/>
      <c r="G2775" s="351"/>
      <c r="H2775" s="351"/>
      <c r="I2775" s="351"/>
      <c r="J2775" s="351"/>
    </row>
    <row r="2776" spans="1:10" ht="13.5">
      <c r="A2776" s="351"/>
      <c r="B2776" s="351"/>
      <c r="C2776" s="351"/>
      <c r="D2776" s="351"/>
      <c r="E2776" s="351"/>
      <c r="F2776" s="351"/>
      <c r="G2776" s="351"/>
      <c r="H2776" s="351"/>
      <c r="I2776" s="351"/>
      <c r="J2776" s="351"/>
    </row>
    <row r="2777" spans="1:10" ht="13.5">
      <c r="A2777" s="351"/>
      <c r="B2777" s="351"/>
      <c r="C2777" s="351"/>
      <c r="D2777" s="351"/>
      <c r="E2777" s="351"/>
      <c r="F2777" s="351"/>
      <c r="G2777" s="351"/>
      <c r="H2777" s="351"/>
      <c r="I2777" s="351"/>
      <c r="J2777" s="351"/>
    </row>
    <row r="2778" spans="1:10" ht="13.5">
      <c r="A2778" s="351"/>
      <c r="B2778" s="351"/>
      <c r="C2778" s="351"/>
      <c r="D2778" s="351"/>
      <c r="E2778" s="351"/>
      <c r="F2778" s="351"/>
      <c r="G2778" s="351"/>
      <c r="H2778" s="351"/>
      <c r="I2778" s="351"/>
      <c r="J2778" s="351"/>
    </row>
    <row r="2779" spans="1:10" ht="13.5">
      <c r="A2779" s="351"/>
      <c r="B2779" s="351"/>
      <c r="C2779" s="351"/>
      <c r="D2779" s="351"/>
      <c r="E2779" s="351"/>
      <c r="F2779" s="351"/>
      <c r="G2779" s="351"/>
      <c r="H2779" s="351"/>
      <c r="I2779" s="351"/>
      <c r="J2779" s="351"/>
    </row>
    <row r="2780" spans="1:10" ht="13.5">
      <c r="A2780" s="351"/>
      <c r="B2780" s="351"/>
      <c r="C2780" s="351"/>
      <c r="D2780" s="351"/>
      <c r="E2780" s="351"/>
      <c r="F2780" s="351"/>
      <c r="G2780" s="351"/>
      <c r="H2780" s="351"/>
      <c r="I2780" s="351"/>
      <c r="J2780" s="351"/>
    </row>
    <row r="2781" spans="1:10" ht="13.5">
      <c r="A2781" s="351"/>
      <c r="B2781" s="351"/>
      <c r="C2781" s="351"/>
      <c r="D2781" s="351"/>
      <c r="E2781" s="351"/>
      <c r="F2781" s="351"/>
      <c r="G2781" s="351"/>
      <c r="H2781" s="351"/>
      <c r="I2781" s="351"/>
      <c r="J2781" s="351"/>
    </row>
    <row r="2782" spans="1:10" ht="13.5">
      <c r="A2782" s="351"/>
      <c r="B2782" s="351"/>
      <c r="C2782" s="351"/>
      <c r="D2782" s="351"/>
      <c r="E2782" s="351"/>
      <c r="F2782" s="351"/>
      <c r="G2782" s="351"/>
      <c r="H2782" s="351"/>
      <c r="I2782" s="351"/>
      <c r="J2782" s="351"/>
    </row>
    <row r="2783" spans="1:10" ht="13.5">
      <c r="A2783" s="351"/>
      <c r="B2783" s="351"/>
      <c r="C2783" s="351"/>
      <c r="D2783" s="351"/>
      <c r="E2783" s="351"/>
      <c r="F2783" s="351"/>
      <c r="G2783" s="351"/>
      <c r="H2783" s="351"/>
      <c r="I2783" s="351"/>
      <c r="J2783" s="351"/>
    </row>
    <row r="2784" spans="1:10" ht="13.5">
      <c r="A2784" s="351"/>
      <c r="B2784" s="351"/>
      <c r="C2784" s="351"/>
      <c r="D2784" s="351"/>
      <c r="E2784" s="351"/>
      <c r="F2784" s="351"/>
      <c r="G2784" s="351"/>
      <c r="H2784" s="351"/>
      <c r="I2784" s="351"/>
      <c r="J2784" s="351"/>
    </row>
    <row r="2785" spans="1:10" ht="13.5">
      <c r="A2785" s="351"/>
      <c r="B2785" s="351"/>
      <c r="C2785" s="351"/>
      <c r="D2785" s="351"/>
      <c r="E2785" s="351"/>
      <c r="F2785" s="351"/>
      <c r="G2785" s="351"/>
      <c r="H2785" s="351"/>
      <c r="I2785" s="351"/>
      <c r="J2785" s="351"/>
    </row>
    <row r="2786" spans="1:10" ht="13.5">
      <c r="A2786" s="351"/>
      <c r="B2786" s="351"/>
      <c r="C2786" s="351"/>
      <c r="D2786" s="351"/>
      <c r="E2786" s="351"/>
      <c r="F2786" s="351"/>
      <c r="G2786" s="351"/>
      <c r="H2786" s="351"/>
      <c r="I2786" s="351"/>
      <c r="J2786" s="351"/>
    </row>
    <row r="2787" spans="1:10" ht="13.5">
      <c r="A2787" s="351"/>
      <c r="B2787" s="351"/>
      <c r="C2787" s="351"/>
      <c r="D2787" s="351"/>
      <c r="E2787" s="351"/>
      <c r="F2787" s="351"/>
      <c r="G2787" s="351"/>
      <c r="H2787" s="351"/>
      <c r="I2787" s="351"/>
      <c r="J2787" s="351"/>
    </row>
    <row r="2788" spans="1:10" ht="13.5">
      <c r="A2788" s="351"/>
      <c r="B2788" s="351"/>
      <c r="C2788" s="351"/>
      <c r="D2788" s="351"/>
      <c r="E2788" s="351"/>
      <c r="F2788" s="351"/>
      <c r="G2788" s="351"/>
      <c r="H2788" s="351"/>
      <c r="I2788" s="351"/>
      <c r="J2788" s="351"/>
    </row>
    <row r="2789" spans="1:10" ht="13.5">
      <c r="A2789" s="351"/>
      <c r="B2789" s="351"/>
      <c r="C2789" s="351"/>
      <c r="D2789" s="351"/>
      <c r="E2789" s="351"/>
      <c r="F2789" s="351"/>
      <c r="G2789" s="351"/>
      <c r="H2789" s="351"/>
      <c r="I2789" s="351"/>
      <c r="J2789" s="351"/>
    </row>
    <row r="2790" spans="1:10" ht="13.5">
      <c r="A2790" s="351"/>
      <c r="B2790" s="351"/>
      <c r="C2790" s="351"/>
      <c r="D2790" s="351"/>
      <c r="E2790" s="351"/>
      <c r="F2790" s="351"/>
      <c r="G2790" s="351"/>
      <c r="H2790" s="351"/>
      <c r="I2790" s="351"/>
      <c r="J2790" s="351"/>
    </row>
    <row r="2791" spans="1:10" ht="13.5">
      <c r="A2791" s="351"/>
      <c r="B2791" s="351"/>
      <c r="C2791" s="351"/>
      <c r="D2791" s="351"/>
      <c r="E2791" s="351"/>
      <c r="F2791" s="351"/>
      <c r="G2791" s="351"/>
      <c r="H2791" s="351"/>
      <c r="I2791" s="351"/>
      <c r="J2791" s="351"/>
    </row>
    <row r="2792" spans="1:10" ht="13.5">
      <c r="A2792" s="351"/>
      <c r="B2792" s="351"/>
      <c r="C2792" s="351"/>
      <c r="D2792" s="351"/>
      <c r="E2792" s="351"/>
      <c r="F2792" s="351"/>
      <c r="G2792" s="351"/>
      <c r="H2792" s="351"/>
      <c r="I2792" s="351"/>
      <c r="J2792" s="351"/>
    </row>
    <row r="2793" spans="1:10" ht="13.5">
      <c r="A2793" s="351"/>
      <c r="B2793" s="351"/>
      <c r="C2793" s="351"/>
      <c r="D2793" s="351"/>
      <c r="E2793" s="351"/>
      <c r="F2793" s="351"/>
      <c r="G2793" s="351"/>
      <c r="H2793" s="351"/>
      <c r="I2793" s="351"/>
      <c r="J2793" s="351"/>
    </row>
    <row r="2794" spans="1:10" ht="13.5">
      <c r="A2794" s="351"/>
      <c r="B2794" s="351"/>
      <c r="C2794" s="351"/>
      <c r="D2794" s="351"/>
      <c r="E2794" s="351"/>
      <c r="F2794" s="351"/>
      <c r="G2794" s="351"/>
      <c r="H2794" s="351"/>
      <c r="I2794" s="351"/>
      <c r="J2794" s="351"/>
    </row>
    <row r="2795" spans="1:10" ht="13.5">
      <c r="A2795" s="351"/>
      <c r="B2795" s="351"/>
      <c r="C2795" s="351"/>
      <c r="D2795" s="351"/>
      <c r="E2795" s="351"/>
      <c r="F2795" s="351"/>
      <c r="G2795" s="351"/>
      <c r="H2795" s="351"/>
      <c r="I2795" s="351"/>
      <c r="J2795" s="351"/>
    </row>
    <row r="2796" spans="1:10" ht="13.5">
      <c r="A2796" s="351"/>
      <c r="B2796" s="351"/>
      <c r="C2796" s="351"/>
      <c r="D2796" s="351"/>
      <c r="E2796" s="351"/>
      <c r="F2796" s="351"/>
      <c r="G2796" s="351"/>
      <c r="H2796" s="351"/>
      <c r="I2796" s="351"/>
      <c r="J2796" s="351"/>
    </row>
    <row r="2797" spans="1:10" ht="13.5">
      <c r="A2797" s="351"/>
      <c r="B2797" s="351"/>
      <c r="C2797" s="351"/>
      <c r="D2797" s="351"/>
      <c r="E2797" s="351"/>
      <c r="F2797" s="351"/>
      <c r="G2797" s="351"/>
      <c r="H2797" s="351"/>
      <c r="I2797" s="351"/>
      <c r="J2797" s="351"/>
    </row>
    <row r="2798" spans="1:10" ht="13.5">
      <c r="A2798" s="351"/>
      <c r="B2798" s="351"/>
      <c r="C2798" s="351"/>
      <c r="D2798" s="351"/>
      <c r="E2798" s="351"/>
      <c r="F2798" s="351"/>
      <c r="G2798" s="351"/>
      <c r="H2798" s="351"/>
      <c r="I2798" s="351"/>
      <c r="J2798" s="351"/>
    </row>
    <row r="2799" spans="1:10" ht="13.5">
      <c r="A2799" s="351"/>
      <c r="B2799" s="351"/>
      <c r="C2799" s="351"/>
      <c r="D2799" s="351"/>
      <c r="E2799" s="351"/>
      <c r="F2799" s="351"/>
      <c r="G2799" s="351"/>
      <c r="H2799" s="351"/>
      <c r="I2799" s="351"/>
      <c r="J2799" s="351"/>
    </row>
    <row r="2800" spans="1:10" ht="13.5">
      <c r="A2800" s="351"/>
      <c r="B2800" s="351"/>
      <c r="C2800" s="351"/>
      <c r="D2800" s="351"/>
      <c r="E2800" s="351"/>
      <c r="F2800" s="351"/>
      <c r="G2800" s="351"/>
      <c r="H2800" s="351"/>
      <c r="I2800" s="351"/>
      <c r="J2800" s="351"/>
    </row>
    <row r="2801" spans="1:10" ht="13.5">
      <c r="A2801" s="351"/>
      <c r="B2801" s="351"/>
      <c r="C2801" s="351"/>
      <c r="D2801" s="351"/>
      <c r="E2801" s="351"/>
      <c r="F2801" s="351"/>
      <c r="G2801" s="351"/>
      <c r="H2801" s="351"/>
      <c r="I2801" s="351"/>
      <c r="J2801" s="351"/>
    </row>
    <row r="2802" spans="1:10" ht="13.5">
      <c r="A2802" s="351"/>
      <c r="B2802" s="351"/>
      <c r="C2802" s="351"/>
      <c r="D2802" s="351"/>
      <c r="E2802" s="351"/>
      <c r="F2802" s="351"/>
      <c r="G2802" s="351"/>
      <c r="H2802" s="351"/>
      <c r="I2802" s="351"/>
      <c r="J2802" s="351"/>
    </row>
    <row r="2803" spans="1:10" ht="13.5">
      <c r="A2803" s="351"/>
      <c r="B2803" s="351"/>
      <c r="C2803" s="351"/>
      <c r="D2803" s="351"/>
      <c r="E2803" s="351"/>
      <c r="F2803" s="351"/>
      <c r="G2803" s="351"/>
      <c r="H2803" s="351"/>
      <c r="I2803" s="351"/>
      <c r="J2803" s="351"/>
    </row>
    <row r="2804" spans="1:10" ht="13.5">
      <c r="A2804" s="351"/>
      <c r="B2804" s="351"/>
      <c r="C2804" s="351"/>
      <c r="D2804" s="351"/>
      <c r="E2804" s="351"/>
      <c r="F2804" s="351"/>
      <c r="G2804" s="351"/>
      <c r="H2804" s="351"/>
      <c r="I2804" s="351"/>
      <c r="J2804" s="351"/>
    </row>
    <row r="2805" spans="1:10" ht="13.5">
      <c r="A2805" s="351"/>
      <c r="B2805" s="351"/>
      <c r="C2805" s="351"/>
      <c r="D2805" s="351"/>
      <c r="E2805" s="351"/>
      <c r="F2805" s="351"/>
      <c r="G2805" s="351"/>
      <c r="H2805" s="351"/>
      <c r="I2805" s="351"/>
      <c r="J2805" s="351"/>
    </row>
    <row r="2806" spans="1:10" ht="13.5">
      <c r="A2806" s="351"/>
      <c r="B2806" s="351"/>
      <c r="C2806" s="351"/>
      <c r="D2806" s="351"/>
      <c r="E2806" s="351"/>
      <c r="F2806" s="351"/>
      <c r="G2806" s="351"/>
      <c r="H2806" s="351"/>
      <c r="I2806" s="351"/>
      <c r="J2806" s="351"/>
    </row>
    <row r="2807" spans="1:10" ht="13.5">
      <c r="A2807" s="351"/>
      <c r="B2807" s="351"/>
      <c r="C2807" s="351"/>
      <c r="D2807" s="351"/>
      <c r="E2807" s="351"/>
      <c r="F2807" s="351"/>
      <c r="G2807" s="351"/>
      <c r="H2807" s="351"/>
      <c r="I2807" s="351"/>
      <c r="J2807" s="351"/>
    </row>
    <row r="2808" spans="1:10" ht="13.5">
      <c r="A2808" s="351"/>
      <c r="B2808" s="351"/>
      <c r="C2808" s="351"/>
      <c r="D2808" s="351"/>
      <c r="E2808" s="351"/>
      <c r="F2808" s="351"/>
      <c r="G2808" s="351"/>
      <c r="H2808" s="351"/>
      <c r="I2808" s="351"/>
      <c r="J2808" s="351"/>
    </row>
    <row r="2809" spans="1:10" ht="13.5">
      <c r="A2809" s="351"/>
      <c r="B2809" s="351"/>
      <c r="C2809" s="351"/>
      <c r="D2809" s="351"/>
      <c r="E2809" s="351"/>
      <c r="F2809" s="351"/>
      <c r="G2809" s="351"/>
      <c r="H2809" s="351"/>
      <c r="I2809" s="351"/>
      <c r="J2809" s="351"/>
    </row>
    <row r="2810" spans="1:10" ht="13.5">
      <c r="A2810" s="351"/>
      <c r="B2810" s="351"/>
      <c r="C2810" s="351"/>
      <c r="D2810" s="351"/>
      <c r="E2810" s="351"/>
      <c r="F2810" s="351"/>
      <c r="G2810" s="351"/>
      <c r="H2810" s="351"/>
      <c r="I2810" s="351"/>
      <c r="J2810" s="351"/>
    </row>
    <row r="2811" spans="1:10" ht="13.5">
      <c r="A2811" s="351"/>
      <c r="B2811" s="351"/>
      <c r="C2811" s="351"/>
      <c r="D2811" s="351"/>
      <c r="E2811" s="351"/>
      <c r="F2811" s="351"/>
      <c r="G2811" s="351"/>
      <c r="H2811" s="351"/>
      <c r="I2811" s="351"/>
      <c r="J2811" s="351"/>
    </row>
    <row r="2812" spans="1:10" ht="13.5">
      <c r="A2812" s="351"/>
      <c r="B2812" s="351"/>
      <c r="C2812" s="351"/>
      <c r="D2812" s="351"/>
      <c r="E2812" s="351"/>
      <c r="F2812" s="351"/>
      <c r="G2812" s="351"/>
      <c r="H2812" s="351"/>
      <c r="I2812" s="351"/>
      <c r="J2812" s="351"/>
    </row>
    <row r="2813" spans="1:10" ht="13.5">
      <c r="A2813" s="351"/>
      <c r="B2813" s="351"/>
      <c r="C2813" s="351"/>
      <c r="D2813" s="351"/>
      <c r="E2813" s="351"/>
      <c r="F2813" s="351"/>
      <c r="G2813" s="351"/>
      <c r="H2813" s="351"/>
      <c r="I2813" s="351"/>
      <c r="J2813" s="351"/>
    </row>
    <row r="2814" spans="1:10" ht="13.5">
      <c r="A2814" s="351"/>
      <c r="B2814" s="351"/>
      <c r="C2814" s="351"/>
      <c r="D2814" s="351"/>
      <c r="E2814" s="351"/>
      <c r="F2814" s="351"/>
      <c r="G2814" s="351"/>
      <c r="H2814" s="351"/>
      <c r="I2814" s="351"/>
      <c r="J2814" s="351"/>
    </row>
    <row r="2815" spans="1:10" ht="13.5">
      <c r="A2815" s="351"/>
      <c r="B2815" s="351"/>
      <c r="C2815" s="351"/>
      <c r="D2815" s="351"/>
      <c r="E2815" s="351"/>
      <c r="F2815" s="351"/>
      <c r="G2815" s="351"/>
      <c r="H2815" s="351"/>
      <c r="I2815" s="351"/>
      <c r="J2815" s="351"/>
    </row>
    <row r="2816" spans="1:10" ht="13.5">
      <c r="A2816" s="351"/>
      <c r="B2816" s="351"/>
      <c r="C2816" s="351"/>
      <c r="D2816" s="351"/>
      <c r="E2816" s="351"/>
      <c r="F2816" s="351"/>
      <c r="G2816" s="351"/>
      <c r="H2816" s="351"/>
      <c r="I2816" s="351"/>
      <c r="J2816" s="351"/>
    </row>
    <row r="2817" spans="1:10" ht="13.5">
      <c r="A2817" s="351"/>
      <c r="B2817" s="351"/>
      <c r="C2817" s="351"/>
      <c r="D2817" s="351"/>
      <c r="E2817" s="351"/>
      <c r="F2817" s="351"/>
      <c r="G2817" s="351"/>
      <c r="H2817" s="351"/>
      <c r="I2817" s="351"/>
      <c r="J2817" s="351"/>
    </row>
    <row r="2818" spans="1:10" ht="13.5">
      <c r="A2818" s="351"/>
      <c r="B2818" s="351"/>
      <c r="C2818" s="351"/>
      <c r="D2818" s="351"/>
      <c r="E2818" s="351"/>
      <c r="F2818" s="351"/>
      <c r="G2818" s="351"/>
      <c r="H2818" s="351"/>
      <c r="I2818" s="351"/>
      <c r="J2818" s="351"/>
    </row>
    <row r="2819" spans="1:10" ht="13.5">
      <c r="A2819" s="351"/>
      <c r="B2819" s="351"/>
      <c r="C2819" s="351"/>
      <c r="D2819" s="351"/>
      <c r="E2819" s="351"/>
      <c r="F2819" s="351"/>
      <c r="G2819" s="351"/>
      <c r="H2819" s="351"/>
      <c r="I2819" s="351"/>
      <c r="J2819" s="351"/>
    </row>
    <row r="2820" spans="1:10" ht="13.5">
      <c r="A2820" s="351"/>
      <c r="B2820" s="351"/>
      <c r="C2820" s="351"/>
      <c r="D2820" s="351"/>
      <c r="E2820" s="351"/>
      <c r="F2820" s="351"/>
      <c r="G2820" s="351"/>
      <c r="H2820" s="351"/>
      <c r="I2820" s="351"/>
      <c r="J2820" s="351"/>
    </row>
    <row r="2821" spans="1:10" ht="13.5">
      <c r="A2821" s="351"/>
      <c r="B2821" s="351"/>
      <c r="C2821" s="351"/>
      <c r="D2821" s="351"/>
      <c r="E2821" s="351"/>
      <c r="F2821" s="351"/>
      <c r="G2821" s="351"/>
      <c r="H2821" s="351"/>
      <c r="I2821" s="351"/>
      <c r="J2821" s="351"/>
    </row>
    <row r="2822" spans="1:10" ht="13.5">
      <c r="A2822" s="351"/>
      <c r="B2822" s="351"/>
      <c r="C2822" s="351"/>
      <c r="D2822" s="351"/>
      <c r="E2822" s="351"/>
      <c r="F2822" s="351"/>
      <c r="G2822" s="351"/>
      <c r="H2822" s="351"/>
      <c r="I2822" s="351"/>
      <c r="J2822" s="351"/>
    </row>
    <row r="2823" spans="1:10" ht="13.5">
      <c r="A2823" s="351"/>
      <c r="B2823" s="351"/>
      <c r="C2823" s="351"/>
      <c r="D2823" s="351"/>
      <c r="E2823" s="351"/>
      <c r="F2823" s="351"/>
      <c r="G2823" s="351"/>
      <c r="H2823" s="351"/>
      <c r="I2823" s="351"/>
      <c r="J2823" s="351"/>
    </row>
    <row r="2824" spans="1:10" ht="13.5">
      <c r="A2824" s="351"/>
      <c r="B2824" s="351"/>
      <c r="C2824" s="351"/>
      <c r="D2824" s="351"/>
      <c r="E2824" s="351"/>
      <c r="F2824" s="351"/>
      <c r="G2824" s="351"/>
      <c r="H2824" s="351"/>
      <c r="I2824" s="351"/>
      <c r="J2824" s="351"/>
    </row>
    <row r="2825" spans="1:10" ht="13.5">
      <c r="A2825" s="351"/>
      <c r="B2825" s="351"/>
      <c r="C2825" s="351"/>
      <c r="D2825" s="351"/>
      <c r="E2825" s="351"/>
      <c r="F2825" s="351"/>
      <c r="G2825" s="351"/>
      <c r="H2825" s="351"/>
      <c r="I2825" s="351"/>
      <c r="J2825" s="351"/>
    </row>
    <row r="2826" spans="1:10" ht="13.5">
      <c r="A2826" s="351"/>
      <c r="B2826" s="351"/>
      <c r="C2826" s="351"/>
      <c r="D2826" s="351"/>
      <c r="E2826" s="351"/>
      <c r="F2826" s="351"/>
      <c r="G2826" s="351"/>
      <c r="H2826" s="351"/>
      <c r="I2826" s="351"/>
      <c r="J2826" s="351"/>
    </row>
    <row r="2827" spans="1:10" ht="13.5">
      <c r="A2827" s="351"/>
      <c r="B2827" s="351"/>
      <c r="C2827" s="351"/>
      <c r="D2827" s="351"/>
      <c r="E2827" s="351"/>
      <c r="F2827" s="351"/>
      <c r="G2827" s="351"/>
      <c r="H2827" s="351"/>
      <c r="I2827" s="351"/>
      <c r="J2827" s="351"/>
    </row>
    <row r="2828" spans="1:10" ht="13.5">
      <c r="A2828" s="351"/>
      <c r="B2828" s="351"/>
      <c r="C2828" s="351"/>
      <c r="D2828" s="351"/>
      <c r="E2828" s="351"/>
      <c r="F2828" s="351"/>
      <c r="G2828" s="351"/>
      <c r="H2828" s="351"/>
      <c r="I2828" s="351"/>
      <c r="J2828" s="351"/>
    </row>
    <row r="2829" spans="1:10" ht="13.5">
      <c r="A2829" s="351"/>
      <c r="B2829" s="351"/>
      <c r="C2829" s="351"/>
      <c r="D2829" s="351"/>
      <c r="E2829" s="351"/>
      <c r="F2829" s="351"/>
      <c r="G2829" s="351"/>
      <c r="H2829" s="351"/>
      <c r="I2829" s="351"/>
      <c r="J2829" s="351"/>
    </row>
    <row r="2830" spans="1:10" ht="13.5">
      <c r="A2830" s="351"/>
      <c r="B2830" s="351"/>
      <c r="C2830" s="351"/>
      <c r="D2830" s="351"/>
      <c r="E2830" s="351"/>
      <c r="F2830" s="351"/>
      <c r="G2830" s="351"/>
      <c r="H2830" s="351"/>
      <c r="I2830" s="351"/>
      <c r="J2830" s="351"/>
    </row>
    <row r="2831" spans="1:10" ht="13.5">
      <c r="A2831" s="351"/>
      <c r="B2831" s="351"/>
      <c r="C2831" s="351"/>
      <c r="D2831" s="351"/>
      <c r="E2831" s="351"/>
      <c r="F2831" s="351"/>
      <c r="G2831" s="351"/>
      <c r="H2831" s="351"/>
      <c r="I2831" s="351"/>
      <c r="J2831" s="351"/>
    </row>
    <row r="2832" spans="1:10" ht="13.5">
      <c r="A2832" s="351"/>
      <c r="B2832" s="351"/>
      <c r="C2832" s="351"/>
      <c r="D2832" s="351"/>
      <c r="E2832" s="351"/>
      <c r="F2832" s="351"/>
      <c r="G2832" s="351"/>
      <c r="H2832" s="351"/>
      <c r="I2832" s="351"/>
      <c r="J2832" s="351"/>
    </row>
    <row r="2833" spans="1:10" ht="13.5">
      <c r="A2833" s="351"/>
      <c r="B2833" s="351"/>
      <c r="C2833" s="351"/>
      <c r="D2833" s="351"/>
      <c r="E2833" s="351"/>
      <c r="F2833" s="351"/>
      <c r="G2833" s="351"/>
      <c r="H2833" s="351"/>
      <c r="I2833" s="351"/>
      <c r="J2833" s="351"/>
    </row>
    <row r="2834" spans="1:10" ht="13.5">
      <c r="A2834" s="351"/>
      <c r="B2834" s="351"/>
      <c r="C2834" s="351"/>
      <c r="D2834" s="351"/>
      <c r="E2834" s="351"/>
      <c r="F2834" s="351"/>
      <c r="G2834" s="351"/>
      <c r="H2834" s="351"/>
      <c r="I2834" s="351"/>
      <c r="J2834" s="351"/>
    </row>
    <row r="2835" spans="1:10" ht="13.5">
      <c r="A2835" s="351"/>
      <c r="B2835" s="351"/>
      <c r="C2835" s="351"/>
      <c r="D2835" s="351"/>
      <c r="E2835" s="351"/>
      <c r="F2835" s="351"/>
      <c r="G2835" s="351"/>
      <c r="H2835" s="351"/>
      <c r="I2835" s="351"/>
      <c r="J2835" s="351"/>
    </row>
    <row r="2836" spans="1:10" ht="13.5">
      <c r="A2836" s="351"/>
      <c r="B2836" s="351"/>
      <c r="C2836" s="351"/>
      <c r="D2836" s="351"/>
      <c r="E2836" s="351"/>
      <c r="F2836" s="351"/>
      <c r="G2836" s="351"/>
      <c r="H2836" s="351"/>
      <c r="I2836" s="351"/>
      <c r="J2836" s="351"/>
    </row>
    <row r="2837" spans="1:10" ht="13.5">
      <c r="A2837" s="351"/>
      <c r="B2837" s="351"/>
      <c r="C2837" s="351"/>
      <c r="D2837" s="351"/>
      <c r="E2837" s="351"/>
      <c r="F2837" s="351"/>
      <c r="G2837" s="351"/>
      <c r="H2837" s="351"/>
      <c r="I2837" s="351"/>
      <c r="J2837" s="351"/>
    </row>
    <row r="2838" spans="1:10" ht="13.5">
      <c r="A2838" s="351"/>
      <c r="B2838" s="351"/>
      <c r="C2838" s="351"/>
      <c r="D2838" s="351"/>
      <c r="E2838" s="351"/>
      <c r="F2838" s="351"/>
      <c r="G2838" s="351"/>
      <c r="H2838" s="351"/>
      <c r="I2838" s="351"/>
      <c r="J2838" s="351"/>
    </row>
    <row r="2839" spans="1:10" ht="13.5">
      <c r="A2839" s="351"/>
      <c r="B2839" s="351"/>
      <c r="C2839" s="351"/>
      <c r="D2839" s="351"/>
      <c r="E2839" s="351"/>
      <c r="F2839" s="351"/>
      <c r="G2839" s="351"/>
      <c r="H2839" s="351"/>
      <c r="I2839" s="351"/>
      <c r="J2839" s="351"/>
    </row>
    <row r="2840" spans="1:10" ht="13.5">
      <c r="A2840" s="351"/>
      <c r="B2840" s="351"/>
      <c r="C2840" s="351"/>
      <c r="D2840" s="351"/>
      <c r="E2840" s="351"/>
      <c r="F2840" s="351"/>
      <c r="G2840" s="351"/>
      <c r="H2840" s="351"/>
      <c r="I2840" s="351"/>
      <c r="J2840" s="351"/>
    </row>
    <row r="2841" spans="1:10" ht="13.5">
      <c r="A2841" s="351"/>
      <c r="B2841" s="351"/>
      <c r="C2841" s="351"/>
      <c r="D2841" s="351"/>
      <c r="E2841" s="351"/>
      <c r="F2841" s="351"/>
      <c r="G2841" s="351"/>
      <c r="H2841" s="351"/>
      <c r="I2841" s="351"/>
      <c r="J2841" s="351"/>
    </row>
    <row r="2842" spans="1:10" ht="13.5">
      <c r="A2842" s="351"/>
      <c r="B2842" s="351"/>
      <c r="C2842" s="351"/>
      <c r="D2842" s="351"/>
      <c r="E2842" s="351"/>
      <c r="F2842" s="351"/>
      <c r="G2842" s="351"/>
      <c r="H2842" s="351"/>
      <c r="I2842" s="351"/>
      <c r="J2842" s="351"/>
    </row>
    <row r="2843" spans="1:10" ht="13.5">
      <c r="A2843" s="351"/>
      <c r="B2843" s="351"/>
      <c r="C2843" s="351"/>
      <c r="D2843" s="351"/>
      <c r="E2843" s="351"/>
      <c r="F2843" s="351"/>
      <c r="G2843" s="351"/>
      <c r="H2843" s="351"/>
      <c r="I2843" s="351"/>
      <c r="J2843" s="351"/>
    </row>
    <row r="2844" spans="1:10" ht="13.5">
      <c r="A2844" s="351"/>
      <c r="B2844" s="351"/>
      <c r="C2844" s="351"/>
      <c r="D2844" s="351"/>
      <c r="E2844" s="351"/>
      <c r="F2844" s="351"/>
      <c r="G2844" s="351"/>
      <c r="H2844" s="351"/>
      <c r="I2844" s="351"/>
      <c r="J2844" s="351"/>
    </row>
    <row r="2845" spans="1:10" ht="13.5">
      <c r="A2845" s="351"/>
      <c r="B2845" s="351"/>
      <c r="C2845" s="351"/>
      <c r="D2845" s="351"/>
      <c r="E2845" s="351"/>
      <c r="F2845" s="351"/>
      <c r="G2845" s="351"/>
      <c r="H2845" s="351"/>
      <c r="I2845" s="351"/>
      <c r="J2845" s="351"/>
    </row>
    <row r="2846" spans="1:10" ht="13.5">
      <c r="A2846" s="351"/>
      <c r="B2846" s="351"/>
      <c r="C2846" s="351"/>
      <c r="D2846" s="351"/>
      <c r="E2846" s="351"/>
      <c r="F2846" s="351"/>
      <c r="G2846" s="351"/>
      <c r="H2846" s="351"/>
      <c r="I2846" s="351"/>
      <c r="J2846" s="351"/>
    </row>
    <row r="2847" spans="1:10" ht="13.5">
      <c r="A2847" s="351"/>
      <c r="B2847" s="351"/>
      <c r="C2847" s="351"/>
      <c r="D2847" s="351"/>
      <c r="E2847" s="351"/>
      <c r="F2847" s="351"/>
      <c r="G2847" s="351"/>
      <c r="H2847" s="351"/>
      <c r="I2847" s="351"/>
      <c r="J2847" s="351"/>
    </row>
    <row r="2848" spans="1:10" ht="13.5">
      <c r="A2848" s="351"/>
      <c r="B2848" s="351"/>
      <c r="C2848" s="351"/>
      <c r="D2848" s="351"/>
      <c r="E2848" s="351"/>
      <c r="F2848" s="351"/>
      <c r="G2848" s="351"/>
      <c r="H2848" s="351"/>
      <c r="I2848" s="351"/>
      <c r="J2848" s="351"/>
    </row>
    <row r="2849" spans="1:10" ht="13.5">
      <c r="A2849" s="351"/>
      <c r="B2849" s="351"/>
      <c r="C2849" s="351"/>
      <c r="D2849" s="351"/>
      <c r="E2849" s="351"/>
      <c r="F2849" s="351"/>
      <c r="G2849" s="351"/>
      <c r="H2849" s="351"/>
      <c r="I2849" s="351"/>
      <c r="J2849" s="351"/>
    </row>
    <row r="2850" spans="1:10" ht="13.5">
      <c r="A2850" s="351"/>
      <c r="B2850" s="351"/>
      <c r="C2850" s="351"/>
      <c r="D2850" s="351"/>
      <c r="E2850" s="351"/>
      <c r="F2850" s="351"/>
      <c r="G2850" s="351"/>
      <c r="H2850" s="351"/>
      <c r="I2850" s="351"/>
      <c r="J2850" s="351"/>
    </row>
    <row r="2851" spans="1:10" ht="13.5">
      <c r="A2851" s="351"/>
      <c r="B2851" s="351"/>
      <c r="C2851" s="351"/>
      <c r="D2851" s="351"/>
      <c r="E2851" s="351"/>
      <c r="F2851" s="351"/>
      <c r="G2851" s="351"/>
      <c r="H2851" s="351"/>
      <c r="I2851" s="351"/>
      <c r="J2851" s="351"/>
    </row>
    <row r="2852" spans="1:10" ht="13.5">
      <c r="A2852" s="351"/>
      <c r="B2852" s="351"/>
      <c r="C2852" s="351"/>
      <c r="D2852" s="351"/>
      <c r="E2852" s="351"/>
      <c r="F2852" s="351"/>
      <c r="G2852" s="351"/>
      <c r="H2852" s="351"/>
      <c r="I2852" s="351"/>
      <c r="J2852" s="351"/>
    </row>
    <row r="2853" spans="1:10" ht="13.5">
      <c r="A2853" s="351"/>
      <c r="B2853" s="351"/>
      <c r="C2853" s="351"/>
      <c r="D2853" s="351"/>
      <c r="E2853" s="351"/>
      <c r="F2853" s="351"/>
      <c r="G2853" s="351"/>
      <c r="H2853" s="351"/>
      <c r="I2853" s="351"/>
      <c r="J2853" s="351"/>
    </row>
    <row r="2854" spans="1:10" ht="13.5">
      <c r="A2854" s="351"/>
      <c r="B2854" s="351"/>
      <c r="C2854" s="351"/>
      <c r="D2854" s="351"/>
      <c r="E2854" s="351"/>
      <c r="F2854" s="351"/>
      <c r="G2854" s="351"/>
      <c r="H2854" s="351"/>
      <c r="I2854" s="351"/>
      <c r="J2854" s="351"/>
    </row>
    <row r="2855" spans="1:10" ht="13.5">
      <c r="A2855" s="351"/>
      <c r="B2855" s="351"/>
      <c r="C2855" s="351"/>
      <c r="D2855" s="351"/>
      <c r="E2855" s="351"/>
      <c r="F2855" s="351"/>
      <c r="G2855" s="351"/>
      <c r="H2855" s="351"/>
      <c r="I2855" s="351"/>
      <c r="J2855" s="351"/>
    </row>
    <row r="2856" spans="1:10" ht="13.5">
      <c r="A2856" s="351"/>
      <c r="B2856" s="351"/>
      <c r="C2856" s="351"/>
      <c r="D2856" s="351"/>
      <c r="E2856" s="351"/>
      <c r="F2856" s="351"/>
      <c r="G2856" s="351"/>
      <c r="H2856" s="351"/>
      <c r="I2856" s="351"/>
      <c r="J2856" s="351"/>
    </row>
    <row r="2857" spans="1:10" ht="13.5">
      <c r="A2857" s="351"/>
      <c r="B2857" s="351"/>
      <c r="C2857" s="351"/>
      <c r="D2857" s="351"/>
      <c r="E2857" s="351"/>
      <c r="F2857" s="351"/>
      <c r="G2857" s="351"/>
      <c r="H2857" s="351"/>
      <c r="I2857" s="351"/>
      <c r="J2857" s="351"/>
    </row>
    <row r="2858" spans="1:10" ht="13.5">
      <c r="A2858" s="351"/>
      <c r="B2858" s="351"/>
      <c r="C2858" s="351"/>
      <c r="D2858" s="351"/>
      <c r="E2858" s="351"/>
      <c r="F2858" s="351"/>
      <c r="G2858" s="351"/>
      <c r="H2858" s="351"/>
      <c r="I2858" s="351"/>
      <c r="J2858" s="351"/>
    </row>
    <row r="2859" spans="1:10" ht="13.5">
      <c r="A2859" s="351"/>
      <c r="B2859" s="351"/>
      <c r="C2859" s="351"/>
      <c r="D2859" s="351"/>
      <c r="E2859" s="351"/>
      <c r="F2859" s="351"/>
      <c r="G2859" s="351"/>
      <c r="H2859" s="351"/>
      <c r="I2859" s="351"/>
      <c r="J2859" s="351"/>
    </row>
    <row r="2860" spans="1:10" ht="13.5">
      <c r="A2860" s="351"/>
      <c r="B2860" s="351"/>
      <c r="C2860" s="351"/>
      <c r="D2860" s="351"/>
      <c r="E2860" s="351"/>
      <c r="F2860" s="351"/>
      <c r="G2860" s="351"/>
      <c r="H2860" s="351"/>
      <c r="I2860" s="351"/>
      <c r="J2860" s="351"/>
    </row>
    <row r="2861" spans="1:10" ht="13.5">
      <c r="A2861" s="351"/>
      <c r="B2861" s="351"/>
      <c r="C2861" s="351"/>
      <c r="D2861" s="351"/>
      <c r="E2861" s="351"/>
      <c r="F2861" s="351"/>
      <c r="G2861" s="351"/>
      <c r="H2861" s="351"/>
      <c r="I2861" s="351"/>
      <c r="J2861" s="351"/>
    </row>
    <row r="2862" spans="1:10" ht="13.5">
      <c r="A2862" s="351"/>
      <c r="B2862" s="351"/>
      <c r="C2862" s="351"/>
      <c r="D2862" s="351"/>
      <c r="E2862" s="351"/>
      <c r="F2862" s="351"/>
      <c r="G2862" s="351"/>
      <c r="H2862" s="351"/>
      <c r="I2862" s="351"/>
      <c r="J2862" s="351"/>
    </row>
    <row r="2863" spans="1:10" ht="13.5">
      <c r="A2863" s="351"/>
      <c r="B2863" s="351"/>
      <c r="C2863" s="351"/>
      <c r="D2863" s="351"/>
      <c r="E2863" s="351"/>
      <c r="F2863" s="351"/>
      <c r="G2863" s="351"/>
      <c r="H2863" s="351"/>
      <c r="I2863" s="351"/>
      <c r="J2863" s="351"/>
    </row>
    <row r="2864" spans="1:10" ht="13.5">
      <c r="A2864" s="351"/>
      <c r="B2864" s="351"/>
      <c r="C2864" s="351"/>
      <c r="D2864" s="351"/>
      <c r="E2864" s="351"/>
      <c r="F2864" s="351"/>
      <c r="G2864" s="351"/>
      <c r="H2864" s="351"/>
      <c r="I2864" s="351"/>
      <c r="J2864" s="351"/>
    </row>
    <row r="2865" spans="1:10" ht="13.5">
      <c r="A2865" s="351"/>
      <c r="B2865" s="351"/>
      <c r="C2865" s="351"/>
      <c r="D2865" s="351"/>
      <c r="E2865" s="351"/>
      <c r="F2865" s="351"/>
      <c r="G2865" s="351"/>
      <c r="H2865" s="351"/>
      <c r="I2865" s="351"/>
      <c r="J2865" s="351"/>
    </row>
    <row r="2866" spans="1:10" ht="13.5">
      <c r="A2866" s="351"/>
      <c r="B2866" s="351"/>
      <c r="C2866" s="351"/>
      <c r="D2866" s="351"/>
      <c r="E2866" s="351"/>
      <c r="F2866" s="351"/>
      <c r="G2866" s="351"/>
      <c r="H2866" s="351"/>
      <c r="I2866" s="351"/>
      <c r="J2866" s="351"/>
    </row>
    <row r="2867" spans="1:10" ht="13.5">
      <c r="A2867" s="351"/>
      <c r="B2867" s="351"/>
      <c r="C2867" s="351"/>
      <c r="D2867" s="351"/>
      <c r="E2867" s="351"/>
      <c r="F2867" s="351"/>
      <c r="G2867" s="351"/>
      <c r="H2867" s="351"/>
      <c r="I2867" s="351"/>
      <c r="J2867" s="351"/>
    </row>
    <row r="2868" spans="1:10" ht="13.5">
      <c r="A2868" s="351"/>
      <c r="B2868" s="351"/>
      <c r="C2868" s="351"/>
      <c r="D2868" s="351"/>
      <c r="E2868" s="351"/>
      <c r="F2868" s="351"/>
      <c r="G2868" s="351"/>
      <c r="H2868" s="351"/>
      <c r="I2868" s="351"/>
      <c r="J2868" s="351"/>
    </row>
    <row r="2869" spans="1:10" ht="13.5">
      <c r="A2869" s="351"/>
      <c r="B2869" s="351"/>
      <c r="C2869" s="351"/>
      <c r="D2869" s="351"/>
      <c r="E2869" s="351"/>
      <c r="F2869" s="351"/>
      <c r="G2869" s="351"/>
      <c r="H2869" s="351"/>
      <c r="I2869" s="351"/>
      <c r="J2869" s="351"/>
    </row>
    <row r="2870" spans="1:10" ht="13.5">
      <c r="A2870" s="351"/>
      <c r="B2870" s="351"/>
      <c r="C2870" s="351"/>
      <c r="D2870" s="351"/>
      <c r="E2870" s="351"/>
      <c r="F2870" s="351"/>
      <c r="G2870" s="351"/>
      <c r="H2870" s="351"/>
      <c r="I2870" s="351"/>
      <c r="J2870" s="351"/>
    </row>
    <row r="2871" spans="1:10" ht="13.5">
      <c r="A2871" s="351"/>
      <c r="B2871" s="351"/>
      <c r="C2871" s="351"/>
      <c r="D2871" s="351"/>
      <c r="E2871" s="351"/>
      <c r="F2871" s="351"/>
      <c r="G2871" s="351"/>
      <c r="H2871" s="351"/>
      <c r="I2871" s="351"/>
      <c r="J2871" s="351"/>
    </row>
    <row r="2872" spans="1:10" ht="13.5">
      <c r="A2872" s="351"/>
      <c r="B2872" s="351"/>
      <c r="C2872" s="351"/>
      <c r="D2872" s="351"/>
      <c r="E2872" s="351"/>
      <c r="F2872" s="351"/>
      <c r="G2872" s="351"/>
      <c r="H2872" s="351"/>
      <c r="I2872" s="351"/>
      <c r="J2872" s="351"/>
    </row>
    <row r="2873" spans="1:10" ht="13.5">
      <c r="A2873" s="351"/>
      <c r="B2873" s="351"/>
      <c r="C2873" s="351"/>
      <c r="D2873" s="351"/>
      <c r="E2873" s="351"/>
      <c r="F2873" s="351"/>
      <c r="G2873" s="351"/>
      <c r="H2873" s="351"/>
      <c r="I2873" s="351"/>
      <c r="J2873" s="351"/>
    </row>
    <row r="2874" spans="1:10" ht="13.5">
      <c r="A2874" s="351"/>
      <c r="B2874" s="351"/>
      <c r="C2874" s="351"/>
      <c r="D2874" s="351"/>
      <c r="E2874" s="351"/>
      <c r="F2874" s="351"/>
      <c r="G2874" s="351"/>
      <c r="H2874" s="351"/>
      <c r="I2874" s="351"/>
      <c r="J2874" s="351"/>
    </row>
    <row r="2875" spans="1:10" ht="13.5">
      <c r="A2875" s="351"/>
      <c r="B2875" s="351"/>
      <c r="C2875" s="351"/>
      <c r="D2875" s="351"/>
      <c r="E2875" s="351"/>
      <c r="F2875" s="351"/>
      <c r="G2875" s="351"/>
      <c r="H2875" s="351"/>
      <c r="I2875" s="351"/>
      <c r="J2875" s="351"/>
    </row>
    <row r="2876" spans="1:10" ht="13.5">
      <c r="A2876" s="351"/>
      <c r="B2876" s="351"/>
      <c r="C2876" s="351"/>
      <c r="D2876" s="351"/>
      <c r="E2876" s="351"/>
      <c r="F2876" s="351"/>
      <c r="G2876" s="351"/>
      <c r="H2876" s="351"/>
      <c r="I2876" s="351"/>
      <c r="J2876" s="351"/>
    </row>
    <row r="2877" spans="1:10" ht="13.5">
      <c r="A2877" s="351"/>
      <c r="B2877" s="351"/>
      <c r="C2877" s="351"/>
      <c r="D2877" s="351"/>
      <c r="E2877" s="351"/>
      <c r="F2877" s="351"/>
      <c r="G2877" s="351"/>
      <c r="H2877" s="351"/>
      <c r="I2877" s="351"/>
      <c r="J2877" s="351"/>
    </row>
    <row r="2878" spans="1:10" ht="13.5">
      <c r="A2878" s="351"/>
      <c r="B2878" s="351"/>
      <c r="C2878" s="351"/>
      <c r="D2878" s="351"/>
      <c r="E2878" s="351"/>
      <c r="F2878" s="351"/>
      <c r="G2878" s="351"/>
      <c r="H2878" s="351"/>
      <c r="I2878" s="351"/>
      <c r="J2878" s="351"/>
    </row>
    <row r="2879" spans="1:10" ht="13.5">
      <c r="A2879" s="351"/>
      <c r="B2879" s="351"/>
      <c r="C2879" s="351"/>
      <c r="D2879" s="351"/>
      <c r="E2879" s="351"/>
      <c r="F2879" s="351"/>
      <c r="G2879" s="351"/>
      <c r="H2879" s="351"/>
      <c r="I2879" s="351"/>
      <c r="J2879" s="351"/>
    </row>
    <row r="2880" spans="1:10" ht="13.5">
      <c r="A2880" s="351"/>
      <c r="B2880" s="351"/>
      <c r="C2880" s="351"/>
      <c r="D2880" s="351"/>
      <c r="E2880" s="351"/>
      <c r="F2880" s="351"/>
      <c r="G2880" s="351"/>
      <c r="H2880" s="351"/>
      <c r="I2880" s="351"/>
      <c r="J2880" s="351"/>
    </row>
    <row r="2881" spans="1:10" ht="13.5">
      <c r="A2881" s="351"/>
      <c r="B2881" s="351"/>
      <c r="C2881" s="351"/>
      <c r="D2881" s="351"/>
      <c r="E2881" s="351"/>
      <c r="F2881" s="351"/>
      <c r="G2881" s="351"/>
      <c r="H2881" s="351"/>
      <c r="I2881" s="351"/>
      <c r="J2881" s="351"/>
    </row>
    <row r="2882" spans="1:10" ht="13.5">
      <c r="A2882" s="351"/>
      <c r="B2882" s="351"/>
      <c r="C2882" s="351"/>
      <c r="D2882" s="351"/>
      <c r="E2882" s="351"/>
      <c r="F2882" s="351"/>
      <c r="G2882" s="351"/>
      <c r="H2882" s="351"/>
      <c r="I2882" s="351"/>
      <c r="J2882" s="351"/>
    </row>
    <row r="2883" spans="1:10" ht="13.5">
      <c r="A2883" s="351"/>
      <c r="B2883" s="351"/>
      <c r="C2883" s="351"/>
      <c r="D2883" s="351"/>
      <c r="E2883" s="351"/>
      <c r="F2883" s="351"/>
      <c r="G2883" s="351"/>
      <c r="H2883" s="351"/>
      <c r="I2883" s="351"/>
      <c r="J2883" s="351"/>
    </row>
    <row r="2884" spans="1:10" ht="13.5">
      <c r="A2884" s="351"/>
      <c r="B2884" s="351"/>
      <c r="C2884" s="351"/>
      <c r="D2884" s="351"/>
      <c r="E2884" s="351"/>
      <c r="F2884" s="351"/>
      <c r="G2884" s="351"/>
      <c r="H2884" s="351"/>
      <c r="I2884" s="351"/>
      <c r="J2884" s="351"/>
    </row>
    <row r="2885" spans="1:10" ht="13.5">
      <c r="A2885" s="351"/>
      <c r="B2885" s="351"/>
      <c r="C2885" s="351"/>
      <c r="D2885" s="351"/>
      <c r="E2885" s="351"/>
      <c r="F2885" s="351"/>
      <c r="G2885" s="351"/>
      <c r="H2885" s="351"/>
      <c r="I2885" s="351"/>
      <c r="J2885" s="351"/>
    </row>
    <row r="2886" spans="1:10" ht="13.5">
      <c r="A2886" s="351"/>
      <c r="B2886" s="351"/>
      <c r="C2886" s="351"/>
      <c r="D2886" s="351"/>
      <c r="E2886" s="351"/>
      <c r="F2886" s="351"/>
      <c r="G2886" s="351"/>
      <c r="H2886" s="351"/>
      <c r="I2886" s="351"/>
      <c r="J2886" s="351"/>
    </row>
    <row r="2887" spans="1:10" ht="13.5">
      <c r="A2887" s="351"/>
      <c r="B2887" s="351"/>
      <c r="C2887" s="351"/>
      <c r="D2887" s="351"/>
      <c r="E2887" s="351"/>
      <c r="F2887" s="351"/>
      <c r="G2887" s="351"/>
      <c r="H2887" s="351"/>
      <c r="I2887" s="351"/>
      <c r="J2887" s="351"/>
    </row>
    <row r="2888" spans="1:10" ht="13.5">
      <c r="A2888" s="351"/>
      <c r="B2888" s="351"/>
      <c r="C2888" s="351"/>
      <c r="D2888" s="351"/>
      <c r="E2888" s="351"/>
      <c r="F2888" s="351"/>
      <c r="G2888" s="351"/>
      <c r="H2888" s="351"/>
      <c r="I2888" s="351"/>
      <c r="J2888" s="351"/>
    </row>
    <row r="2889" spans="1:10" ht="13.5">
      <c r="A2889" s="351"/>
      <c r="B2889" s="351"/>
      <c r="C2889" s="351"/>
      <c r="D2889" s="351"/>
      <c r="E2889" s="351"/>
      <c r="F2889" s="351"/>
      <c r="G2889" s="351"/>
      <c r="H2889" s="351"/>
      <c r="I2889" s="351"/>
      <c r="J2889" s="351"/>
    </row>
    <row r="2890" spans="1:10" ht="13.5">
      <c r="A2890" s="351"/>
      <c r="B2890" s="351"/>
      <c r="C2890" s="351"/>
      <c r="D2890" s="351"/>
      <c r="E2890" s="351"/>
      <c r="F2890" s="351"/>
      <c r="G2890" s="351"/>
      <c r="H2890" s="351"/>
      <c r="I2890" s="351"/>
      <c r="J2890" s="351"/>
    </row>
    <row r="2891" spans="1:10" ht="13.5">
      <c r="A2891" s="351"/>
      <c r="B2891" s="351"/>
      <c r="C2891" s="351"/>
      <c r="D2891" s="351"/>
      <c r="E2891" s="351"/>
      <c r="F2891" s="351"/>
      <c r="G2891" s="351"/>
      <c r="H2891" s="351"/>
      <c r="I2891" s="351"/>
      <c r="J2891" s="351"/>
    </row>
    <row r="2892" spans="1:10" ht="13.5">
      <c r="A2892" s="351"/>
      <c r="B2892" s="351"/>
      <c r="C2892" s="351"/>
      <c r="D2892" s="351"/>
      <c r="E2892" s="351"/>
      <c r="F2892" s="351"/>
      <c r="G2892" s="351"/>
      <c r="H2892" s="351"/>
      <c r="I2892" s="351"/>
      <c r="J2892" s="351"/>
    </row>
    <row r="2893" spans="1:10" ht="13.5">
      <c r="A2893" s="351"/>
      <c r="B2893" s="351"/>
      <c r="C2893" s="351"/>
      <c r="D2893" s="351"/>
      <c r="E2893" s="351"/>
      <c r="F2893" s="351"/>
      <c r="G2893" s="351"/>
      <c r="H2893" s="351"/>
      <c r="I2893" s="351"/>
      <c r="J2893" s="351"/>
    </row>
    <row r="2894" spans="1:10" ht="13.5">
      <c r="A2894" s="351"/>
      <c r="B2894" s="351"/>
      <c r="C2894" s="351"/>
      <c r="D2894" s="351"/>
      <c r="E2894" s="351"/>
      <c r="F2894" s="351"/>
      <c r="G2894" s="351"/>
      <c r="H2894" s="351"/>
      <c r="I2894" s="351"/>
      <c r="J2894" s="351"/>
    </row>
    <row r="2895" spans="1:10" ht="13.5">
      <c r="A2895" s="351"/>
      <c r="B2895" s="351"/>
      <c r="C2895" s="351"/>
      <c r="D2895" s="351"/>
      <c r="E2895" s="351"/>
      <c r="F2895" s="351"/>
      <c r="G2895" s="351"/>
      <c r="H2895" s="351"/>
      <c r="I2895" s="351"/>
      <c r="J2895" s="351"/>
    </row>
    <row r="2896" spans="1:10" ht="13.5">
      <c r="A2896" s="351"/>
      <c r="B2896" s="351"/>
      <c r="C2896" s="351"/>
      <c r="D2896" s="351"/>
      <c r="E2896" s="351"/>
      <c r="F2896" s="351"/>
      <c r="G2896" s="351"/>
      <c r="H2896" s="351"/>
      <c r="I2896" s="351"/>
      <c r="J2896" s="351"/>
    </row>
    <row r="2897" spans="1:10" ht="13.5">
      <c r="A2897" s="351"/>
      <c r="B2897" s="351"/>
      <c r="C2897" s="351"/>
      <c r="D2897" s="351"/>
      <c r="E2897" s="351"/>
      <c r="F2897" s="351"/>
      <c r="G2897" s="351"/>
      <c r="H2897" s="351"/>
      <c r="I2897" s="351"/>
      <c r="J2897" s="351"/>
    </row>
    <row r="2898" spans="1:10" ht="13.5">
      <c r="A2898" s="351"/>
      <c r="B2898" s="351"/>
      <c r="C2898" s="351"/>
      <c r="D2898" s="351"/>
      <c r="E2898" s="351"/>
      <c r="F2898" s="351"/>
      <c r="G2898" s="351"/>
      <c r="H2898" s="351"/>
      <c r="I2898" s="351"/>
      <c r="J2898" s="351"/>
    </row>
    <row r="2899" spans="1:10" ht="13.5">
      <c r="A2899" s="351"/>
      <c r="B2899" s="351"/>
      <c r="C2899" s="351"/>
      <c r="D2899" s="351"/>
      <c r="E2899" s="351"/>
      <c r="F2899" s="351"/>
      <c r="G2899" s="351"/>
      <c r="H2899" s="351"/>
      <c r="I2899" s="351"/>
      <c r="J2899" s="351"/>
    </row>
    <row r="2900" spans="1:10" ht="13.5">
      <c r="A2900" s="351"/>
      <c r="B2900" s="351"/>
      <c r="C2900" s="351"/>
      <c r="D2900" s="351"/>
      <c r="E2900" s="351"/>
      <c r="F2900" s="351"/>
      <c r="G2900" s="351"/>
      <c r="H2900" s="351"/>
      <c r="I2900" s="351"/>
      <c r="J2900" s="351"/>
    </row>
    <row r="2901" spans="1:10" ht="13.5">
      <c r="A2901" s="351"/>
      <c r="B2901" s="351"/>
      <c r="C2901" s="351"/>
      <c r="D2901" s="351"/>
      <c r="E2901" s="351"/>
      <c r="F2901" s="351"/>
      <c r="G2901" s="351"/>
      <c r="H2901" s="351"/>
      <c r="I2901" s="351"/>
      <c r="J2901" s="351"/>
    </row>
    <row r="2902" spans="1:10" ht="13.5">
      <c r="A2902" s="351"/>
      <c r="B2902" s="351"/>
      <c r="C2902" s="351"/>
      <c r="D2902" s="351"/>
      <c r="E2902" s="351"/>
      <c r="F2902" s="351"/>
      <c r="G2902" s="351"/>
      <c r="H2902" s="351"/>
      <c r="I2902" s="351"/>
      <c r="J2902" s="351"/>
    </row>
    <row r="2903" spans="1:10" ht="13.5">
      <c r="A2903" s="351"/>
      <c r="B2903" s="351"/>
      <c r="C2903" s="351"/>
      <c r="D2903" s="351"/>
      <c r="E2903" s="351"/>
      <c r="F2903" s="351"/>
      <c r="G2903" s="351"/>
      <c r="H2903" s="351"/>
      <c r="I2903" s="351"/>
      <c r="J2903" s="351"/>
    </row>
    <row r="2904" spans="1:10" ht="13.5">
      <c r="A2904" s="351"/>
      <c r="B2904" s="351"/>
      <c r="C2904" s="351"/>
      <c r="D2904" s="351"/>
      <c r="E2904" s="351"/>
      <c r="F2904" s="351"/>
      <c r="G2904" s="351"/>
      <c r="H2904" s="351"/>
      <c r="I2904" s="351"/>
      <c r="J2904" s="351"/>
    </row>
    <row r="2905" spans="1:10" ht="13.5">
      <c r="A2905" s="351"/>
      <c r="B2905" s="351"/>
      <c r="C2905" s="351"/>
      <c r="D2905" s="351"/>
      <c r="E2905" s="351"/>
      <c r="F2905" s="351"/>
      <c r="G2905" s="351"/>
      <c r="H2905" s="351"/>
      <c r="I2905" s="351"/>
      <c r="J2905" s="351"/>
    </row>
    <row r="2906" spans="1:10" ht="13.5">
      <c r="A2906" s="351"/>
      <c r="B2906" s="351"/>
      <c r="C2906" s="351"/>
      <c r="D2906" s="351"/>
      <c r="E2906" s="351"/>
      <c r="F2906" s="351"/>
      <c r="G2906" s="351"/>
      <c r="H2906" s="351"/>
      <c r="I2906" s="351"/>
      <c r="J2906" s="351"/>
    </row>
    <row r="2907" spans="1:10" ht="13.5">
      <c r="A2907" s="351"/>
      <c r="B2907" s="351"/>
      <c r="C2907" s="351"/>
      <c r="D2907" s="351"/>
      <c r="E2907" s="351"/>
      <c r="F2907" s="351"/>
      <c r="G2907" s="351"/>
      <c r="H2907" s="351"/>
      <c r="I2907" s="351"/>
      <c r="J2907" s="351"/>
    </row>
    <row r="2908" spans="1:10" ht="13.5">
      <c r="A2908" s="351"/>
      <c r="B2908" s="351"/>
      <c r="C2908" s="351"/>
      <c r="D2908" s="351"/>
      <c r="E2908" s="351"/>
      <c r="F2908" s="351"/>
      <c r="G2908" s="351"/>
      <c r="H2908" s="351"/>
      <c r="I2908" s="351"/>
      <c r="J2908" s="351"/>
    </row>
    <row r="2909" spans="1:10" ht="13.5">
      <c r="A2909" s="351"/>
      <c r="B2909" s="351"/>
      <c r="C2909" s="351"/>
      <c r="D2909" s="351"/>
      <c r="E2909" s="351"/>
      <c r="F2909" s="351"/>
      <c r="G2909" s="351"/>
      <c r="H2909" s="351"/>
      <c r="I2909" s="351"/>
      <c r="J2909" s="351"/>
    </row>
    <row r="2910" spans="1:10" ht="13.5">
      <c r="A2910" s="351"/>
      <c r="B2910" s="351"/>
      <c r="C2910" s="351"/>
      <c r="D2910" s="351"/>
      <c r="E2910" s="351"/>
      <c r="F2910" s="351"/>
      <c r="G2910" s="351"/>
      <c r="H2910" s="351"/>
      <c r="I2910" s="351"/>
      <c r="J2910" s="351"/>
    </row>
    <row r="2911" spans="1:10" ht="13.5">
      <c r="A2911" s="351"/>
      <c r="B2911" s="351"/>
      <c r="C2911" s="351"/>
      <c r="D2911" s="351"/>
      <c r="E2911" s="351"/>
      <c r="F2911" s="351"/>
      <c r="G2911" s="351"/>
      <c r="H2911" s="351"/>
      <c r="I2911" s="351"/>
      <c r="J2911" s="351"/>
    </row>
    <row r="2912" spans="1:10" ht="13.5">
      <c r="A2912" s="351"/>
      <c r="B2912" s="351"/>
      <c r="C2912" s="351"/>
      <c r="D2912" s="351"/>
      <c r="E2912" s="351"/>
      <c r="F2912" s="351"/>
      <c r="G2912" s="351"/>
      <c r="H2912" s="351"/>
      <c r="I2912" s="351"/>
      <c r="J2912" s="351"/>
    </row>
    <row r="2913" spans="1:10" ht="13.5">
      <c r="A2913" s="351"/>
      <c r="B2913" s="351"/>
      <c r="C2913" s="351"/>
      <c r="D2913" s="351"/>
      <c r="E2913" s="351"/>
      <c r="F2913" s="351"/>
      <c r="G2913" s="351"/>
      <c r="H2913" s="351"/>
      <c r="I2913" s="351"/>
      <c r="J2913" s="351"/>
    </row>
    <row r="2914" spans="1:10" ht="13.5">
      <c r="A2914" s="351"/>
      <c r="B2914" s="351"/>
      <c r="C2914" s="351"/>
      <c r="D2914" s="351"/>
      <c r="E2914" s="351"/>
      <c r="F2914" s="351"/>
      <c r="G2914" s="351"/>
      <c r="H2914" s="351"/>
      <c r="I2914" s="351"/>
      <c r="J2914" s="351"/>
    </row>
    <row r="2915" spans="1:10" ht="13.5">
      <c r="A2915" s="351"/>
      <c r="B2915" s="351"/>
      <c r="C2915" s="351"/>
      <c r="D2915" s="351"/>
      <c r="E2915" s="351"/>
      <c r="F2915" s="351"/>
      <c r="G2915" s="351"/>
      <c r="H2915" s="351"/>
      <c r="I2915" s="351"/>
      <c r="J2915" s="351"/>
    </row>
    <row r="2916" spans="1:10" ht="13.5">
      <c r="A2916" s="351"/>
      <c r="B2916" s="351"/>
      <c r="C2916" s="351"/>
      <c r="D2916" s="351"/>
      <c r="E2916" s="351"/>
      <c r="F2916" s="351"/>
      <c r="G2916" s="351"/>
      <c r="H2916" s="351"/>
      <c r="I2916" s="351"/>
      <c r="J2916" s="351"/>
    </row>
    <row r="2917" spans="1:10" ht="13.5">
      <c r="A2917" s="351"/>
      <c r="B2917" s="351"/>
      <c r="C2917" s="351"/>
      <c r="D2917" s="351"/>
      <c r="E2917" s="351"/>
      <c r="F2917" s="351"/>
      <c r="G2917" s="351"/>
      <c r="H2917" s="351"/>
      <c r="I2917" s="351"/>
      <c r="J2917" s="351"/>
    </row>
    <row r="2918" spans="1:10" ht="13.5">
      <c r="A2918" s="351"/>
      <c r="B2918" s="351"/>
      <c r="C2918" s="351"/>
      <c r="D2918" s="351"/>
      <c r="E2918" s="351"/>
      <c r="F2918" s="351"/>
      <c r="G2918" s="351"/>
      <c r="H2918" s="351"/>
      <c r="I2918" s="351"/>
      <c r="J2918" s="351"/>
    </row>
    <row r="2919" spans="1:10" ht="13.5">
      <c r="A2919" s="351"/>
      <c r="B2919" s="351"/>
      <c r="C2919" s="351"/>
      <c r="D2919" s="351"/>
      <c r="E2919" s="351"/>
      <c r="F2919" s="351"/>
      <c r="G2919" s="351"/>
      <c r="H2919" s="351"/>
      <c r="I2919" s="351"/>
      <c r="J2919" s="351"/>
    </row>
    <row r="2920" spans="1:10" ht="13.5">
      <c r="A2920" s="351"/>
      <c r="B2920" s="351"/>
      <c r="C2920" s="351"/>
      <c r="D2920" s="351"/>
      <c r="E2920" s="351"/>
      <c r="F2920" s="351"/>
      <c r="G2920" s="351"/>
      <c r="H2920" s="351"/>
      <c r="I2920" s="351"/>
      <c r="J2920" s="351"/>
    </row>
    <row r="2921" spans="1:10" ht="13.5">
      <c r="A2921" s="351"/>
      <c r="B2921" s="351"/>
      <c r="C2921" s="351"/>
      <c r="D2921" s="351"/>
      <c r="E2921" s="351"/>
      <c r="F2921" s="351"/>
      <c r="G2921" s="351"/>
      <c r="H2921" s="351"/>
      <c r="I2921" s="351"/>
      <c r="J2921" s="351"/>
    </row>
    <row r="2922" spans="1:10" ht="13.5">
      <c r="A2922" s="351"/>
      <c r="B2922" s="351"/>
      <c r="C2922" s="351"/>
      <c r="D2922" s="351"/>
      <c r="E2922" s="351"/>
      <c r="F2922" s="351"/>
      <c r="G2922" s="351"/>
      <c r="H2922" s="351"/>
      <c r="I2922" s="351"/>
      <c r="J2922" s="351"/>
    </row>
    <row r="2923" spans="1:10" ht="13.5">
      <c r="A2923" s="351"/>
      <c r="B2923" s="351"/>
      <c r="C2923" s="351"/>
      <c r="D2923" s="351"/>
      <c r="E2923" s="351"/>
      <c r="F2923" s="351"/>
      <c r="G2923" s="351"/>
      <c r="H2923" s="351"/>
      <c r="I2923" s="351"/>
      <c r="J2923" s="351"/>
    </row>
    <row r="2924" spans="1:10" ht="13.5">
      <c r="A2924" s="351"/>
      <c r="B2924" s="351"/>
      <c r="C2924" s="351"/>
      <c r="D2924" s="351"/>
      <c r="E2924" s="351"/>
      <c r="F2924" s="351"/>
      <c r="G2924" s="351"/>
      <c r="H2924" s="351"/>
      <c r="I2924" s="351"/>
      <c r="J2924" s="351"/>
    </row>
    <row r="2925" spans="1:10" ht="13.5">
      <c r="A2925" s="351"/>
      <c r="B2925" s="351"/>
      <c r="C2925" s="351"/>
      <c r="D2925" s="351"/>
      <c r="E2925" s="351"/>
      <c r="F2925" s="351"/>
      <c r="G2925" s="351"/>
      <c r="H2925" s="351"/>
      <c r="I2925" s="351"/>
      <c r="J2925" s="351"/>
    </row>
    <row r="2926" spans="1:10" ht="13.5">
      <c r="A2926" s="351"/>
      <c r="B2926" s="351"/>
      <c r="C2926" s="351"/>
      <c r="D2926" s="351"/>
      <c r="E2926" s="351"/>
      <c r="F2926" s="351"/>
      <c r="G2926" s="351"/>
      <c r="H2926" s="351"/>
      <c r="I2926" s="351"/>
      <c r="J2926" s="351"/>
    </row>
    <row r="2927" spans="1:10" ht="13.5">
      <c r="A2927" s="351"/>
      <c r="B2927" s="351"/>
      <c r="C2927" s="351"/>
      <c r="D2927" s="351"/>
      <c r="E2927" s="351"/>
      <c r="F2927" s="351"/>
      <c r="G2927" s="351"/>
      <c r="H2927" s="351"/>
      <c r="I2927" s="351"/>
      <c r="J2927" s="351"/>
    </row>
    <row r="2928" spans="1:10" ht="13.5">
      <c r="A2928" s="351"/>
      <c r="B2928" s="351"/>
      <c r="C2928" s="351"/>
      <c r="D2928" s="351"/>
      <c r="E2928" s="351"/>
      <c r="F2928" s="351"/>
      <c r="G2928" s="351"/>
      <c r="H2928" s="351"/>
      <c r="I2928" s="351"/>
      <c r="J2928" s="351"/>
    </row>
    <row r="2929" spans="1:10" ht="13.5">
      <c r="A2929" s="351"/>
      <c r="B2929" s="351"/>
      <c r="C2929" s="351"/>
      <c r="D2929" s="351"/>
      <c r="E2929" s="351"/>
      <c r="F2929" s="351"/>
      <c r="G2929" s="351"/>
      <c r="H2929" s="351"/>
      <c r="I2929" s="351"/>
      <c r="J2929" s="351"/>
    </row>
    <row r="2930" spans="1:10" ht="13.5">
      <c r="A2930" s="351"/>
      <c r="B2930" s="351"/>
      <c r="C2930" s="351"/>
      <c r="D2930" s="351"/>
      <c r="E2930" s="351"/>
      <c r="F2930" s="351"/>
      <c r="G2930" s="351"/>
      <c r="H2930" s="351"/>
      <c r="I2930" s="351"/>
      <c r="J2930" s="351"/>
    </row>
    <row r="2931" spans="1:10" ht="13.5">
      <c r="A2931" s="351"/>
      <c r="B2931" s="351"/>
      <c r="C2931" s="351"/>
      <c r="D2931" s="351"/>
      <c r="E2931" s="351"/>
      <c r="F2931" s="351"/>
      <c r="G2931" s="351"/>
      <c r="H2931" s="351"/>
      <c r="I2931" s="351"/>
      <c r="J2931" s="351"/>
    </row>
    <row r="2932" spans="1:10" ht="13.5">
      <c r="A2932" s="351"/>
      <c r="B2932" s="351"/>
      <c r="C2932" s="351"/>
      <c r="D2932" s="351"/>
      <c r="E2932" s="351"/>
      <c r="F2932" s="351"/>
      <c r="G2932" s="351"/>
      <c r="H2932" s="351"/>
      <c r="I2932" s="351"/>
      <c r="J2932" s="351"/>
    </row>
    <row r="2933" spans="1:10" ht="13.5">
      <c r="A2933" s="351"/>
      <c r="B2933" s="351"/>
      <c r="C2933" s="351"/>
      <c r="D2933" s="351"/>
      <c r="E2933" s="351"/>
      <c r="F2933" s="351"/>
      <c r="G2933" s="351"/>
      <c r="H2933" s="351"/>
      <c r="I2933" s="351"/>
      <c r="J2933" s="351"/>
    </row>
    <row r="2934" spans="1:10" ht="13.5">
      <c r="A2934" s="351"/>
      <c r="B2934" s="351"/>
      <c r="C2934" s="351"/>
      <c r="D2934" s="351"/>
      <c r="E2934" s="351"/>
      <c r="F2934" s="351"/>
      <c r="G2934" s="351"/>
      <c r="H2934" s="351"/>
      <c r="I2934" s="351"/>
      <c r="J2934" s="351"/>
    </row>
    <row r="2935" spans="1:10" ht="13.5">
      <c r="A2935" s="351"/>
      <c r="B2935" s="351"/>
      <c r="C2935" s="351"/>
      <c r="D2935" s="351"/>
      <c r="E2935" s="351"/>
      <c r="F2935" s="351"/>
      <c r="G2935" s="351"/>
      <c r="H2935" s="351"/>
      <c r="I2935" s="351"/>
      <c r="J2935" s="351"/>
    </row>
    <row r="2936" spans="1:10" ht="13.5">
      <c r="A2936" s="351"/>
      <c r="B2936" s="351"/>
      <c r="C2936" s="351"/>
      <c r="D2936" s="351"/>
      <c r="E2936" s="351"/>
      <c r="F2936" s="351"/>
      <c r="G2936" s="351"/>
      <c r="H2936" s="351"/>
      <c r="I2936" s="351"/>
      <c r="J2936" s="351"/>
    </row>
    <row r="2937" spans="1:10" ht="13.5">
      <c r="A2937" s="351"/>
      <c r="B2937" s="351"/>
      <c r="C2937" s="351"/>
      <c r="D2937" s="351"/>
      <c r="E2937" s="351"/>
      <c r="F2937" s="351"/>
      <c r="G2937" s="351"/>
      <c r="H2937" s="351"/>
      <c r="I2937" s="351"/>
      <c r="J2937" s="351"/>
    </row>
    <row r="2938" spans="1:10" ht="13.5">
      <c r="A2938" s="351"/>
      <c r="B2938" s="351"/>
      <c r="C2938" s="351"/>
      <c r="D2938" s="351"/>
      <c r="E2938" s="351"/>
      <c r="F2938" s="351"/>
      <c r="G2938" s="351"/>
      <c r="H2938" s="351"/>
      <c r="I2938" s="351"/>
      <c r="J2938" s="351"/>
    </row>
    <row r="2939" spans="1:10" ht="13.5">
      <c r="A2939" s="351"/>
      <c r="B2939" s="351"/>
      <c r="C2939" s="351"/>
      <c r="D2939" s="351"/>
      <c r="E2939" s="351"/>
      <c r="F2939" s="351"/>
      <c r="G2939" s="351"/>
      <c r="H2939" s="351"/>
      <c r="I2939" s="351"/>
      <c r="J2939" s="351"/>
    </row>
    <row r="2940" spans="1:10" ht="13.5">
      <c r="A2940" s="351"/>
      <c r="B2940" s="351"/>
      <c r="C2940" s="351"/>
      <c r="D2940" s="351"/>
      <c r="E2940" s="351"/>
      <c r="F2940" s="351"/>
      <c r="G2940" s="351"/>
      <c r="H2940" s="351"/>
      <c r="I2940" s="351"/>
      <c r="J2940" s="351"/>
    </row>
    <row r="2941" spans="1:10" ht="13.5">
      <c r="A2941" s="351"/>
      <c r="B2941" s="351"/>
      <c r="C2941" s="351"/>
      <c r="D2941" s="351"/>
      <c r="E2941" s="351"/>
      <c r="F2941" s="351"/>
      <c r="G2941" s="351"/>
      <c r="H2941" s="351"/>
      <c r="I2941" s="351"/>
      <c r="J2941" s="351"/>
    </row>
    <row r="2942" spans="1:10" ht="13.5">
      <c r="A2942" s="351"/>
      <c r="B2942" s="351"/>
      <c r="C2942" s="351"/>
      <c r="D2942" s="351"/>
      <c r="E2942" s="351"/>
      <c r="F2942" s="351"/>
      <c r="G2942" s="351"/>
      <c r="H2942" s="351"/>
      <c r="I2942" s="351"/>
      <c r="J2942" s="351"/>
    </row>
    <row r="2943" spans="1:10" ht="13.5">
      <c r="A2943" s="351"/>
      <c r="B2943" s="351"/>
      <c r="C2943" s="351"/>
      <c r="D2943" s="351"/>
      <c r="E2943" s="351"/>
      <c r="F2943" s="351"/>
      <c r="G2943" s="351"/>
      <c r="H2943" s="351"/>
      <c r="I2943" s="351"/>
      <c r="J2943" s="351"/>
    </row>
    <row r="2944" spans="1:10" ht="13.5">
      <c r="A2944" s="351"/>
      <c r="B2944" s="351"/>
      <c r="C2944" s="351"/>
      <c r="D2944" s="351"/>
      <c r="E2944" s="351"/>
      <c r="F2944" s="351"/>
      <c r="G2944" s="351"/>
      <c r="H2944" s="351"/>
      <c r="I2944" s="351"/>
      <c r="J2944" s="351"/>
    </row>
    <row r="2945" spans="1:10" ht="13.5">
      <c r="A2945" s="351"/>
      <c r="B2945" s="351"/>
      <c r="C2945" s="351"/>
      <c r="D2945" s="351"/>
      <c r="E2945" s="351"/>
      <c r="F2945" s="351"/>
      <c r="G2945" s="351"/>
      <c r="H2945" s="351"/>
      <c r="I2945" s="351"/>
      <c r="J2945" s="351"/>
    </row>
    <row r="2946" spans="1:10" ht="13.5">
      <c r="A2946" s="351"/>
      <c r="B2946" s="351"/>
      <c r="C2946" s="351"/>
      <c r="D2946" s="351"/>
      <c r="E2946" s="351"/>
      <c r="F2946" s="351"/>
      <c r="G2946" s="351"/>
      <c r="H2946" s="351"/>
      <c r="I2946" s="351"/>
      <c r="J2946" s="351"/>
    </row>
    <row r="2947" spans="1:10" ht="13.5">
      <c r="A2947" s="351"/>
      <c r="B2947" s="351"/>
      <c r="C2947" s="351"/>
      <c r="D2947" s="351"/>
      <c r="E2947" s="351"/>
      <c r="F2947" s="351"/>
      <c r="G2947" s="351"/>
      <c r="H2947" s="351"/>
      <c r="I2947" s="351"/>
      <c r="J2947" s="351"/>
    </row>
    <row r="2948" spans="1:10" ht="13.5">
      <c r="A2948" s="351"/>
      <c r="B2948" s="351"/>
      <c r="C2948" s="351"/>
      <c r="D2948" s="351"/>
      <c r="E2948" s="351"/>
      <c r="F2948" s="351"/>
      <c r="G2948" s="351"/>
      <c r="H2948" s="351"/>
      <c r="I2948" s="351"/>
      <c r="J2948" s="351"/>
    </row>
    <row r="2949" spans="1:10" ht="13.5">
      <c r="A2949" s="351"/>
      <c r="B2949" s="351"/>
      <c r="C2949" s="351"/>
      <c r="D2949" s="351"/>
      <c r="E2949" s="351"/>
      <c r="F2949" s="351"/>
      <c r="G2949" s="351"/>
      <c r="H2949" s="351"/>
      <c r="I2949" s="351"/>
      <c r="J2949" s="351"/>
    </row>
    <row r="2950" spans="1:10" ht="13.5">
      <c r="A2950" s="351"/>
      <c r="B2950" s="351"/>
      <c r="C2950" s="351"/>
      <c r="D2950" s="351"/>
      <c r="E2950" s="351"/>
      <c r="F2950" s="351"/>
      <c r="G2950" s="351"/>
      <c r="H2950" s="351"/>
      <c r="I2950" s="351"/>
      <c r="J2950" s="351"/>
    </row>
    <row r="2951" spans="1:10" ht="13.5">
      <c r="A2951" s="351"/>
      <c r="B2951" s="351"/>
      <c r="C2951" s="351"/>
      <c r="D2951" s="351"/>
      <c r="E2951" s="351"/>
      <c r="F2951" s="351"/>
      <c r="G2951" s="351"/>
      <c r="H2951" s="351"/>
      <c r="I2951" s="351"/>
      <c r="J2951" s="351"/>
    </row>
    <row r="2952" spans="1:10" ht="13.5">
      <c r="A2952" s="351"/>
      <c r="B2952" s="351"/>
      <c r="C2952" s="351"/>
      <c r="D2952" s="351"/>
      <c r="E2952" s="351"/>
      <c r="F2952" s="351"/>
      <c r="G2952" s="351"/>
      <c r="H2952" s="351"/>
      <c r="I2952" s="351"/>
      <c r="J2952" s="351"/>
    </row>
    <row r="2953" spans="1:10" ht="13.5">
      <c r="A2953" s="351"/>
      <c r="B2953" s="351"/>
      <c r="C2953" s="351"/>
      <c r="D2953" s="351"/>
      <c r="E2953" s="351"/>
      <c r="F2953" s="351"/>
      <c r="G2953" s="351"/>
      <c r="H2953" s="351"/>
      <c r="I2953" s="351"/>
      <c r="J2953" s="351"/>
    </row>
    <row r="2954" spans="1:10" ht="13.5">
      <c r="A2954" s="351"/>
      <c r="B2954" s="351"/>
      <c r="C2954" s="351"/>
      <c r="D2954" s="351"/>
      <c r="E2954" s="351"/>
      <c r="F2954" s="351"/>
      <c r="G2954" s="351"/>
      <c r="H2954" s="351"/>
      <c r="I2954" s="351"/>
      <c r="J2954" s="351"/>
    </row>
    <row r="2955" spans="1:10" ht="13.5">
      <c r="A2955" s="351"/>
      <c r="B2955" s="351"/>
      <c r="C2955" s="351"/>
      <c r="D2955" s="351"/>
      <c r="E2955" s="351"/>
      <c r="F2955" s="351"/>
      <c r="G2955" s="351"/>
      <c r="H2955" s="351"/>
      <c r="I2955" s="351"/>
      <c r="J2955" s="351"/>
    </row>
    <row r="2956" spans="1:10" ht="13.5">
      <c r="A2956" s="351"/>
      <c r="B2956" s="351"/>
      <c r="C2956" s="351"/>
      <c r="D2956" s="351"/>
      <c r="E2956" s="351"/>
      <c r="F2956" s="351"/>
      <c r="G2956" s="351"/>
      <c r="H2956" s="351"/>
      <c r="I2956" s="351"/>
      <c r="J2956" s="351"/>
    </row>
    <row r="2957" spans="1:10" ht="13.5">
      <c r="A2957" s="351"/>
      <c r="B2957" s="351"/>
      <c r="C2957" s="351"/>
      <c r="D2957" s="351"/>
      <c r="E2957" s="351"/>
      <c r="F2957" s="351"/>
      <c r="G2957" s="351"/>
      <c r="H2957" s="351"/>
      <c r="I2957" s="351"/>
      <c r="J2957" s="351"/>
    </row>
    <row r="2958" spans="1:10" ht="13.5">
      <c r="A2958" s="351"/>
      <c r="B2958" s="351"/>
      <c r="C2958" s="351"/>
      <c r="D2958" s="351"/>
      <c r="E2958" s="351"/>
      <c r="F2958" s="351"/>
      <c r="G2958" s="351"/>
      <c r="H2958" s="351"/>
      <c r="I2958" s="351"/>
      <c r="J2958" s="351"/>
    </row>
    <row r="2959" spans="1:10" ht="13.5">
      <c r="A2959" s="351"/>
      <c r="B2959" s="351"/>
      <c r="C2959" s="351"/>
      <c r="D2959" s="351"/>
      <c r="E2959" s="351"/>
      <c r="F2959" s="351"/>
      <c r="G2959" s="351"/>
      <c r="H2959" s="351"/>
      <c r="I2959" s="351"/>
      <c r="J2959" s="351"/>
    </row>
    <row r="2960" spans="1:10" ht="13.5">
      <c r="A2960" s="351"/>
      <c r="B2960" s="351"/>
      <c r="C2960" s="351"/>
      <c r="D2960" s="351"/>
      <c r="E2960" s="351"/>
      <c r="F2960" s="351"/>
      <c r="G2960" s="351"/>
      <c r="H2960" s="351"/>
      <c r="I2960" s="351"/>
      <c r="J2960" s="351"/>
    </row>
    <row r="2961" spans="1:10" ht="13.5">
      <c r="A2961" s="351"/>
      <c r="B2961" s="351"/>
      <c r="C2961" s="351"/>
      <c r="D2961" s="351"/>
      <c r="E2961" s="351"/>
      <c r="F2961" s="351"/>
      <c r="G2961" s="351"/>
      <c r="H2961" s="351"/>
      <c r="I2961" s="351"/>
      <c r="J2961" s="351"/>
    </row>
    <row r="2962" spans="1:10" ht="13.5">
      <c r="A2962" s="351"/>
      <c r="B2962" s="351"/>
      <c r="C2962" s="351"/>
      <c r="D2962" s="351"/>
      <c r="E2962" s="351"/>
      <c r="F2962" s="351"/>
      <c r="G2962" s="351"/>
      <c r="H2962" s="351"/>
      <c r="I2962" s="351"/>
      <c r="J2962" s="351"/>
    </row>
    <row r="2963" spans="1:10" ht="13.5">
      <c r="A2963" s="351"/>
      <c r="B2963" s="351"/>
      <c r="C2963" s="351"/>
      <c r="D2963" s="351"/>
      <c r="E2963" s="351"/>
      <c r="F2963" s="351"/>
      <c r="G2963" s="351"/>
      <c r="H2963" s="351"/>
      <c r="I2963" s="351"/>
      <c r="J2963" s="351"/>
    </row>
    <row r="2964" spans="1:10" ht="13.5">
      <c r="A2964" s="351"/>
      <c r="B2964" s="351"/>
      <c r="C2964" s="351"/>
      <c r="D2964" s="351"/>
      <c r="E2964" s="351"/>
      <c r="F2964" s="351"/>
      <c r="G2964" s="351"/>
      <c r="H2964" s="351"/>
      <c r="I2964" s="351"/>
      <c r="J2964" s="351"/>
    </row>
    <row r="2965" spans="1:10" ht="13.5">
      <c r="A2965" s="351"/>
      <c r="B2965" s="351"/>
      <c r="C2965" s="351"/>
      <c r="D2965" s="351"/>
      <c r="E2965" s="351"/>
      <c r="F2965" s="351"/>
      <c r="G2965" s="351"/>
      <c r="H2965" s="351"/>
      <c r="I2965" s="351"/>
      <c r="J2965" s="351"/>
    </row>
    <row r="2966" spans="1:10" ht="13.5">
      <c r="A2966" s="351"/>
      <c r="B2966" s="351"/>
      <c r="C2966" s="351"/>
      <c r="D2966" s="351"/>
      <c r="E2966" s="351"/>
      <c r="F2966" s="351"/>
      <c r="G2966" s="351"/>
      <c r="H2966" s="351"/>
      <c r="I2966" s="351"/>
      <c r="J2966" s="351"/>
    </row>
    <row r="2967" spans="1:10" ht="13.5">
      <c r="A2967" s="351"/>
      <c r="B2967" s="351"/>
      <c r="C2967" s="351"/>
      <c r="D2967" s="351"/>
      <c r="E2967" s="351"/>
      <c r="F2967" s="351"/>
      <c r="G2967" s="351"/>
      <c r="H2967" s="351"/>
      <c r="I2967" s="351"/>
      <c r="J2967" s="351"/>
    </row>
    <row r="2968" spans="1:10" ht="13.5">
      <c r="A2968" s="351"/>
      <c r="B2968" s="351"/>
      <c r="C2968" s="351"/>
      <c r="D2968" s="351"/>
      <c r="E2968" s="351"/>
      <c r="F2968" s="351"/>
      <c r="G2968" s="351"/>
      <c r="H2968" s="351"/>
      <c r="I2968" s="351"/>
      <c r="J2968" s="351"/>
    </row>
    <row r="2969" spans="1:10" ht="13.5">
      <c r="A2969" s="351"/>
      <c r="B2969" s="351"/>
      <c r="C2969" s="351"/>
      <c r="D2969" s="351"/>
      <c r="E2969" s="351"/>
      <c r="F2969" s="351"/>
      <c r="G2969" s="351"/>
      <c r="H2969" s="351"/>
      <c r="I2969" s="351"/>
      <c r="J2969" s="351"/>
    </row>
    <row r="2970" spans="1:10" ht="13.5">
      <c r="A2970" s="351"/>
      <c r="B2970" s="351"/>
      <c r="C2970" s="351"/>
      <c r="D2970" s="351"/>
      <c r="E2970" s="351"/>
      <c r="F2970" s="351"/>
      <c r="G2970" s="351"/>
      <c r="H2970" s="351"/>
      <c r="I2970" s="351"/>
      <c r="J2970" s="351"/>
    </row>
    <row r="2971" spans="1:10" ht="13.5">
      <c r="A2971" s="351"/>
      <c r="B2971" s="351"/>
      <c r="C2971" s="351"/>
      <c r="D2971" s="351"/>
      <c r="E2971" s="351"/>
      <c r="F2971" s="351"/>
      <c r="G2971" s="351"/>
      <c r="H2971" s="351"/>
      <c r="I2971" s="351"/>
      <c r="J2971" s="351"/>
    </row>
    <row r="2972" spans="1:10" ht="13.5">
      <c r="A2972" s="351"/>
      <c r="B2972" s="351"/>
      <c r="C2972" s="351"/>
      <c r="D2972" s="351"/>
      <c r="E2972" s="351"/>
      <c r="F2972" s="351"/>
      <c r="G2972" s="351"/>
      <c r="H2972" s="351"/>
      <c r="I2972" s="351"/>
      <c r="J2972" s="351"/>
    </row>
    <row r="2973" spans="1:10" ht="13.5">
      <c r="A2973" s="351"/>
      <c r="B2973" s="351"/>
      <c r="C2973" s="351"/>
      <c r="D2973" s="351"/>
      <c r="E2973" s="351"/>
      <c r="F2973" s="351"/>
      <c r="G2973" s="351"/>
      <c r="H2973" s="351"/>
      <c r="I2973" s="351"/>
      <c r="J2973" s="351"/>
    </row>
    <row r="2974" spans="1:10" ht="13.5">
      <c r="A2974" s="351"/>
      <c r="B2974" s="351"/>
      <c r="C2974" s="351"/>
      <c r="D2974" s="351"/>
      <c r="E2974" s="351"/>
      <c r="F2974" s="351"/>
      <c r="G2974" s="351"/>
      <c r="H2974" s="351"/>
      <c r="I2974" s="351"/>
      <c r="J2974" s="351"/>
    </row>
    <row r="2975" spans="1:10" ht="13.5">
      <c r="A2975" s="351"/>
      <c r="B2975" s="351"/>
      <c r="C2975" s="351"/>
      <c r="D2975" s="351"/>
      <c r="E2975" s="351"/>
      <c r="F2975" s="351"/>
      <c r="G2975" s="351"/>
      <c r="H2975" s="351"/>
      <c r="I2975" s="351"/>
      <c r="J2975" s="351"/>
    </row>
    <row r="2976" spans="1:10" ht="13.5">
      <c r="A2976" s="351"/>
      <c r="B2976" s="351"/>
      <c r="C2976" s="351"/>
      <c r="D2976" s="351"/>
      <c r="E2976" s="351"/>
      <c r="F2976" s="351"/>
      <c r="G2976" s="351"/>
      <c r="H2976" s="351"/>
      <c r="I2976" s="351"/>
      <c r="J2976" s="351"/>
    </row>
    <row r="2977" spans="1:10" ht="13.5">
      <c r="A2977" s="351"/>
      <c r="B2977" s="351"/>
      <c r="C2977" s="351"/>
      <c r="D2977" s="351"/>
      <c r="E2977" s="351"/>
      <c r="F2977" s="351"/>
      <c r="G2977" s="351"/>
      <c r="H2977" s="351"/>
      <c r="I2977" s="351"/>
      <c r="J2977" s="351"/>
    </row>
    <row r="2978" spans="1:10" ht="13.5">
      <c r="A2978" s="351"/>
      <c r="B2978" s="351"/>
      <c r="C2978" s="351"/>
      <c r="D2978" s="351"/>
      <c r="E2978" s="351"/>
      <c r="F2978" s="351"/>
      <c r="G2978" s="351"/>
      <c r="H2978" s="351"/>
      <c r="I2978" s="351"/>
      <c r="J2978" s="351"/>
    </row>
    <row r="2979" spans="1:10" ht="13.5">
      <c r="A2979" s="351"/>
      <c r="B2979" s="351"/>
      <c r="C2979" s="351"/>
      <c r="D2979" s="351"/>
      <c r="E2979" s="351"/>
      <c r="F2979" s="351"/>
      <c r="G2979" s="351"/>
      <c r="H2979" s="351"/>
      <c r="I2979" s="351"/>
      <c r="J2979" s="351"/>
    </row>
    <row r="2980" spans="1:10" ht="13.5">
      <c r="A2980" s="351"/>
      <c r="B2980" s="351"/>
      <c r="C2980" s="351"/>
      <c r="D2980" s="351"/>
      <c r="E2980" s="351"/>
      <c r="F2980" s="351"/>
      <c r="G2980" s="351"/>
      <c r="H2980" s="351"/>
      <c r="I2980" s="351"/>
      <c r="J2980" s="351"/>
    </row>
    <row r="2981" spans="1:10" ht="13.5">
      <c r="A2981" s="351"/>
      <c r="B2981" s="351"/>
      <c r="C2981" s="351"/>
      <c r="D2981" s="351"/>
      <c r="E2981" s="351"/>
      <c r="F2981" s="351"/>
      <c r="G2981" s="351"/>
      <c r="H2981" s="351"/>
      <c r="I2981" s="351"/>
      <c r="J2981" s="351"/>
    </row>
    <row r="2982" spans="1:10" ht="13.5">
      <c r="A2982" s="351"/>
      <c r="B2982" s="351"/>
      <c r="C2982" s="351"/>
      <c r="D2982" s="351"/>
      <c r="E2982" s="351"/>
      <c r="F2982" s="351"/>
      <c r="G2982" s="351"/>
      <c r="H2982" s="351"/>
      <c r="I2982" s="351"/>
      <c r="J2982" s="351"/>
    </row>
    <row r="2983" spans="1:10" ht="13.5">
      <c r="A2983" s="351"/>
      <c r="B2983" s="351"/>
      <c r="C2983" s="351"/>
      <c r="D2983" s="351"/>
      <c r="E2983" s="351"/>
      <c r="F2983" s="351"/>
      <c r="G2983" s="351"/>
      <c r="H2983" s="351"/>
      <c r="I2983" s="351"/>
      <c r="J2983" s="351"/>
    </row>
    <row r="2984" spans="1:10" ht="13.5">
      <c r="A2984" s="351"/>
      <c r="B2984" s="351"/>
      <c r="C2984" s="351"/>
      <c r="D2984" s="351"/>
      <c r="E2984" s="351"/>
      <c r="F2984" s="351"/>
      <c r="G2984" s="351"/>
      <c r="H2984" s="351"/>
      <c r="I2984" s="351"/>
      <c r="J2984" s="351"/>
    </row>
    <row r="2985" spans="1:10" ht="13.5">
      <c r="A2985" s="351"/>
      <c r="B2985" s="351"/>
      <c r="C2985" s="351"/>
      <c r="D2985" s="351"/>
      <c r="E2985" s="351"/>
      <c r="F2985" s="351"/>
      <c r="G2985" s="351"/>
      <c r="H2985" s="351"/>
      <c r="I2985" s="351"/>
      <c r="J2985" s="351"/>
    </row>
    <row r="2986" spans="1:10" ht="13.5">
      <c r="A2986" s="351"/>
      <c r="B2986" s="351"/>
      <c r="C2986" s="351"/>
      <c r="D2986" s="351"/>
      <c r="E2986" s="351"/>
      <c r="F2986" s="351"/>
      <c r="G2986" s="351"/>
      <c r="H2986" s="351"/>
      <c r="I2986" s="351"/>
      <c r="J2986" s="351"/>
    </row>
    <row r="2987" spans="1:10" ht="13.5">
      <c r="A2987" s="351"/>
      <c r="B2987" s="351"/>
      <c r="C2987" s="351"/>
      <c r="D2987" s="351"/>
      <c r="E2987" s="351"/>
      <c r="F2987" s="351"/>
      <c r="G2987" s="351"/>
      <c r="H2987" s="351"/>
      <c r="I2987" s="351"/>
      <c r="J2987" s="351"/>
    </row>
    <row r="2988" spans="1:10" ht="13.5">
      <c r="A2988" s="351"/>
      <c r="B2988" s="351"/>
      <c r="C2988" s="351"/>
      <c r="D2988" s="351"/>
      <c r="E2988" s="351"/>
      <c r="F2988" s="351"/>
      <c r="G2988" s="351"/>
      <c r="H2988" s="351"/>
      <c r="I2988" s="351"/>
      <c r="J2988" s="351"/>
    </row>
    <row r="2989" spans="1:10" ht="13.5">
      <c r="A2989" s="351"/>
      <c r="B2989" s="351"/>
      <c r="C2989" s="351"/>
      <c r="D2989" s="351"/>
      <c r="E2989" s="351"/>
      <c r="F2989" s="351"/>
      <c r="G2989" s="351"/>
      <c r="H2989" s="351"/>
      <c r="I2989" s="351"/>
      <c r="J2989" s="351"/>
    </row>
    <row r="2990" spans="1:10" ht="13.5">
      <c r="A2990" s="351"/>
      <c r="B2990" s="351"/>
      <c r="C2990" s="351"/>
      <c r="D2990" s="351"/>
      <c r="E2990" s="351"/>
      <c r="F2990" s="351"/>
      <c r="G2990" s="351"/>
      <c r="H2990" s="351"/>
      <c r="I2990" s="351"/>
      <c r="J2990" s="351"/>
    </row>
    <row r="2991" spans="1:10" ht="13.5">
      <c r="A2991" s="351"/>
      <c r="B2991" s="351"/>
      <c r="C2991" s="351"/>
      <c r="D2991" s="351"/>
      <c r="E2991" s="351"/>
      <c r="F2991" s="351"/>
      <c r="G2991" s="351"/>
      <c r="H2991" s="351"/>
      <c r="I2991" s="351"/>
      <c r="J2991" s="351"/>
    </row>
    <row r="2992" spans="1:10" ht="13.5">
      <c r="A2992" s="351"/>
      <c r="B2992" s="351"/>
      <c r="C2992" s="351"/>
      <c r="D2992" s="351"/>
      <c r="E2992" s="351"/>
      <c r="F2992" s="351"/>
      <c r="G2992" s="351"/>
      <c r="H2992" s="351"/>
      <c r="I2992" s="351"/>
      <c r="J2992" s="351"/>
    </row>
    <row r="2993" spans="1:10" ht="13.5">
      <c r="A2993" s="351"/>
      <c r="B2993" s="351"/>
      <c r="C2993" s="351"/>
      <c r="D2993" s="351"/>
      <c r="E2993" s="351"/>
      <c r="F2993" s="351"/>
      <c r="G2993" s="351"/>
      <c r="H2993" s="351"/>
      <c r="I2993" s="351"/>
      <c r="J2993" s="351"/>
    </row>
    <row r="2994" spans="1:10" ht="13.5">
      <c r="A2994" s="351"/>
      <c r="B2994" s="351"/>
      <c r="C2994" s="351"/>
      <c r="D2994" s="351"/>
      <c r="E2994" s="351"/>
      <c r="F2994" s="351"/>
      <c r="G2994" s="351"/>
      <c r="H2994" s="351"/>
      <c r="I2994" s="351"/>
      <c r="J2994" s="351"/>
    </row>
    <row r="2995" spans="1:10" ht="13.5">
      <c r="A2995" s="351"/>
      <c r="B2995" s="351"/>
      <c r="C2995" s="351"/>
      <c r="D2995" s="351"/>
      <c r="E2995" s="351"/>
      <c r="F2995" s="351"/>
      <c r="G2995" s="351"/>
      <c r="H2995" s="351"/>
      <c r="I2995" s="351"/>
      <c r="J2995" s="351"/>
    </row>
    <row r="2996" spans="1:10" ht="13.5">
      <c r="A2996" s="351"/>
      <c r="B2996" s="351"/>
      <c r="C2996" s="351"/>
      <c r="D2996" s="351"/>
      <c r="E2996" s="351"/>
      <c r="F2996" s="351"/>
      <c r="G2996" s="351"/>
      <c r="H2996" s="351"/>
      <c r="I2996" s="351"/>
      <c r="J2996" s="351"/>
    </row>
    <row r="2997" spans="1:10" ht="13.5">
      <c r="A2997" s="351"/>
      <c r="B2997" s="351"/>
      <c r="C2997" s="351"/>
      <c r="D2997" s="351"/>
      <c r="E2997" s="351"/>
      <c r="F2997" s="351"/>
      <c r="G2997" s="351"/>
      <c r="H2997" s="351"/>
      <c r="I2997" s="351"/>
      <c r="J2997" s="351"/>
    </row>
    <row r="2998" spans="1:10" ht="13.5">
      <c r="A2998" s="351"/>
      <c r="B2998" s="351"/>
      <c r="C2998" s="351"/>
      <c r="D2998" s="351"/>
      <c r="E2998" s="351"/>
      <c r="F2998" s="351"/>
      <c r="G2998" s="351"/>
      <c r="H2998" s="351"/>
      <c r="I2998" s="351"/>
      <c r="J2998" s="351"/>
    </row>
    <row r="2999" spans="1:10" ht="13.5">
      <c r="A2999" s="351"/>
      <c r="B2999" s="351"/>
      <c r="C2999" s="351"/>
      <c r="D2999" s="351"/>
      <c r="E2999" s="351"/>
      <c r="F2999" s="351"/>
      <c r="G2999" s="351"/>
      <c r="H2999" s="351"/>
      <c r="I2999" s="351"/>
      <c r="J2999" s="351"/>
    </row>
    <row r="3000" spans="1:10" ht="13.5">
      <c r="A3000" s="351"/>
      <c r="B3000" s="351"/>
      <c r="C3000" s="351"/>
      <c r="D3000" s="351"/>
      <c r="E3000" s="351"/>
      <c r="F3000" s="351"/>
      <c r="G3000" s="351"/>
      <c r="H3000" s="351"/>
      <c r="I3000" s="351"/>
      <c r="J3000" s="351"/>
    </row>
    <row r="3001" spans="1:10" ht="13.5">
      <c r="A3001" s="351"/>
      <c r="B3001" s="351"/>
      <c r="C3001" s="351"/>
      <c r="D3001" s="351"/>
      <c r="E3001" s="351"/>
      <c r="F3001" s="351"/>
      <c r="G3001" s="351"/>
      <c r="H3001" s="351"/>
      <c r="I3001" s="351"/>
      <c r="J3001" s="351"/>
    </row>
    <row r="3002" spans="1:10" ht="13.5">
      <c r="A3002" s="351"/>
      <c r="B3002" s="351"/>
      <c r="C3002" s="351"/>
      <c r="D3002" s="351"/>
      <c r="E3002" s="351"/>
      <c r="F3002" s="351"/>
      <c r="G3002" s="351"/>
      <c r="H3002" s="351"/>
      <c r="I3002" s="351"/>
      <c r="J3002" s="351"/>
    </row>
    <row r="3003" spans="1:10" ht="13.5">
      <c r="A3003" s="351"/>
      <c r="B3003" s="351"/>
      <c r="C3003" s="351"/>
      <c r="D3003" s="351"/>
      <c r="E3003" s="351"/>
      <c r="F3003" s="351"/>
      <c r="G3003" s="351"/>
      <c r="H3003" s="351"/>
      <c r="I3003" s="351"/>
      <c r="J3003" s="351"/>
    </row>
    <row r="3004" spans="1:10" ht="13.5">
      <c r="A3004" s="351"/>
      <c r="B3004" s="351"/>
      <c r="C3004" s="351"/>
      <c r="D3004" s="351"/>
      <c r="E3004" s="351"/>
      <c r="F3004" s="351"/>
      <c r="G3004" s="351"/>
      <c r="H3004" s="351"/>
      <c r="I3004" s="351"/>
      <c r="J3004" s="351"/>
    </row>
    <row r="3005" spans="1:10" ht="13.5">
      <c r="A3005" s="351"/>
      <c r="B3005" s="351"/>
      <c r="C3005" s="351"/>
      <c r="D3005" s="351"/>
      <c r="E3005" s="351"/>
      <c r="F3005" s="351"/>
      <c r="G3005" s="351"/>
      <c r="H3005" s="351"/>
      <c r="I3005" s="351"/>
      <c r="J3005" s="351"/>
    </row>
    <row r="3006" spans="1:10" ht="13.5">
      <c r="A3006" s="351"/>
      <c r="B3006" s="351"/>
      <c r="C3006" s="351"/>
      <c r="D3006" s="351"/>
      <c r="E3006" s="351"/>
      <c r="F3006" s="351"/>
      <c r="G3006" s="351"/>
      <c r="H3006" s="351"/>
      <c r="I3006" s="351"/>
      <c r="J3006" s="351"/>
    </row>
    <row r="3007" spans="1:10" ht="13.5">
      <c r="A3007" s="351"/>
      <c r="B3007" s="351"/>
      <c r="C3007" s="351"/>
      <c r="D3007" s="351"/>
      <c r="E3007" s="351"/>
      <c r="F3007" s="351"/>
      <c r="G3007" s="351"/>
      <c r="H3007" s="351"/>
      <c r="I3007" s="351"/>
      <c r="J3007" s="351"/>
    </row>
    <row r="3008" spans="1:10" ht="13.5">
      <c r="A3008" s="351"/>
      <c r="B3008" s="351"/>
      <c r="C3008" s="351"/>
      <c r="D3008" s="351"/>
      <c r="E3008" s="351"/>
      <c r="F3008" s="351"/>
      <c r="G3008" s="351"/>
      <c r="H3008" s="351"/>
      <c r="I3008" s="351"/>
      <c r="J3008" s="351"/>
    </row>
    <row r="3009" spans="1:10" ht="13.5">
      <c r="A3009" s="351"/>
      <c r="B3009" s="351"/>
      <c r="C3009" s="351"/>
      <c r="D3009" s="351"/>
      <c r="E3009" s="351"/>
      <c r="F3009" s="351"/>
      <c r="G3009" s="351"/>
      <c r="H3009" s="351"/>
      <c r="I3009" s="351"/>
      <c r="J3009" s="351"/>
    </row>
    <row r="3010" spans="1:10" ht="13.5">
      <c r="A3010" s="351"/>
      <c r="B3010" s="351"/>
      <c r="C3010" s="351"/>
      <c r="D3010" s="351"/>
      <c r="E3010" s="351"/>
      <c r="F3010" s="351"/>
      <c r="G3010" s="351"/>
      <c r="H3010" s="351"/>
      <c r="I3010" s="351"/>
      <c r="J3010" s="351"/>
    </row>
    <row r="3011" spans="1:10" ht="13.5">
      <c r="A3011" s="351"/>
      <c r="B3011" s="351"/>
      <c r="C3011" s="351"/>
      <c r="D3011" s="351"/>
      <c r="E3011" s="351"/>
      <c r="F3011" s="351"/>
      <c r="G3011" s="351"/>
      <c r="H3011" s="351"/>
      <c r="I3011" s="351"/>
      <c r="J3011" s="351"/>
    </row>
    <row r="3012" spans="1:10" ht="13.5">
      <c r="A3012" s="351"/>
      <c r="B3012" s="351"/>
      <c r="C3012" s="351"/>
      <c r="D3012" s="351"/>
      <c r="E3012" s="351"/>
      <c r="F3012" s="351"/>
      <c r="G3012" s="351"/>
      <c r="H3012" s="351"/>
      <c r="I3012" s="351"/>
      <c r="J3012" s="351"/>
    </row>
    <row r="3013" spans="1:10" ht="13.5">
      <c r="A3013" s="351"/>
      <c r="B3013" s="351"/>
      <c r="C3013" s="351"/>
      <c r="D3013" s="351"/>
      <c r="E3013" s="351"/>
      <c r="F3013" s="351"/>
      <c r="G3013" s="351"/>
      <c r="H3013" s="351"/>
      <c r="I3013" s="351"/>
      <c r="J3013" s="351"/>
    </row>
    <row r="3014" spans="1:10" ht="13.5">
      <c r="A3014" s="351"/>
      <c r="B3014" s="351"/>
      <c r="C3014" s="351"/>
      <c r="D3014" s="351"/>
      <c r="E3014" s="351"/>
      <c r="F3014" s="351"/>
      <c r="G3014" s="351"/>
      <c r="H3014" s="351"/>
      <c r="I3014" s="351"/>
      <c r="J3014" s="351"/>
    </row>
    <row r="3015" spans="1:10" ht="13.5">
      <c r="A3015" s="351"/>
      <c r="B3015" s="351"/>
      <c r="C3015" s="351"/>
      <c r="D3015" s="351"/>
      <c r="E3015" s="351"/>
      <c r="F3015" s="351"/>
      <c r="G3015" s="351"/>
      <c r="H3015" s="351"/>
      <c r="I3015" s="351"/>
      <c r="J3015" s="351"/>
    </row>
    <row r="3016" spans="1:10" ht="13.5">
      <c r="A3016" s="351"/>
      <c r="B3016" s="351"/>
      <c r="C3016" s="351"/>
      <c r="D3016" s="351"/>
      <c r="E3016" s="351"/>
      <c r="F3016" s="351"/>
      <c r="G3016" s="351"/>
      <c r="H3016" s="351"/>
      <c r="I3016" s="351"/>
      <c r="J3016" s="351"/>
    </row>
    <row r="3017" spans="1:10" ht="13.5">
      <c r="A3017" s="351"/>
      <c r="B3017" s="351"/>
      <c r="C3017" s="351"/>
      <c r="D3017" s="351"/>
      <c r="E3017" s="351"/>
      <c r="F3017" s="351"/>
      <c r="G3017" s="351"/>
      <c r="H3017" s="351"/>
      <c r="I3017" s="351"/>
      <c r="J3017" s="351"/>
    </row>
    <row r="3018" spans="1:10" ht="13.5">
      <c r="A3018" s="351"/>
      <c r="B3018" s="351"/>
      <c r="C3018" s="351"/>
      <c r="D3018" s="351"/>
      <c r="E3018" s="351"/>
      <c r="F3018" s="351"/>
      <c r="G3018" s="351"/>
      <c r="H3018" s="351"/>
      <c r="I3018" s="351"/>
      <c r="J3018" s="351"/>
    </row>
    <row r="3019" spans="1:10" ht="13.5">
      <c r="A3019" s="351"/>
      <c r="B3019" s="351"/>
      <c r="C3019" s="351"/>
      <c r="D3019" s="351"/>
      <c r="E3019" s="351"/>
      <c r="F3019" s="351"/>
      <c r="G3019" s="351"/>
      <c r="H3019" s="351"/>
      <c r="I3019" s="351"/>
      <c r="J3019" s="351"/>
    </row>
    <row r="3020" spans="1:10" ht="13.5">
      <c r="A3020" s="351"/>
      <c r="B3020" s="351"/>
      <c r="C3020" s="351"/>
      <c r="D3020" s="351"/>
      <c r="E3020" s="351"/>
      <c r="F3020" s="351"/>
      <c r="G3020" s="351"/>
      <c r="H3020" s="351"/>
      <c r="I3020" s="351"/>
      <c r="J3020" s="351"/>
    </row>
    <row r="3021" spans="1:10" ht="13.5">
      <c r="A3021" s="351"/>
      <c r="B3021" s="351"/>
      <c r="C3021" s="351"/>
      <c r="D3021" s="351"/>
      <c r="E3021" s="351"/>
      <c r="F3021" s="351"/>
      <c r="G3021" s="351"/>
      <c r="H3021" s="351"/>
      <c r="I3021" s="351"/>
      <c r="J3021" s="351"/>
    </row>
    <row r="3022" spans="1:10" ht="13.5">
      <c r="A3022" s="351"/>
      <c r="B3022" s="351"/>
      <c r="C3022" s="351"/>
      <c r="D3022" s="351"/>
      <c r="E3022" s="351"/>
      <c r="F3022" s="351"/>
      <c r="G3022" s="351"/>
      <c r="H3022" s="351"/>
      <c r="I3022" s="351"/>
      <c r="J3022" s="351"/>
    </row>
    <row r="3023" spans="1:10" ht="13.5">
      <c r="A3023" s="351"/>
      <c r="B3023" s="351"/>
      <c r="C3023" s="351"/>
      <c r="D3023" s="351"/>
      <c r="E3023" s="351"/>
      <c r="F3023" s="351"/>
      <c r="G3023" s="351"/>
      <c r="H3023" s="351"/>
      <c r="I3023" s="351"/>
      <c r="J3023" s="351"/>
    </row>
    <row r="3024" spans="1:10" ht="13.5">
      <c r="A3024" s="351"/>
      <c r="B3024" s="351"/>
      <c r="C3024" s="351"/>
      <c r="D3024" s="351"/>
      <c r="E3024" s="351"/>
      <c r="F3024" s="351"/>
      <c r="G3024" s="351"/>
      <c r="H3024" s="351"/>
      <c r="I3024" s="351"/>
      <c r="J3024" s="351"/>
    </row>
    <row r="3025" spans="1:10" ht="13.5">
      <c r="A3025" s="351"/>
      <c r="B3025" s="351"/>
      <c r="C3025" s="351"/>
      <c r="D3025" s="351"/>
      <c r="E3025" s="351"/>
      <c r="F3025" s="351"/>
      <c r="G3025" s="351"/>
      <c r="H3025" s="351"/>
      <c r="I3025" s="351"/>
      <c r="J3025" s="351"/>
    </row>
    <row r="3026" spans="1:10" ht="13.5">
      <c r="A3026" s="351"/>
      <c r="B3026" s="351"/>
      <c r="C3026" s="351"/>
      <c r="D3026" s="351"/>
      <c r="E3026" s="351"/>
      <c r="F3026" s="351"/>
      <c r="G3026" s="351"/>
      <c r="H3026" s="351"/>
      <c r="I3026" s="351"/>
      <c r="J3026" s="351"/>
    </row>
    <row r="3027" spans="1:10" ht="13.5">
      <c r="A3027" s="351"/>
      <c r="B3027" s="351"/>
      <c r="C3027" s="351"/>
      <c r="D3027" s="351"/>
      <c r="E3027" s="351"/>
      <c r="F3027" s="351"/>
      <c r="G3027" s="351"/>
      <c r="H3027" s="351"/>
      <c r="I3027" s="351"/>
      <c r="J3027" s="351"/>
    </row>
    <row r="3028" spans="1:10" ht="13.5">
      <c r="A3028" s="351"/>
      <c r="B3028" s="351"/>
      <c r="C3028" s="351"/>
      <c r="D3028" s="351"/>
      <c r="E3028" s="351"/>
      <c r="F3028" s="351"/>
      <c r="G3028" s="351"/>
      <c r="H3028" s="351"/>
      <c r="I3028" s="351"/>
      <c r="J3028" s="351"/>
    </row>
    <row r="3029" spans="1:10" ht="13.5">
      <c r="A3029" s="351"/>
      <c r="B3029" s="351"/>
      <c r="C3029" s="351"/>
      <c r="D3029" s="351"/>
      <c r="E3029" s="351"/>
      <c r="F3029" s="351"/>
      <c r="G3029" s="351"/>
      <c r="H3029" s="351"/>
      <c r="I3029" s="351"/>
      <c r="J3029" s="351"/>
    </row>
    <row r="3030" spans="1:10" ht="13.5">
      <c r="A3030" s="351"/>
      <c r="B3030" s="351"/>
      <c r="C3030" s="351"/>
      <c r="D3030" s="351"/>
      <c r="E3030" s="351"/>
      <c r="F3030" s="351"/>
      <c r="G3030" s="351"/>
      <c r="H3030" s="351"/>
      <c r="I3030" s="351"/>
      <c r="J3030" s="351"/>
    </row>
    <row r="3031" spans="1:10" ht="13.5">
      <c r="A3031" s="351"/>
      <c r="B3031" s="351"/>
      <c r="C3031" s="351"/>
      <c r="D3031" s="351"/>
      <c r="E3031" s="351"/>
      <c r="F3031" s="351"/>
      <c r="G3031" s="351"/>
      <c r="H3031" s="351"/>
      <c r="I3031" s="351"/>
      <c r="J3031" s="351"/>
    </row>
    <row r="3032" spans="1:10" ht="13.5">
      <c r="A3032" s="351"/>
      <c r="B3032" s="351"/>
      <c r="C3032" s="351"/>
      <c r="D3032" s="351"/>
      <c r="E3032" s="351"/>
      <c r="F3032" s="351"/>
      <c r="G3032" s="351"/>
      <c r="H3032" s="351"/>
      <c r="I3032" s="351"/>
      <c r="J3032" s="351"/>
    </row>
    <row r="3033" spans="1:10" ht="13.5">
      <c r="A3033" s="351"/>
      <c r="B3033" s="351"/>
      <c r="C3033" s="351"/>
      <c r="D3033" s="351"/>
      <c r="E3033" s="351"/>
      <c r="F3033" s="351"/>
      <c r="G3033" s="351"/>
      <c r="H3033" s="351"/>
      <c r="I3033" s="351"/>
      <c r="J3033" s="351"/>
    </row>
    <row r="3034" spans="1:10" ht="13.5">
      <c r="A3034" s="351"/>
      <c r="B3034" s="351"/>
      <c r="C3034" s="351"/>
      <c r="D3034" s="351"/>
      <c r="E3034" s="351"/>
      <c r="F3034" s="351"/>
      <c r="G3034" s="351"/>
      <c r="H3034" s="351"/>
      <c r="I3034" s="351"/>
      <c r="J3034" s="351"/>
    </row>
    <row r="3035" spans="1:10" ht="13.5">
      <c r="A3035" s="351"/>
      <c r="B3035" s="351"/>
      <c r="C3035" s="351"/>
      <c r="D3035" s="351"/>
      <c r="E3035" s="351"/>
      <c r="F3035" s="351"/>
      <c r="G3035" s="351"/>
      <c r="H3035" s="351"/>
      <c r="I3035" s="351"/>
      <c r="J3035" s="351"/>
    </row>
    <row r="3036" spans="1:10" ht="13.5">
      <c r="A3036" s="351"/>
      <c r="B3036" s="351"/>
      <c r="C3036" s="351"/>
      <c r="D3036" s="351"/>
      <c r="E3036" s="351"/>
      <c r="F3036" s="351"/>
      <c r="G3036" s="351"/>
      <c r="H3036" s="351"/>
      <c r="I3036" s="351"/>
      <c r="J3036" s="351"/>
    </row>
    <row r="3037" spans="1:10" ht="13.5">
      <c r="A3037" s="351"/>
      <c r="B3037" s="351"/>
      <c r="C3037" s="351"/>
      <c r="D3037" s="351"/>
      <c r="E3037" s="351"/>
      <c r="F3037" s="351"/>
      <c r="G3037" s="351"/>
      <c r="H3037" s="351"/>
      <c r="I3037" s="351"/>
      <c r="J3037" s="351"/>
    </row>
    <row r="3038" spans="1:10" ht="13.5">
      <c r="A3038" s="351"/>
      <c r="B3038" s="351"/>
      <c r="C3038" s="351"/>
      <c r="D3038" s="351"/>
      <c r="E3038" s="351"/>
      <c r="F3038" s="351"/>
      <c r="G3038" s="351"/>
      <c r="H3038" s="351"/>
      <c r="I3038" s="351"/>
      <c r="J3038" s="351"/>
    </row>
    <row r="3039" spans="1:10" ht="13.5">
      <c r="A3039" s="351"/>
      <c r="B3039" s="351"/>
      <c r="C3039" s="351"/>
      <c r="D3039" s="351"/>
      <c r="E3039" s="351"/>
      <c r="F3039" s="351"/>
      <c r="G3039" s="351"/>
      <c r="H3039" s="351"/>
      <c r="I3039" s="351"/>
      <c r="J3039" s="351"/>
    </row>
    <row r="3040" spans="1:10" ht="13.5">
      <c r="A3040" s="351"/>
      <c r="B3040" s="351"/>
      <c r="C3040" s="351"/>
      <c r="D3040" s="351"/>
      <c r="E3040" s="351"/>
      <c r="F3040" s="351"/>
      <c r="G3040" s="351"/>
      <c r="H3040" s="351"/>
      <c r="I3040" s="351"/>
      <c r="J3040" s="351"/>
    </row>
    <row r="3041" spans="1:10" ht="13.5">
      <c r="A3041" s="351"/>
      <c r="B3041" s="351"/>
      <c r="C3041" s="351"/>
      <c r="D3041" s="351"/>
      <c r="E3041" s="351"/>
      <c r="F3041" s="351"/>
      <c r="G3041" s="351"/>
      <c r="H3041" s="351"/>
      <c r="I3041" s="351"/>
      <c r="J3041" s="351"/>
    </row>
    <row r="3042" spans="1:10" ht="13.5">
      <c r="A3042" s="351"/>
      <c r="B3042" s="351"/>
      <c r="C3042" s="351"/>
      <c r="D3042" s="351"/>
      <c r="E3042" s="351"/>
      <c r="F3042" s="351"/>
      <c r="G3042" s="351"/>
      <c r="H3042" s="351"/>
      <c r="I3042" s="351"/>
      <c r="J3042" s="351"/>
    </row>
    <row r="3043" spans="1:10" ht="13.5">
      <c r="A3043" s="351"/>
      <c r="B3043" s="351"/>
      <c r="C3043" s="351"/>
      <c r="D3043" s="351"/>
      <c r="E3043" s="351"/>
      <c r="F3043" s="351"/>
      <c r="G3043" s="351"/>
      <c r="H3043" s="351"/>
      <c r="I3043" s="351"/>
      <c r="J3043" s="351"/>
    </row>
    <row r="3044" spans="1:10" ht="13.5">
      <c r="A3044" s="351"/>
      <c r="B3044" s="351"/>
      <c r="C3044" s="351"/>
      <c r="D3044" s="351"/>
      <c r="E3044" s="351"/>
      <c r="F3044" s="351"/>
      <c r="G3044" s="351"/>
      <c r="H3044" s="351"/>
      <c r="I3044" s="351"/>
      <c r="J3044" s="351"/>
    </row>
    <row r="3045" spans="1:10" ht="13.5">
      <c r="A3045" s="351"/>
      <c r="B3045" s="351"/>
      <c r="C3045" s="351"/>
      <c r="D3045" s="351"/>
      <c r="E3045" s="351"/>
      <c r="F3045" s="351"/>
      <c r="G3045" s="351"/>
      <c r="H3045" s="351"/>
      <c r="I3045" s="351"/>
      <c r="J3045" s="351"/>
    </row>
    <row r="3046" spans="1:10" ht="13.5">
      <c r="A3046" s="351"/>
      <c r="B3046" s="351"/>
      <c r="C3046" s="351"/>
      <c r="D3046" s="351"/>
      <c r="E3046" s="351"/>
      <c r="F3046" s="351"/>
      <c r="G3046" s="351"/>
      <c r="H3046" s="351"/>
      <c r="I3046" s="351"/>
      <c r="J3046" s="351"/>
    </row>
    <row r="3047" spans="1:10" ht="13.5">
      <c r="A3047" s="351"/>
      <c r="B3047" s="351"/>
      <c r="C3047" s="351"/>
      <c r="D3047" s="351"/>
      <c r="E3047" s="351"/>
      <c r="F3047" s="351"/>
      <c r="G3047" s="351"/>
      <c r="H3047" s="351"/>
      <c r="I3047" s="351"/>
      <c r="J3047" s="351"/>
    </row>
    <row r="3048" spans="1:10" ht="13.5">
      <c r="A3048" s="351"/>
      <c r="B3048" s="351"/>
      <c r="C3048" s="351"/>
      <c r="D3048" s="351"/>
      <c r="E3048" s="351"/>
      <c r="F3048" s="351"/>
      <c r="G3048" s="351"/>
      <c r="H3048" s="351"/>
      <c r="I3048" s="351"/>
      <c r="J3048" s="351"/>
    </row>
    <row r="3049" spans="1:10" ht="13.5">
      <c r="A3049" s="351"/>
      <c r="B3049" s="351"/>
      <c r="C3049" s="351"/>
      <c r="D3049" s="351"/>
      <c r="E3049" s="351"/>
      <c r="F3049" s="351"/>
      <c r="G3049" s="351"/>
      <c r="H3049" s="351"/>
      <c r="I3049" s="351"/>
      <c r="J3049" s="351"/>
    </row>
    <row r="3050" spans="1:10" ht="13.5">
      <c r="A3050" s="351"/>
      <c r="B3050" s="351"/>
      <c r="C3050" s="351"/>
      <c r="D3050" s="351"/>
      <c r="E3050" s="351"/>
      <c r="F3050" s="351"/>
      <c r="G3050" s="351"/>
      <c r="H3050" s="351"/>
      <c r="I3050" s="351"/>
      <c r="J3050" s="351"/>
    </row>
    <row r="3051" spans="1:10" ht="13.5">
      <c r="A3051" s="351"/>
      <c r="B3051" s="351"/>
      <c r="C3051" s="351"/>
      <c r="D3051" s="351"/>
      <c r="E3051" s="351"/>
      <c r="F3051" s="351"/>
      <c r="G3051" s="351"/>
      <c r="H3051" s="351"/>
      <c r="I3051" s="351"/>
      <c r="J3051" s="351"/>
    </row>
    <row r="3052" spans="1:10" ht="13.5">
      <c r="A3052" s="351"/>
      <c r="B3052" s="351"/>
      <c r="C3052" s="351"/>
      <c r="D3052" s="351"/>
      <c r="E3052" s="351"/>
      <c r="F3052" s="351"/>
      <c r="G3052" s="351"/>
      <c r="H3052" s="351"/>
      <c r="I3052" s="351"/>
      <c r="J3052" s="351"/>
    </row>
    <row r="3053" spans="1:10" ht="13.5">
      <c r="A3053" s="351"/>
      <c r="B3053" s="351"/>
      <c r="C3053" s="351"/>
      <c r="D3053" s="351"/>
      <c r="E3053" s="351"/>
      <c r="F3053" s="351"/>
      <c r="G3053" s="351"/>
      <c r="H3053" s="351"/>
      <c r="I3053" s="351"/>
      <c r="J3053" s="351"/>
    </row>
    <row r="3054" spans="1:10" ht="13.5">
      <c r="A3054" s="351"/>
      <c r="B3054" s="351"/>
      <c r="C3054" s="351"/>
      <c r="D3054" s="351"/>
      <c r="E3054" s="351"/>
      <c r="F3054" s="351"/>
      <c r="G3054" s="351"/>
      <c r="H3054" s="351"/>
      <c r="I3054" s="351"/>
      <c r="J3054" s="351"/>
    </row>
    <row r="3055" spans="1:10" ht="13.5">
      <c r="A3055" s="351"/>
      <c r="B3055" s="351"/>
      <c r="C3055" s="351"/>
      <c r="D3055" s="351"/>
      <c r="E3055" s="351"/>
      <c r="F3055" s="351"/>
      <c r="G3055" s="351"/>
      <c r="H3055" s="351"/>
      <c r="I3055" s="351"/>
      <c r="J3055" s="351"/>
    </row>
    <row r="3056" spans="1:10" ht="13.5">
      <c r="A3056" s="351"/>
      <c r="B3056" s="351"/>
      <c r="C3056" s="351"/>
      <c r="D3056" s="351"/>
      <c r="E3056" s="351"/>
      <c r="F3056" s="351"/>
      <c r="G3056" s="351"/>
      <c r="H3056" s="351"/>
      <c r="I3056" s="351"/>
      <c r="J3056" s="351"/>
    </row>
    <row r="3057" spans="1:10" ht="13.5">
      <c r="A3057" s="351"/>
      <c r="B3057" s="351"/>
      <c r="C3057" s="351"/>
      <c r="D3057" s="351"/>
      <c r="E3057" s="351"/>
      <c r="F3057" s="351"/>
      <c r="G3057" s="351"/>
      <c r="H3057" s="351"/>
      <c r="I3057" s="351"/>
      <c r="J3057" s="351"/>
    </row>
    <row r="3058" spans="1:10" ht="13.5">
      <c r="A3058" s="351"/>
      <c r="B3058" s="351"/>
      <c r="C3058" s="351"/>
      <c r="D3058" s="351"/>
      <c r="E3058" s="351"/>
      <c r="F3058" s="351"/>
      <c r="G3058" s="351"/>
      <c r="H3058" s="351"/>
      <c r="I3058" s="351"/>
      <c r="J3058" s="351"/>
    </row>
    <row r="3059" spans="1:10" ht="13.5">
      <c r="A3059" s="351"/>
      <c r="B3059" s="351"/>
      <c r="C3059" s="351"/>
      <c r="D3059" s="351"/>
      <c r="E3059" s="351"/>
      <c r="F3059" s="351"/>
      <c r="G3059" s="351"/>
      <c r="H3059" s="351"/>
      <c r="I3059" s="351"/>
      <c r="J3059" s="351"/>
    </row>
    <row r="3060" spans="1:10" ht="13.5">
      <c r="A3060" s="351"/>
      <c r="B3060" s="351"/>
      <c r="C3060" s="351"/>
      <c r="D3060" s="351"/>
      <c r="E3060" s="351"/>
      <c r="F3060" s="351"/>
      <c r="G3060" s="351"/>
      <c r="H3060" s="351"/>
      <c r="I3060" s="351"/>
      <c r="J3060" s="351"/>
    </row>
    <row r="3061" spans="1:10" ht="13.5">
      <c r="A3061" s="351"/>
      <c r="B3061" s="351"/>
      <c r="C3061" s="351"/>
      <c r="D3061" s="351"/>
      <c r="E3061" s="351"/>
      <c r="F3061" s="351"/>
      <c r="G3061" s="351"/>
      <c r="H3061" s="351"/>
      <c r="I3061" s="351"/>
      <c r="J3061" s="351"/>
    </row>
    <row r="3062" spans="1:10" ht="13.5">
      <c r="A3062" s="351"/>
      <c r="B3062" s="351"/>
      <c r="C3062" s="351"/>
      <c r="D3062" s="351"/>
      <c r="E3062" s="351"/>
      <c r="F3062" s="351"/>
      <c r="G3062" s="351"/>
      <c r="H3062" s="351"/>
      <c r="I3062" s="351"/>
      <c r="J3062" s="351"/>
    </row>
    <row r="3063" spans="1:10" ht="13.5">
      <c r="A3063" s="351"/>
      <c r="B3063" s="351"/>
      <c r="C3063" s="351"/>
      <c r="D3063" s="351"/>
      <c r="E3063" s="351"/>
      <c r="F3063" s="351"/>
      <c r="G3063" s="351"/>
      <c r="H3063" s="351"/>
      <c r="I3063" s="351"/>
      <c r="J3063" s="351"/>
    </row>
    <row r="3064" spans="1:10" ht="13.5">
      <c r="A3064" s="351"/>
      <c r="B3064" s="351"/>
      <c r="C3064" s="351"/>
      <c r="D3064" s="351"/>
      <c r="E3064" s="351"/>
      <c r="F3064" s="351"/>
      <c r="G3064" s="351"/>
      <c r="H3064" s="351"/>
      <c r="I3064" s="351"/>
      <c r="J3064" s="351"/>
    </row>
    <row r="3065" spans="1:10" ht="13.5">
      <c r="A3065" s="351"/>
      <c r="B3065" s="351"/>
      <c r="C3065" s="351"/>
      <c r="D3065" s="351"/>
      <c r="E3065" s="351"/>
      <c r="F3065" s="351"/>
      <c r="G3065" s="351"/>
      <c r="H3065" s="351"/>
      <c r="I3065" s="351"/>
      <c r="J3065" s="351"/>
    </row>
    <row r="3066" spans="1:10" ht="13.5">
      <c r="A3066" s="351"/>
      <c r="B3066" s="351"/>
      <c r="C3066" s="351"/>
      <c r="D3066" s="351"/>
      <c r="E3066" s="351"/>
      <c r="F3066" s="351"/>
      <c r="G3066" s="351"/>
      <c r="H3066" s="351"/>
      <c r="I3066" s="351"/>
      <c r="J3066" s="351"/>
    </row>
    <row r="3067" spans="1:10" ht="13.5">
      <c r="A3067" s="351"/>
      <c r="B3067" s="351"/>
      <c r="C3067" s="351"/>
      <c r="D3067" s="351"/>
      <c r="E3067" s="351"/>
      <c r="F3067" s="351"/>
      <c r="G3067" s="351"/>
      <c r="H3067" s="351"/>
      <c r="I3067" s="351"/>
      <c r="J3067" s="351"/>
    </row>
    <row r="3068" spans="1:10" ht="13.5">
      <c r="A3068" s="351"/>
      <c r="B3068" s="351"/>
      <c r="C3068" s="351"/>
      <c r="D3068" s="351"/>
      <c r="E3068" s="351"/>
      <c r="F3068" s="351"/>
      <c r="G3068" s="351"/>
      <c r="H3068" s="351"/>
      <c r="I3068" s="351"/>
      <c r="J3068" s="351"/>
    </row>
    <row r="3069" spans="1:10" ht="13.5">
      <c r="A3069" s="351"/>
      <c r="B3069" s="351"/>
      <c r="C3069" s="351"/>
      <c r="D3069" s="351"/>
      <c r="E3069" s="351"/>
      <c r="F3069" s="351"/>
      <c r="G3069" s="351"/>
      <c r="H3069" s="351"/>
      <c r="I3069" s="351"/>
      <c r="J3069" s="351"/>
    </row>
    <row r="3070" spans="1:10" ht="13.5">
      <c r="A3070" s="351"/>
      <c r="B3070" s="351"/>
      <c r="C3070" s="351"/>
      <c r="D3070" s="351"/>
      <c r="E3070" s="351"/>
      <c r="F3070" s="351"/>
      <c r="G3070" s="351"/>
      <c r="H3070" s="351"/>
      <c r="I3070" s="351"/>
      <c r="J3070" s="351"/>
    </row>
    <row r="3071" spans="1:10" ht="13.5">
      <c r="A3071" s="351"/>
      <c r="B3071" s="351"/>
      <c r="C3071" s="351"/>
      <c r="D3071" s="351"/>
      <c r="E3071" s="351"/>
      <c r="F3071" s="351"/>
      <c r="G3071" s="351"/>
      <c r="H3071" s="351"/>
      <c r="I3071" s="351"/>
      <c r="J3071" s="351"/>
    </row>
    <row r="3072" spans="1:10" ht="13.5">
      <c r="A3072" s="351"/>
      <c r="B3072" s="351"/>
      <c r="C3072" s="351"/>
      <c r="D3072" s="351"/>
      <c r="E3072" s="351"/>
      <c r="F3072" s="351"/>
      <c r="G3072" s="351"/>
      <c r="H3072" s="351"/>
      <c r="I3072" s="351"/>
      <c r="J3072" s="351"/>
    </row>
    <row r="3073" spans="1:10" ht="13.5">
      <c r="A3073" s="351"/>
      <c r="B3073" s="351"/>
      <c r="C3073" s="351"/>
      <c r="D3073" s="351"/>
      <c r="E3073" s="351"/>
      <c r="F3073" s="351"/>
      <c r="G3073" s="351"/>
      <c r="H3073" s="351"/>
      <c r="I3073" s="351"/>
      <c r="J3073" s="351"/>
    </row>
    <row r="3074" spans="1:10" ht="13.5">
      <c r="A3074" s="351"/>
      <c r="B3074" s="351"/>
      <c r="C3074" s="351"/>
      <c r="D3074" s="351"/>
      <c r="E3074" s="351"/>
      <c r="F3074" s="351"/>
      <c r="G3074" s="351"/>
      <c r="H3074" s="351"/>
      <c r="I3074" s="351"/>
      <c r="J3074" s="351"/>
    </row>
    <row r="3075" spans="1:10" ht="13.5">
      <c r="A3075" s="351"/>
      <c r="B3075" s="351"/>
      <c r="C3075" s="351"/>
      <c r="D3075" s="351"/>
      <c r="E3075" s="351"/>
      <c r="F3075" s="351"/>
      <c r="G3075" s="351"/>
      <c r="H3075" s="351"/>
      <c r="I3075" s="351"/>
      <c r="J3075" s="351"/>
    </row>
    <row r="3076" spans="1:10" ht="13.5">
      <c r="A3076" s="351"/>
      <c r="B3076" s="351"/>
      <c r="C3076" s="351"/>
      <c r="D3076" s="351"/>
      <c r="E3076" s="351"/>
      <c r="F3076" s="351"/>
      <c r="G3076" s="351"/>
      <c r="H3076" s="351"/>
      <c r="I3076" s="351"/>
      <c r="J3076" s="351"/>
    </row>
    <row r="3077" spans="1:10" ht="13.5">
      <c r="A3077" s="351"/>
      <c r="B3077" s="351"/>
      <c r="C3077" s="351"/>
      <c r="D3077" s="351"/>
      <c r="E3077" s="351"/>
      <c r="F3077" s="351"/>
      <c r="G3077" s="351"/>
      <c r="H3077" s="351"/>
      <c r="I3077" s="351"/>
      <c r="J3077" s="351"/>
    </row>
    <row r="3078" spans="1:10" ht="13.5">
      <c r="A3078" s="351"/>
      <c r="B3078" s="351"/>
      <c r="C3078" s="351"/>
      <c r="D3078" s="351"/>
      <c r="E3078" s="351"/>
      <c r="F3078" s="351"/>
      <c r="G3078" s="351"/>
      <c r="H3078" s="351"/>
      <c r="I3078" s="351"/>
      <c r="J3078" s="351"/>
    </row>
    <row r="3079" spans="1:10" ht="13.5">
      <c r="A3079" s="351"/>
      <c r="B3079" s="351"/>
      <c r="C3079" s="351"/>
      <c r="D3079" s="351"/>
      <c r="E3079" s="351"/>
      <c r="F3079" s="351"/>
      <c r="G3079" s="351"/>
      <c r="H3079" s="351"/>
      <c r="I3079" s="351"/>
      <c r="J3079" s="351"/>
    </row>
    <row r="3080" spans="1:10" ht="13.5">
      <c r="A3080" s="351"/>
      <c r="B3080" s="351"/>
      <c r="C3080" s="351"/>
      <c r="D3080" s="351"/>
      <c r="E3080" s="351"/>
      <c r="F3080" s="351"/>
      <c r="G3080" s="351"/>
      <c r="H3080" s="351"/>
      <c r="I3080" s="351"/>
      <c r="J3080" s="351"/>
    </row>
    <row r="3081" spans="1:10" ht="13.5">
      <c r="A3081" s="351"/>
      <c r="B3081" s="351"/>
      <c r="C3081" s="351"/>
      <c r="D3081" s="351"/>
      <c r="E3081" s="351"/>
      <c r="F3081" s="351"/>
      <c r="G3081" s="351"/>
      <c r="H3081" s="351"/>
      <c r="I3081" s="351"/>
      <c r="J3081" s="351"/>
    </row>
    <row r="3082" spans="1:10" ht="13.5">
      <c r="A3082" s="351"/>
      <c r="B3082" s="351"/>
      <c r="C3082" s="351"/>
      <c r="D3082" s="351"/>
      <c r="E3082" s="351"/>
      <c r="F3082" s="351"/>
      <c r="G3082" s="351"/>
      <c r="H3082" s="351"/>
      <c r="I3082" s="351"/>
      <c r="J3082" s="351"/>
    </row>
    <row r="3083" spans="1:10" ht="13.5">
      <c r="A3083" s="351"/>
      <c r="B3083" s="351"/>
      <c r="C3083" s="351"/>
      <c r="D3083" s="351"/>
      <c r="E3083" s="351"/>
      <c r="F3083" s="351"/>
      <c r="G3083" s="351"/>
      <c r="H3083" s="351"/>
      <c r="I3083" s="351"/>
      <c r="J3083" s="351"/>
    </row>
    <row r="3084" spans="1:10" ht="13.5">
      <c r="A3084" s="351"/>
      <c r="B3084" s="351"/>
      <c r="C3084" s="351"/>
      <c r="D3084" s="351"/>
      <c r="E3084" s="351"/>
      <c r="F3084" s="351"/>
      <c r="G3084" s="351"/>
      <c r="H3084" s="351"/>
      <c r="I3084" s="351"/>
      <c r="J3084" s="351"/>
    </row>
    <row r="3085" spans="1:10" ht="13.5">
      <c r="A3085" s="351"/>
      <c r="B3085" s="351"/>
      <c r="C3085" s="351"/>
      <c r="D3085" s="351"/>
      <c r="E3085" s="351"/>
      <c r="F3085" s="351"/>
      <c r="G3085" s="351"/>
      <c r="H3085" s="351"/>
      <c r="I3085" s="351"/>
      <c r="J3085" s="351"/>
    </row>
    <row r="3086" spans="1:10" ht="13.5">
      <c r="A3086" s="351"/>
      <c r="B3086" s="351"/>
      <c r="C3086" s="351"/>
      <c r="D3086" s="351"/>
      <c r="E3086" s="351"/>
      <c r="F3086" s="351"/>
      <c r="G3086" s="351"/>
      <c r="H3086" s="351"/>
      <c r="I3086" s="351"/>
      <c r="J3086" s="351"/>
    </row>
    <row r="3087" spans="1:10" ht="13.5">
      <c r="A3087" s="351"/>
      <c r="B3087" s="351"/>
      <c r="C3087" s="351"/>
      <c r="D3087" s="351"/>
      <c r="E3087" s="351"/>
      <c r="F3087" s="351"/>
      <c r="G3087" s="351"/>
      <c r="H3087" s="351"/>
      <c r="I3087" s="351"/>
      <c r="J3087" s="351"/>
    </row>
    <row r="3088" spans="1:10" ht="13.5">
      <c r="A3088" s="351"/>
      <c r="B3088" s="351"/>
      <c r="C3088" s="351"/>
      <c r="D3088" s="351"/>
      <c r="E3088" s="351"/>
      <c r="F3088" s="351"/>
      <c r="G3088" s="351"/>
      <c r="H3088" s="351"/>
      <c r="I3088" s="351"/>
      <c r="J3088" s="351"/>
    </row>
    <row r="3089" spans="1:10" ht="13.5">
      <c r="A3089" s="351"/>
      <c r="B3089" s="351"/>
      <c r="C3089" s="351"/>
      <c r="D3089" s="351"/>
      <c r="E3089" s="351"/>
      <c r="F3089" s="351"/>
      <c r="G3089" s="351"/>
      <c r="H3089" s="351"/>
      <c r="I3089" s="351"/>
      <c r="J3089" s="351"/>
    </row>
    <row r="3090" spans="1:10" ht="13.5">
      <c r="A3090" s="351"/>
      <c r="B3090" s="351"/>
      <c r="C3090" s="351"/>
      <c r="D3090" s="351"/>
      <c r="E3090" s="351"/>
      <c r="F3090" s="351"/>
      <c r="G3090" s="351"/>
      <c r="H3090" s="351"/>
      <c r="I3090" s="351"/>
      <c r="J3090" s="351"/>
    </row>
    <row r="3091" spans="1:10" ht="13.5">
      <c r="A3091" s="351"/>
      <c r="B3091" s="351"/>
      <c r="C3091" s="351"/>
      <c r="D3091" s="351"/>
      <c r="E3091" s="351"/>
      <c r="F3091" s="351"/>
      <c r="G3091" s="351"/>
      <c r="H3091" s="351"/>
      <c r="I3091" s="351"/>
      <c r="J3091" s="351"/>
    </row>
    <row r="3092" spans="1:10" ht="13.5">
      <c r="A3092" s="351"/>
      <c r="B3092" s="351"/>
      <c r="C3092" s="351"/>
      <c r="D3092" s="351"/>
      <c r="E3092" s="351"/>
      <c r="F3092" s="351"/>
      <c r="G3092" s="351"/>
      <c r="H3092" s="351"/>
      <c r="I3092" s="351"/>
      <c r="J3092" s="351"/>
    </row>
    <row r="3093" spans="1:10" ht="13.5">
      <c r="A3093" s="351"/>
      <c r="B3093" s="351"/>
      <c r="C3093" s="351"/>
      <c r="D3093" s="351"/>
      <c r="E3093" s="351"/>
      <c r="F3093" s="351"/>
      <c r="G3093" s="351"/>
      <c r="H3093" s="351"/>
      <c r="I3093" s="351"/>
      <c r="J3093" s="351"/>
    </row>
    <row r="3094" spans="1:10" ht="13.5">
      <c r="A3094" s="351"/>
      <c r="B3094" s="351"/>
      <c r="C3094" s="351"/>
      <c r="D3094" s="351"/>
      <c r="E3094" s="351"/>
      <c r="F3094" s="351"/>
      <c r="G3094" s="351"/>
      <c r="H3094" s="351"/>
      <c r="I3094" s="351"/>
      <c r="J3094" s="351"/>
    </row>
    <row r="3095" spans="1:10" ht="13.5">
      <c r="A3095" s="351"/>
      <c r="B3095" s="351"/>
      <c r="C3095" s="351"/>
      <c r="D3095" s="351"/>
      <c r="E3095" s="351"/>
      <c r="F3095" s="351"/>
      <c r="G3095" s="351"/>
      <c r="H3095" s="351"/>
      <c r="I3095" s="351"/>
      <c r="J3095" s="351"/>
    </row>
    <row r="3096" spans="1:10" ht="13.5">
      <c r="A3096" s="351"/>
      <c r="B3096" s="351"/>
      <c r="C3096" s="351"/>
      <c r="D3096" s="351"/>
      <c r="E3096" s="351"/>
      <c r="F3096" s="351"/>
      <c r="G3096" s="351"/>
      <c r="H3096" s="351"/>
      <c r="I3096" s="351"/>
      <c r="J3096" s="351"/>
    </row>
    <row r="3097" spans="1:10" ht="13.5">
      <c r="A3097" s="351"/>
      <c r="B3097" s="351"/>
      <c r="C3097" s="351"/>
      <c r="D3097" s="351"/>
      <c r="E3097" s="351"/>
      <c r="F3097" s="351"/>
      <c r="G3097" s="351"/>
      <c r="H3097" s="351"/>
      <c r="I3097" s="351"/>
      <c r="J3097" s="351"/>
    </row>
    <row r="3098" spans="1:10" ht="13.5">
      <c r="A3098" s="351"/>
      <c r="B3098" s="351"/>
      <c r="C3098" s="351"/>
      <c r="D3098" s="351"/>
      <c r="E3098" s="351"/>
      <c r="F3098" s="351"/>
      <c r="G3098" s="351"/>
      <c r="H3098" s="351"/>
      <c r="I3098" s="351"/>
      <c r="J3098" s="351"/>
    </row>
    <row r="3099" spans="1:10" ht="13.5">
      <c r="A3099" s="351"/>
      <c r="B3099" s="351"/>
      <c r="C3099" s="351"/>
      <c r="D3099" s="351"/>
      <c r="E3099" s="351"/>
      <c r="F3099" s="351"/>
      <c r="G3099" s="351"/>
      <c r="H3099" s="351"/>
      <c r="I3099" s="351"/>
      <c r="J3099" s="351"/>
    </row>
    <row r="3100" spans="1:10" ht="13.5">
      <c r="A3100" s="351"/>
      <c r="B3100" s="351"/>
      <c r="C3100" s="351"/>
      <c r="D3100" s="351"/>
      <c r="E3100" s="351"/>
      <c r="F3100" s="351"/>
      <c r="G3100" s="351"/>
      <c r="H3100" s="351"/>
      <c r="I3100" s="351"/>
      <c r="J3100" s="351"/>
    </row>
    <row r="3101" spans="1:10" ht="13.5">
      <c r="A3101" s="351"/>
      <c r="B3101" s="351"/>
      <c r="C3101" s="351"/>
      <c r="D3101" s="351"/>
      <c r="E3101" s="351"/>
      <c r="F3101" s="351"/>
      <c r="G3101" s="351"/>
      <c r="H3101" s="351"/>
      <c r="I3101" s="351"/>
      <c r="J3101" s="351"/>
    </row>
    <row r="3102" spans="1:10" ht="13.5">
      <c r="A3102" s="351"/>
      <c r="B3102" s="351"/>
      <c r="C3102" s="351"/>
      <c r="D3102" s="351"/>
      <c r="E3102" s="351"/>
      <c r="F3102" s="351"/>
      <c r="G3102" s="351"/>
      <c r="H3102" s="351"/>
      <c r="I3102" s="351"/>
      <c r="J3102" s="351"/>
    </row>
    <row r="3103" spans="1:10" ht="13.5">
      <c r="A3103" s="351"/>
      <c r="B3103" s="351"/>
      <c r="C3103" s="351"/>
      <c r="D3103" s="351"/>
      <c r="E3103" s="351"/>
      <c r="F3103" s="351"/>
      <c r="G3103" s="351"/>
      <c r="H3103" s="351"/>
      <c r="I3103" s="351"/>
      <c r="J3103" s="351"/>
    </row>
    <row r="3104" spans="1:10" ht="13.5">
      <c r="A3104" s="351"/>
      <c r="B3104" s="351"/>
      <c r="C3104" s="351"/>
      <c r="D3104" s="351"/>
      <c r="E3104" s="351"/>
      <c r="F3104" s="351"/>
      <c r="G3104" s="351"/>
      <c r="H3104" s="351"/>
      <c r="I3104" s="351"/>
      <c r="J3104" s="351"/>
    </row>
    <row r="3105" spans="1:10" ht="13.5">
      <c r="A3105" s="351"/>
      <c r="B3105" s="351"/>
      <c r="C3105" s="351"/>
      <c r="D3105" s="351"/>
      <c r="E3105" s="351"/>
      <c r="F3105" s="351"/>
      <c r="G3105" s="351"/>
      <c r="H3105" s="351"/>
      <c r="I3105" s="351"/>
      <c r="J3105" s="351"/>
    </row>
    <row r="3106" spans="1:10" ht="13.5">
      <c r="A3106" s="351"/>
      <c r="B3106" s="351"/>
      <c r="C3106" s="351"/>
      <c r="D3106" s="351"/>
      <c r="E3106" s="351"/>
      <c r="F3106" s="351"/>
      <c r="G3106" s="351"/>
      <c r="H3106" s="351"/>
      <c r="I3106" s="351"/>
      <c r="J3106" s="351"/>
    </row>
    <row r="3107" spans="1:10" ht="13.5">
      <c r="A3107" s="351"/>
      <c r="B3107" s="351"/>
      <c r="C3107" s="351"/>
      <c r="D3107" s="351"/>
      <c r="E3107" s="351"/>
      <c r="F3107" s="351"/>
      <c r="G3107" s="351"/>
      <c r="H3107" s="351"/>
      <c r="I3107" s="351"/>
      <c r="J3107" s="351"/>
    </row>
    <row r="3108" spans="1:10" ht="13.5">
      <c r="A3108" s="351"/>
      <c r="B3108" s="351"/>
      <c r="C3108" s="351"/>
      <c r="D3108" s="351"/>
      <c r="E3108" s="351"/>
      <c r="F3108" s="351"/>
      <c r="G3108" s="351"/>
      <c r="H3108" s="351"/>
      <c r="I3108" s="351"/>
      <c r="J3108" s="351"/>
    </row>
    <row r="3109" spans="1:10" ht="13.5">
      <c r="A3109" s="351"/>
      <c r="B3109" s="351"/>
      <c r="C3109" s="351"/>
      <c r="D3109" s="351"/>
      <c r="E3109" s="351"/>
      <c r="F3109" s="351"/>
      <c r="G3109" s="351"/>
      <c r="H3109" s="351"/>
      <c r="I3109" s="351"/>
      <c r="J3109" s="351"/>
    </row>
    <row r="3110" spans="1:10" ht="13.5">
      <c r="A3110" s="351"/>
      <c r="B3110" s="351"/>
      <c r="C3110" s="351"/>
      <c r="D3110" s="351"/>
      <c r="E3110" s="351"/>
      <c r="F3110" s="351"/>
      <c r="G3110" s="351"/>
      <c r="H3110" s="351"/>
      <c r="I3110" s="351"/>
      <c r="J3110" s="351"/>
    </row>
    <row r="3111" spans="1:10" ht="13.5">
      <c r="A3111" s="351"/>
      <c r="B3111" s="351"/>
      <c r="C3111" s="351"/>
      <c r="D3111" s="351"/>
      <c r="E3111" s="351"/>
      <c r="F3111" s="351"/>
      <c r="G3111" s="351"/>
      <c r="H3111" s="351"/>
      <c r="I3111" s="351"/>
      <c r="J3111" s="351"/>
    </row>
    <row r="3112" spans="1:10" ht="13.5">
      <c r="A3112" s="351"/>
      <c r="B3112" s="351"/>
      <c r="C3112" s="351"/>
      <c r="D3112" s="351"/>
      <c r="E3112" s="351"/>
      <c r="F3112" s="351"/>
      <c r="G3112" s="351"/>
      <c r="H3112" s="351"/>
      <c r="I3112" s="351"/>
      <c r="J3112" s="351"/>
    </row>
    <row r="3113" spans="1:10" ht="13.5">
      <c r="A3113" s="351"/>
      <c r="B3113" s="351"/>
      <c r="C3113" s="351"/>
      <c r="D3113" s="351"/>
      <c r="E3113" s="351"/>
      <c r="F3113" s="351"/>
      <c r="G3113" s="351"/>
      <c r="H3113" s="351"/>
      <c r="I3113" s="351"/>
      <c r="J3113" s="351"/>
    </row>
    <row r="3114" spans="1:10" ht="13.5">
      <c r="A3114" s="351"/>
      <c r="B3114" s="351"/>
      <c r="C3114" s="351"/>
      <c r="D3114" s="351"/>
      <c r="E3114" s="351"/>
      <c r="F3114" s="351"/>
      <c r="G3114" s="351"/>
      <c r="H3114" s="351"/>
      <c r="I3114" s="351"/>
      <c r="J3114" s="351"/>
    </row>
    <row r="3115" spans="1:10" ht="13.5">
      <c r="A3115" s="351"/>
      <c r="B3115" s="351"/>
      <c r="C3115" s="351"/>
      <c r="D3115" s="351"/>
      <c r="E3115" s="351"/>
      <c r="F3115" s="351"/>
      <c r="G3115" s="351"/>
      <c r="H3115" s="351"/>
      <c r="I3115" s="351"/>
      <c r="J3115" s="351"/>
    </row>
    <row r="3116" spans="1:10" ht="13.5">
      <c r="A3116" s="351"/>
      <c r="B3116" s="351"/>
      <c r="C3116" s="351"/>
      <c r="D3116" s="351"/>
      <c r="E3116" s="351"/>
      <c r="F3116" s="351"/>
      <c r="G3116" s="351"/>
      <c r="H3116" s="351"/>
      <c r="I3116" s="351"/>
      <c r="J3116" s="351"/>
    </row>
    <row r="3117" spans="1:10" ht="13.5">
      <c r="A3117" s="351"/>
      <c r="B3117" s="351"/>
      <c r="C3117" s="351"/>
      <c r="D3117" s="351"/>
      <c r="E3117" s="351"/>
      <c r="F3117" s="351"/>
      <c r="G3117" s="351"/>
      <c r="H3117" s="351"/>
      <c r="I3117" s="351"/>
      <c r="J3117" s="351"/>
    </row>
    <row r="3118" spans="1:10" ht="13.5">
      <c r="A3118" s="351"/>
      <c r="B3118" s="351"/>
      <c r="C3118" s="351"/>
      <c r="D3118" s="351"/>
      <c r="E3118" s="351"/>
      <c r="F3118" s="351"/>
      <c r="G3118" s="351"/>
      <c r="H3118" s="351"/>
      <c r="I3118" s="351"/>
      <c r="J3118" s="351"/>
    </row>
    <row r="3119" spans="1:10" ht="13.5">
      <c r="A3119" s="351"/>
      <c r="B3119" s="351"/>
      <c r="C3119" s="351"/>
      <c r="D3119" s="351"/>
      <c r="E3119" s="351"/>
      <c r="F3119" s="351"/>
      <c r="G3119" s="351"/>
      <c r="H3119" s="351"/>
      <c r="I3119" s="351"/>
      <c r="J3119" s="351"/>
    </row>
    <row r="3120" spans="1:10" ht="13.5">
      <c r="A3120" s="351"/>
      <c r="B3120" s="351"/>
      <c r="C3120" s="351"/>
      <c r="D3120" s="351"/>
      <c r="E3120" s="351"/>
      <c r="F3120" s="351"/>
      <c r="G3120" s="351"/>
      <c r="H3120" s="351"/>
      <c r="I3120" s="351"/>
      <c r="J3120" s="351"/>
    </row>
    <row r="3121" spans="1:10" ht="13.5">
      <c r="A3121" s="351"/>
      <c r="B3121" s="351"/>
      <c r="C3121" s="351"/>
      <c r="D3121" s="351"/>
      <c r="E3121" s="351"/>
      <c r="F3121" s="351"/>
      <c r="G3121" s="351"/>
      <c r="H3121" s="351"/>
      <c r="I3121" s="351"/>
      <c r="J3121" s="351"/>
    </row>
    <row r="3122" spans="1:10" ht="13.5">
      <c r="A3122" s="351"/>
      <c r="B3122" s="351"/>
      <c r="C3122" s="351"/>
      <c r="D3122" s="351"/>
      <c r="E3122" s="351"/>
      <c r="F3122" s="351"/>
      <c r="G3122" s="351"/>
      <c r="H3122" s="351"/>
      <c r="I3122" s="351"/>
      <c r="J3122" s="351"/>
    </row>
    <row r="3123" spans="1:10" ht="13.5">
      <c r="A3123" s="351"/>
      <c r="B3123" s="351"/>
      <c r="C3123" s="351"/>
      <c r="D3123" s="351"/>
      <c r="E3123" s="351"/>
      <c r="F3123" s="351"/>
      <c r="G3123" s="351"/>
      <c r="H3123" s="351"/>
      <c r="I3123" s="351"/>
      <c r="J3123" s="351"/>
    </row>
    <row r="3124" spans="1:10" ht="13.5">
      <c r="A3124" s="351"/>
      <c r="B3124" s="351"/>
      <c r="C3124" s="351"/>
      <c r="D3124" s="351"/>
      <c r="E3124" s="351"/>
      <c r="F3124" s="351"/>
      <c r="G3124" s="351"/>
      <c r="H3124" s="351"/>
      <c r="I3124" s="351"/>
      <c r="J3124" s="351"/>
    </row>
    <row r="3125" spans="1:10" ht="13.5">
      <c r="A3125" s="351"/>
      <c r="B3125" s="351"/>
      <c r="C3125" s="351"/>
      <c r="D3125" s="351"/>
      <c r="E3125" s="351"/>
      <c r="F3125" s="351"/>
      <c r="G3125" s="351"/>
      <c r="H3125" s="351"/>
      <c r="I3125" s="351"/>
      <c r="J3125" s="351"/>
    </row>
    <row r="3126" spans="1:10" ht="13.5">
      <c r="A3126" s="351"/>
      <c r="B3126" s="351"/>
      <c r="C3126" s="351"/>
      <c r="D3126" s="351"/>
      <c r="E3126" s="351"/>
      <c r="F3126" s="351"/>
      <c r="G3126" s="351"/>
      <c r="H3126" s="351"/>
      <c r="I3126" s="351"/>
      <c r="J3126" s="351"/>
    </row>
    <row r="3127" spans="1:10" ht="13.5">
      <c r="A3127" s="351"/>
      <c r="B3127" s="351"/>
      <c r="C3127" s="351"/>
      <c r="D3127" s="351"/>
      <c r="E3127" s="351"/>
      <c r="F3127" s="351"/>
      <c r="G3127" s="351"/>
      <c r="H3127" s="351"/>
      <c r="I3127" s="351"/>
      <c r="J3127" s="351"/>
    </row>
    <row r="3128" spans="1:10" ht="13.5">
      <c r="A3128" s="351"/>
      <c r="B3128" s="351"/>
      <c r="C3128" s="351"/>
      <c r="D3128" s="351"/>
      <c r="E3128" s="351"/>
      <c r="F3128" s="351"/>
      <c r="G3128" s="351"/>
      <c r="H3128" s="351"/>
      <c r="I3128" s="351"/>
      <c r="J3128" s="351"/>
    </row>
    <row r="3129" spans="1:10" ht="13.5">
      <c r="A3129" s="351"/>
      <c r="B3129" s="351"/>
      <c r="C3129" s="351"/>
      <c r="D3129" s="351"/>
      <c r="E3129" s="351"/>
      <c r="F3129" s="351"/>
      <c r="G3129" s="351"/>
      <c r="H3129" s="351"/>
      <c r="I3129" s="351"/>
      <c r="J3129" s="351"/>
    </row>
    <row r="3130" spans="1:10" ht="13.5">
      <c r="A3130" s="351"/>
      <c r="B3130" s="351"/>
      <c r="C3130" s="351"/>
      <c r="D3130" s="351"/>
      <c r="E3130" s="351"/>
      <c r="F3130" s="351"/>
      <c r="G3130" s="351"/>
      <c r="H3130" s="351"/>
      <c r="I3130" s="351"/>
      <c r="J3130" s="351"/>
    </row>
    <row r="3131" spans="1:10" ht="13.5">
      <c r="A3131" s="351"/>
      <c r="B3131" s="351"/>
      <c r="C3131" s="351"/>
      <c r="D3131" s="351"/>
      <c r="E3131" s="351"/>
      <c r="F3131" s="351"/>
      <c r="G3131" s="351"/>
      <c r="H3131" s="351"/>
      <c r="I3131" s="351"/>
      <c r="J3131" s="351"/>
    </row>
    <row r="3132" spans="1:10" ht="13.5">
      <c r="A3132" s="351"/>
      <c r="B3132" s="351"/>
      <c r="C3132" s="351"/>
      <c r="D3132" s="351"/>
      <c r="E3132" s="351"/>
      <c r="F3132" s="351"/>
      <c r="G3132" s="351"/>
      <c r="H3132" s="351"/>
      <c r="I3132" s="351"/>
      <c r="J3132" s="351"/>
    </row>
    <row r="3133" spans="1:10" ht="13.5">
      <c r="A3133" s="351"/>
      <c r="B3133" s="351"/>
      <c r="C3133" s="351"/>
      <c r="D3133" s="351"/>
      <c r="E3133" s="351"/>
      <c r="F3133" s="351"/>
      <c r="G3133" s="351"/>
      <c r="H3133" s="351"/>
      <c r="I3133" s="351"/>
      <c r="J3133" s="351"/>
    </row>
    <row r="3134" spans="1:10" ht="13.5">
      <c r="A3134" s="351"/>
      <c r="B3134" s="351"/>
      <c r="C3134" s="351"/>
      <c r="D3134" s="351"/>
      <c r="E3134" s="351"/>
      <c r="F3134" s="351"/>
      <c r="G3134" s="351"/>
      <c r="H3134" s="351"/>
      <c r="I3134" s="351"/>
      <c r="J3134" s="351"/>
    </row>
    <row r="3135" spans="1:10" ht="13.5">
      <c r="A3135" s="351"/>
      <c r="B3135" s="351"/>
      <c r="C3135" s="351"/>
      <c r="D3135" s="351"/>
      <c r="E3135" s="351"/>
      <c r="F3135" s="351"/>
      <c r="G3135" s="351"/>
      <c r="H3135" s="351"/>
      <c r="I3135" s="351"/>
      <c r="J3135" s="351"/>
    </row>
    <row r="3136" spans="1:10" ht="13.5">
      <c r="A3136" s="351"/>
      <c r="B3136" s="351"/>
      <c r="C3136" s="351"/>
      <c r="D3136" s="351"/>
      <c r="E3136" s="351"/>
      <c r="F3136" s="351"/>
      <c r="G3136" s="351"/>
      <c r="H3136" s="351"/>
      <c r="I3136" s="351"/>
      <c r="J3136" s="351"/>
    </row>
    <row r="3137" spans="1:10" ht="13.5">
      <c r="A3137" s="351"/>
      <c r="B3137" s="351"/>
      <c r="C3137" s="351"/>
      <c r="D3137" s="351"/>
      <c r="E3137" s="351"/>
      <c r="F3137" s="351"/>
      <c r="G3137" s="351"/>
      <c r="H3137" s="351"/>
      <c r="I3137" s="351"/>
      <c r="J3137" s="351"/>
    </row>
    <row r="3138" spans="1:10" ht="13.5">
      <c r="A3138" s="351"/>
      <c r="B3138" s="351"/>
      <c r="C3138" s="351"/>
      <c r="D3138" s="351"/>
      <c r="E3138" s="351"/>
      <c r="F3138" s="351"/>
      <c r="G3138" s="351"/>
      <c r="H3138" s="351"/>
      <c r="I3138" s="351"/>
      <c r="J3138" s="351"/>
    </row>
    <row r="3139" spans="1:10" ht="13.5">
      <c r="A3139" s="351"/>
      <c r="B3139" s="351"/>
      <c r="C3139" s="351"/>
      <c r="D3139" s="351"/>
      <c r="E3139" s="351"/>
      <c r="F3139" s="351"/>
      <c r="G3139" s="351"/>
      <c r="H3139" s="351"/>
      <c r="I3139" s="351"/>
      <c r="J3139" s="351"/>
    </row>
    <row r="3140" spans="1:10" ht="13.5">
      <c r="A3140" s="351"/>
      <c r="B3140" s="351"/>
      <c r="C3140" s="351"/>
      <c r="D3140" s="351"/>
      <c r="E3140" s="351"/>
      <c r="F3140" s="351"/>
      <c r="G3140" s="351"/>
      <c r="H3140" s="351"/>
      <c r="I3140" s="351"/>
      <c r="J3140" s="351"/>
    </row>
    <row r="3141" spans="1:10" ht="13.5">
      <c r="A3141" s="351"/>
      <c r="B3141" s="351"/>
      <c r="C3141" s="351"/>
      <c r="D3141" s="351"/>
      <c r="E3141" s="351"/>
      <c r="F3141" s="351"/>
      <c r="G3141" s="351"/>
      <c r="H3141" s="351"/>
      <c r="I3141" s="351"/>
      <c r="J3141" s="351"/>
    </row>
    <row r="3142" spans="1:10" ht="13.5">
      <c r="A3142" s="351"/>
      <c r="B3142" s="351"/>
      <c r="C3142" s="351"/>
      <c r="D3142" s="351"/>
      <c r="E3142" s="351"/>
      <c r="F3142" s="351"/>
      <c r="G3142" s="351"/>
      <c r="H3142" s="351"/>
      <c r="I3142" s="351"/>
      <c r="J3142" s="351"/>
    </row>
    <row r="3143" spans="1:10" ht="13.5">
      <c r="A3143" s="351"/>
      <c r="B3143" s="351"/>
      <c r="C3143" s="351"/>
      <c r="D3143" s="351"/>
      <c r="E3143" s="351"/>
      <c r="F3143" s="351"/>
      <c r="G3143" s="351"/>
      <c r="H3143" s="351"/>
      <c r="I3143" s="351"/>
      <c r="J3143" s="351"/>
    </row>
    <row r="3144" spans="1:10" ht="13.5">
      <c r="A3144" s="351"/>
      <c r="B3144" s="351"/>
      <c r="C3144" s="351"/>
      <c r="D3144" s="351"/>
      <c r="E3144" s="351"/>
      <c r="F3144" s="351"/>
      <c r="G3144" s="351"/>
      <c r="H3144" s="351"/>
      <c r="I3144" s="351"/>
      <c r="J3144" s="351"/>
    </row>
    <row r="3145" spans="1:10" ht="13.5">
      <c r="A3145" s="351"/>
      <c r="B3145" s="351"/>
      <c r="C3145" s="351"/>
      <c r="D3145" s="351"/>
      <c r="E3145" s="351"/>
      <c r="F3145" s="351"/>
      <c r="G3145" s="351"/>
      <c r="H3145" s="351"/>
      <c r="I3145" s="351"/>
      <c r="J3145" s="351"/>
    </row>
    <row r="3146" spans="1:10" ht="13.5">
      <c r="A3146" s="351"/>
      <c r="B3146" s="351"/>
      <c r="C3146" s="351"/>
      <c r="D3146" s="351"/>
      <c r="E3146" s="351"/>
      <c r="F3146" s="351"/>
      <c r="G3146" s="351"/>
      <c r="H3146" s="351"/>
      <c r="I3146" s="351"/>
      <c r="J3146" s="351"/>
    </row>
    <row r="3147" spans="1:10" ht="13.5">
      <c r="A3147" s="351"/>
      <c r="B3147" s="351"/>
      <c r="C3147" s="351"/>
      <c r="D3147" s="351"/>
      <c r="E3147" s="351"/>
      <c r="F3147" s="351"/>
      <c r="G3147" s="351"/>
      <c r="H3147" s="351"/>
      <c r="I3147" s="351"/>
      <c r="J3147" s="351"/>
    </row>
    <row r="3148" spans="1:10" ht="13.5">
      <c r="A3148" s="351"/>
      <c r="B3148" s="351"/>
      <c r="C3148" s="351"/>
      <c r="D3148" s="351"/>
      <c r="E3148" s="351"/>
      <c r="F3148" s="351"/>
      <c r="G3148" s="351"/>
      <c r="H3148" s="351"/>
      <c r="I3148" s="351"/>
      <c r="J3148" s="351"/>
    </row>
    <row r="3149" spans="1:10" ht="13.5">
      <c r="A3149" s="351"/>
      <c r="B3149" s="351"/>
      <c r="C3149" s="351"/>
      <c r="D3149" s="351"/>
      <c r="E3149" s="351"/>
      <c r="F3149" s="351"/>
      <c r="G3149" s="351"/>
      <c r="H3149" s="351"/>
      <c r="I3149" s="351"/>
      <c r="J3149" s="351"/>
    </row>
    <row r="3150" spans="1:10" ht="13.5">
      <c r="A3150" s="351"/>
      <c r="B3150" s="351"/>
      <c r="C3150" s="351"/>
      <c r="D3150" s="351"/>
      <c r="E3150" s="351"/>
      <c r="F3150" s="351"/>
      <c r="G3150" s="351"/>
      <c r="H3150" s="351"/>
      <c r="I3150" s="351"/>
      <c r="J3150" s="351"/>
    </row>
    <row r="3151" spans="1:10" ht="13.5">
      <c r="A3151" s="351"/>
      <c r="B3151" s="351"/>
      <c r="C3151" s="351"/>
      <c r="D3151" s="351"/>
      <c r="E3151" s="351"/>
      <c r="F3151" s="351"/>
      <c r="G3151" s="351"/>
      <c r="H3151" s="351"/>
      <c r="I3151" s="351"/>
      <c r="J3151" s="351"/>
    </row>
    <row r="3152" spans="1:10" ht="13.5">
      <c r="A3152" s="351"/>
      <c r="B3152" s="351"/>
      <c r="C3152" s="351"/>
      <c r="D3152" s="351"/>
      <c r="E3152" s="351"/>
      <c r="F3152" s="351"/>
      <c r="G3152" s="351"/>
      <c r="H3152" s="351"/>
      <c r="I3152" s="351"/>
      <c r="J3152" s="351"/>
    </row>
    <row r="3153" spans="1:10" ht="13.5">
      <c r="A3153" s="351"/>
      <c r="B3153" s="351"/>
      <c r="C3153" s="351"/>
      <c r="D3153" s="351"/>
      <c r="E3153" s="351"/>
      <c r="F3153" s="351"/>
      <c r="G3153" s="351"/>
      <c r="H3153" s="351"/>
      <c r="I3153" s="351"/>
      <c r="J3153" s="351"/>
    </row>
    <row r="3154" spans="1:10" ht="13.5">
      <c r="A3154" s="351"/>
      <c r="B3154" s="351"/>
      <c r="C3154" s="351"/>
      <c r="D3154" s="351"/>
      <c r="E3154" s="351"/>
      <c r="F3154" s="351"/>
      <c r="G3154" s="351"/>
      <c r="H3154" s="351"/>
      <c r="I3154" s="351"/>
      <c r="J3154" s="351"/>
    </row>
    <row r="3155" spans="1:10" ht="13.5">
      <c r="A3155" s="351"/>
      <c r="B3155" s="351"/>
      <c r="C3155" s="351"/>
      <c r="D3155" s="351"/>
      <c r="E3155" s="351"/>
      <c r="F3155" s="351"/>
      <c r="G3155" s="351"/>
      <c r="H3155" s="351"/>
      <c r="I3155" s="351"/>
      <c r="J3155" s="351"/>
    </row>
    <row r="3156" spans="1:10" ht="13.5">
      <c r="A3156" s="351"/>
      <c r="B3156" s="351"/>
      <c r="C3156" s="351"/>
      <c r="D3156" s="351"/>
      <c r="E3156" s="351"/>
      <c r="F3156" s="351"/>
      <c r="G3156" s="351"/>
      <c r="H3156" s="351"/>
      <c r="I3156" s="351"/>
      <c r="J3156" s="351"/>
    </row>
    <row r="3157" spans="1:10" ht="13.5">
      <c r="A3157" s="351"/>
      <c r="B3157" s="351"/>
      <c r="C3157" s="351"/>
      <c r="D3157" s="351"/>
      <c r="E3157" s="351"/>
      <c r="F3157" s="351"/>
      <c r="G3157" s="351"/>
      <c r="H3157" s="351"/>
      <c r="I3157" s="351"/>
      <c r="J3157" s="351"/>
    </row>
    <row r="3158" spans="1:10" ht="13.5">
      <c r="A3158" s="351"/>
      <c r="B3158" s="351"/>
      <c r="C3158" s="351"/>
      <c r="D3158" s="351"/>
      <c r="E3158" s="351"/>
      <c r="F3158" s="351"/>
      <c r="G3158" s="351"/>
      <c r="H3158" s="351"/>
      <c r="I3158" s="351"/>
      <c r="J3158" s="351"/>
    </row>
    <row r="3159" spans="1:10" ht="13.5">
      <c r="A3159" s="351"/>
      <c r="B3159" s="351"/>
      <c r="C3159" s="351"/>
      <c r="D3159" s="351"/>
      <c r="E3159" s="351"/>
      <c r="F3159" s="351"/>
      <c r="G3159" s="351"/>
      <c r="H3159" s="351"/>
      <c r="I3159" s="351"/>
      <c r="J3159" s="351"/>
    </row>
    <row r="3160" spans="1:10" ht="13.5">
      <c r="A3160" s="351"/>
      <c r="B3160" s="351"/>
      <c r="C3160" s="351"/>
      <c r="D3160" s="351"/>
      <c r="E3160" s="351"/>
      <c r="F3160" s="351"/>
      <c r="G3160" s="351"/>
      <c r="H3160" s="351"/>
      <c r="I3160" s="351"/>
      <c r="J3160" s="351"/>
    </row>
    <row r="3161" spans="1:10" ht="13.5">
      <c r="A3161" s="351"/>
      <c r="B3161" s="351"/>
      <c r="C3161" s="351"/>
      <c r="D3161" s="351"/>
      <c r="E3161" s="351"/>
      <c r="F3161" s="351"/>
      <c r="G3161" s="351"/>
      <c r="H3161" s="351"/>
      <c r="I3161" s="351"/>
      <c r="J3161" s="351"/>
    </row>
    <row r="3162" spans="1:10" ht="13.5">
      <c r="A3162" s="351"/>
      <c r="B3162" s="351"/>
      <c r="C3162" s="351"/>
      <c r="D3162" s="351"/>
      <c r="E3162" s="351"/>
      <c r="F3162" s="351"/>
      <c r="G3162" s="351"/>
      <c r="H3162" s="351"/>
      <c r="I3162" s="351"/>
      <c r="J3162" s="351"/>
    </row>
    <row r="3163" spans="1:10" ht="13.5">
      <c r="A3163" s="351"/>
      <c r="B3163" s="351"/>
      <c r="C3163" s="351"/>
      <c r="D3163" s="351"/>
      <c r="E3163" s="351"/>
      <c r="F3163" s="351"/>
      <c r="G3163" s="351"/>
      <c r="H3163" s="351"/>
      <c r="I3163" s="351"/>
      <c r="J3163" s="351"/>
    </row>
    <row r="3164" spans="1:10" ht="13.5">
      <c r="A3164" s="351"/>
      <c r="B3164" s="351"/>
      <c r="C3164" s="351"/>
      <c r="D3164" s="351"/>
      <c r="E3164" s="351"/>
      <c r="F3164" s="351"/>
      <c r="G3164" s="351"/>
      <c r="H3164" s="351"/>
      <c r="I3164" s="351"/>
      <c r="J3164" s="351"/>
    </row>
    <row r="3165" spans="1:10" ht="13.5">
      <c r="A3165" s="351"/>
      <c r="B3165" s="351"/>
      <c r="C3165" s="351"/>
      <c r="D3165" s="351"/>
      <c r="E3165" s="351"/>
      <c r="F3165" s="351"/>
      <c r="G3165" s="351"/>
      <c r="H3165" s="351"/>
      <c r="I3165" s="351"/>
      <c r="J3165" s="351"/>
    </row>
    <row r="3166" spans="1:10" ht="13.5">
      <c r="A3166" s="351"/>
      <c r="B3166" s="351"/>
      <c r="C3166" s="351"/>
      <c r="D3166" s="351"/>
      <c r="E3166" s="351"/>
      <c r="F3166" s="351"/>
      <c r="G3166" s="351"/>
      <c r="H3166" s="351"/>
      <c r="I3166" s="351"/>
      <c r="J3166" s="351"/>
    </row>
    <row r="3167" spans="1:10" ht="13.5">
      <c r="A3167" s="351"/>
      <c r="B3167" s="351"/>
      <c r="C3167" s="351"/>
      <c r="D3167" s="351"/>
      <c r="E3167" s="351"/>
      <c r="F3167" s="351"/>
      <c r="G3167" s="351"/>
      <c r="H3167" s="351"/>
      <c r="I3167" s="351"/>
      <c r="J3167" s="351"/>
    </row>
    <row r="3168" spans="1:10" ht="13.5">
      <c r="A3168" s="351"/>
      <c r="B3168" s="351"/>
      <c r="C3168" s="351"/>
      <c r="D3168" s="351"/>
      <c r="E3168" s="351"/>
      <c r="F3168" s="351"/>
      <c r="G3168" s="351"/>
      <c r="H3168" s="351"/>
      <c r="I3168" s="351"/>
      <c r="J3168" s="351"/>
    </row>
    <row r="3169" spans="1:10" ht="13.5">
      <c r="A3169" s="351"/>
      <c r="B3169" s="351"/>
      <c r="C3169" s="351"/>
      <c r="D3169" s="351"/>
      <c r="E3169" s="351"/>
      <c r="F3169" s="351"/>
      <c r="G3169" s="351"/>
      <c r="H3169" s="351"/>
      <c r="I3169" s="351"/>
      <c r="J3169" s="351"/>
    </row>
    <row r="3170" spans="1:10" ht="13.5">
      <c r="A3170" s="351"/>
      <c r="B3170" s="351"/>
      <c r="C3170" s="351"/>
      <c r="D3170" s="351"/>
      <c r="E3170" s="351"/>
      <c r="F3170" s="351"/>
      <c r="G3170" s="351"/>
      <c r="H3170" s="351"/>
      <c r="I3170" s="351"/>
      <c r="J3170" s="351"/>
    </row>
    <row r="3171" spans="1:10" ht="13.5">
      <c r="A3171" s="351"/>
      <c r="B3171" s="351"/>
      <c r="C3171" s="351"/>
      <c r="D3171" s="351"/>
      <c r="E3171" s="351"/>
      <c r="F3171" s="351"/>
      <c r="G3171" s="351"/>
      <c r="H3171" s="351"/>
      <c r="I3171" s="351"/>
      <c r="J3171" s="351"/>
    </row>
    <row r="3172" spans="1:10" ht="13.5">
      <c r="A3172" s="351"/>
      <c r="B3172" s="351"/>
      <c r="C3172" s="351"/>
      <c r="D3172" s="351"/>
      <c r="E3172" s="351"/>
      <c r="F3172" s="351"/>
      <c r="G3172" s="351"/>
      <c r="H3172" s="351"/>
      <c r="I3172" s="351"/>
      <c r="J3172" s="351"/>
    </row>
    <row r="3173" spans="1:10" ht="13.5">
      <c r="A3173" s="351"/>
      <c r="B3173" s="351"/>
      <c r="C3173" s="351"/>
      <c r="D3173" s="351"/>
      <c r="E3173" s="351"/>
      <c r="F3173" s="351"/>
      <c r="G3173" s="351"/>
      <c r="H3173" s="351"/>
      <c r="I3173" s="351"/>
      <c r="J3173" s="351"/>
    </row>
    <row r="3174" spans="1:10" ht="13.5">
      <c r="A3174" s="351"/>
      <c r="B3174" s="351"/>
      <c r="C3174" s="351"/>
      <c r="D3174" s="351"/>
      <c r="E3174" s="351"/>
      <c r="F3174" s="351"/>
      <c r="G3174" s="351"/>
      <c r="H3174" s="351"/>
      <c r="I3174" s="351"/>
      <c r="J3174" s="351"/>
    </row>
    <row r="3175" spans="1:10" ht="13.5">
      <c r="A3175" s="351"/>
      <c r="B3175" s="351"/>
      <c r="C3175" s="351"/>
      <c r="D3175" s="351"/>
      <c r="E3175" s="351"/>
      <c r="F3175" s="351"/>
      <c r="G3175" s="351"/>
      <c r="H3175" s="351"/>
      <c r="I3175" s="351"/>
      <c r="J3175" s="351"/>
    </row>
    <row r="3176" spans="1:10" ht="13.5">
      <c r="A3176" s="351"/>
      <c r="B3176" s="351"/>
      <c r="C3176" s="351"/>
      <c r="D3176" s="351"/>
      <c r="E3176" s="351"/>
      <c r="F3176" s="351"/>
      <c r="G3176" s="351"/>
      <c r="H3176" s="351"/>
      <c r="I3176" s="351"/>
      <c r="J3176" s="351"/>
    </row>
    <row r="3177" spans="1:10" ht="13.5">
      <c r="A3177" s="351"/>
      <c r="B3177" s="351"/>
      <c r="C3177" s="351"/>
      <c r="D3177" s="351"/>
      <c r="E3177" s="351"/>
      <c r="F3177" s="351"/>
      <c r="G3177" s="351"/>
      <c r="H3177" s="351"/>
      <c r="I3177" s="351"/>
      <c r="J3177" s="351"/>
    </row>
    <row r="3178" spans="1:10" ht="13.5">
      <c r="A3178" s="351"/>
      <c r="B3178" s="351"/>
      <c r="C3178" s="351"/>
      <c r="D3178" s="351"/>
      <c r="E3178" s="351"/>
      <c r="F3178" s="351"/>
      <c r="G3178" s="351"/>
      <c r="H3178" s="351"/>
      <c r="I3178" s="351"/>
      <c r="J3178" s="351"/>
    </row>
    <row r="3179" spans="1:10" ht="13.5">
      <c r="A3179" s="351"/>
      <c r="B3179" s="351"/>
      <c r="C3179" s="351"/>
      <c r="D3179" s="351"/>
      <c r="E3179" s="351"/>
      <c r="F3179" s="351"/>
      <c r="G3179" s="351"/>
      <c r="H3179" s="351"/>
      <c r="I3179" s="351"/>
      <c r="J3179" s="351"/>
    </row>
    <row r="3180" spans="1:10" ht="13.5">
      <c r="A3180" s="351"/>
      <c r="B3180" s="351"/>
      <c r="C3180" s="351"/>
      <c r="D3180" s="351"/>
      <c r="E3180" s="351"/>
      <c r="F3180" s="351"/>
      <c r="G3180" s="351"/>
      <c r="H3180" s="351"/>
      <c r="I3180" s="351"/>
      <c r="J3180" s="351"/>
    </row>
    <row r="3181" spans="1:10" ht="13.5">
      <c r="A3181" s="351"/>
      <c r="B3181" s="351"/>
      <c r="C3181" s="351"/>
      <c r="D3181" s="351"/>
      <c r="E3181" s="351"/>
      <c r="F3181" s="351"/>
      <c r="G3181" s="351"/>
      <c r="H3181" s="351"/>
      <c r="I3181" s="351"/>
      <c r="J3181" s="351"/>
    </row>
    <row r="3182" spans="1:10" ht="13.5">
      <c r="A3182" s="351"/>
      <c r="B3182" s="351"/>
      <c r="C3182" s="351"/>
      <c r="D3182" s="351"/>
      <c r="E3182" s="351"/>
      <c r="F3182" s="351"/>
      <c r="G3182" s="351"/>
      <c r="H3182" s="351"/>
      <c r="I3182" s="351"/>
      <c r="J3182" s="351"/>
    </row>
    <row r="3183" spans="1:10" ht="13.5">
      <c r="A3183" s="351"/>
      <c r="B3183" s="351"/>
      <c r="C3183" s="351"/>
      <c r="D3183" s="351"/>
      <c r="E3183" s="351"/>
      <c r="F3183" s="351"/>
      <c r="G3183" s="351"/>
      <c r="H3183" s="351"/>
      <c r="I3183" s="351"/>
      <c r="J3183" s="351"/>
    </row>
    <row r="3184" spans="1:10" ht="13.5">
      <c r="A3184" s="351"/>
      <c r="B3184" s="351"/>
      <c r="C3184" s="351"/>
      <c r="D3184" s="351"/>
      <c r="E3184" s="351"/>
      <c r="F3184" s="351"/>
      <c r="G3184" s="351"/>
      <c r="H3184" s="351"/>
      <c r="I3184" s="351"/>
      <c r="J3184" s="351"/>
    </row>
    <row r="3185" spans="1:10" ht="13.5">
      <c r="A3185" s="351"/>
      <c r="B3185" s="351"/>
      <c r="C3185" s="351"/>
      <c r="D3185" s="351"/>
      <c r="E3185" s="351"/>
      <c r="F3185" s="351"/>
      <c r="G3185" s="351"/>
      <c r="H3185" s="351"/>
      <c r="I3185" s="351"/>
      <c r="J3185" s="351"/>
    </row>
    <row r="3186" spans="1:10" ht="13.5">
      <c r="A3186" s="351"/>
      <c r="B3186" s="351"/>
      <c r="C3186" s="351"/>
      <c r="D3186" s="351"/>
      <c r="E3186" s="351"/>
      <c r="F3186" s="351"/>
      <c r="G3186" s="351"/>
      <c r="H3186" s="351"/>
      <c r="I3186" s="351"/>
      <c r="J3186" s="351"/>
    </row>
    <row r="3187" spans="1:10" ht="13.5">
      <c r="A3187" s="351"/>
      <c r="B3187" s="351"/>
      <c r="C3187" s="351"/>
      <c r="D3187" s="351"/>
      <c r="E3187" s="351"/>
      <c r="F3187" s="351"/>
      <c r="G3187" s="351"/>
      <c r="H3187" s="351"/>
      <c r="I3187" s="351"/>
      <c r="J3187" s="351"/>
    </row>
    <row r="3188" spans="1:10" ht="13.5">
      <c r="A3188" s="351"/>
      <c r="B3188" s="351"/>
      <c r="C3188" s="351"/>
      <c r="D3188" s="351"/>
      <c r="E3188" s="351"/>
      <c r="F3188" s="351"/>
      <c r="G3188" s="351"/>
      <c r="H3188" s="351"/>
      <c r="I3188" s="351"/>
      <c r="J3188" s="351"/>
    </row>
    <row r="3189" spans="1:10" ht="13.5">
      <c r="A3189" s="351"/>
      <c r="B3189" s="351"/>
      <c r="C3189" s="351"/>
      <c r="D3189" s="351"/>
      <c r="E3189" s="351"/>
      <c r="F3189" s="351"/>
      <c r="G3189" s="351"/>
      <c r="H3189" s="351"/>
      <c r="I3189" s="351"/>
      <c r="J3189" s="351"/>
    </row>
    <row r="3190" spans="1:10" ht="13.5">
      <c r="A3190" s="351"/>
      <c r="B3190" s="351"/>
      <c r="C3190" s="351"/>
      <c r="D3190" s="351"/>
      <c r="E3190" s="351"/>
      <c r="F3190" s="351"/>
      <c r="G3190" s="351"/>
      <c r="H3190" s="351"/>
      <c r="I3190" s="351"/>
      <c r="J3190" s="351"/>
    </row>
    <row r="3191" spans="1:10" ht="13.5">
      <c r="A3191" s="351"/>
      <c r="B3191" s="351"/>
      <c r="C3191" s="351"/>
      <c r="D3191" s="351"/>
      <c r="E3191" s="351"/>
      <c r="F3191" s="351"/>
      <c r="G3191" s="351"/>
      <c r="H3191" s="351"/>
      <c r="I3191" s="351"/>
      <c r="J3191" s="351"/>
    </row>
    <row r="3192" spans="1:10" ht="13.5">
      <c r="A3192" s="351"/>
      <c r="B3192" s="351"/>
      <c r="C3192" s="351"/>
      <c r="D3192" s="351"/>
      <c r="E3192" s="351"/>
      <c r="F3192" s="351"/>
      <c r="G3192" s="351"/>
      <c r="H3192" s="351"/>
      <c r="I3192" s="351"/>
      <c r="J3192" s="351"/>
    </row>
    <row r="3193" spans="1:10" ht="13.5">
      <c r="A3193" s="351"/>
      <c r="B3193" s="351"/>
      <c r="C3193" s="351"/>
      <c r="D3193" s="351"/>
      <c r="E3193" s="351"/>
      <c r="F3193" s="351"/>
      <c r="G3193" s="351"/>
      <c r="H3193" s="351"/>
      <c r="I3193" s="351"/>
      <c r="J3193" s="351"/>
    </row>
    <row r="3194" spans="1:10" ht="13.5">
      <c r="A3194" s="351"/>
      <c r="B3194" s="351"/>
      <c r="C3194" s="351"/>
      <c r="D3194" s="351"/>
      <c r="E3194" s="351"/>
      <c r="F3194" s="351"/>
      <c r="G3194" s="351"/>
      <c r="H3194" s="351"/>
      <c r="I3194" s="351"/>
      <c r="J3194" s="351"/>
    </row>
    <row r="3195" spans="1:10" ht="13.5">
      <c r="A3195" s="351"/>
      <c r="B3195" s="351"/>
      <c r="C3195" s="351"/>
      <c r="D3195" s="351"/>
      <c r="E3195" s="351"/>
      <c r="F3195" s="351"/>
      <c r="G3195" s="351"/>
      <c r="H3195" s="351"/>
      <c r="I3195" s="351"/>
      <c r="J3195" s="351"/>
    </row>
    <row r="3196" spans="1:10" ht="13.5">
      <c r="A3196" s="351"/>
      <c r="B3196" s="351"/>
      <c r="C3196" s="351"/>
      <c r="D3196" s="351"/>
      <c r="E3196" s="351"/>
      <c r="F3196" s="351"/>
      <c r="G3196" s="351"/>
      <c r="H3196" s="351"/>
      <c r="I3196" s="351"/>
      <c r="J3196" s="351"/>
    </row>
    <row r="3197" spans="1:10" ht="13.5">
      <c r="A3197" s="351"/>
      <c r="B3197" s="351"/>
      <c r="C3197" s="351"/>
      <c r="D3197" s="351"/>
      <c r="E3197" s="351"/>
      <c r="F3197" s="351"/>
      <c r="G3197" s="351"/>
      <c r="H3197" s="351"/>
      <c r="I3197" s="351"/>
      <c r="J3197" s="351"/>
    </row>
    <row r="3198" spans="1:10" ht="13.5">
      <c r="A3198" s="351"/>
      <c r="B3198" s="351"/>
      <c r="C3198" s="351"/>
      <c r="D3198" s="351"/>
      <c r="E3198" s="351"/>
      <c r="F3198" s="351"/>
      <c r="G3198" s="351"/>
      <c r="H3198" s="351"/>
      <c r="I3198" s="351"/>
      <c r="J3198" s="351"/>
    </row>
    <row r="3199" spans="1:10" ht="13.5">
      <c r="A3199" s="351"/>
      <c r="B3199" s="351"/>
      <c r="C3199" s="351"/>
      <c r="D3199" s="351"/>
      <c r="E3199" s="351"/>
      <c r="F3199" s="351"/>
      <c r="G3199" s="351"/>
      <c r="H3199" s="351"/>
      <c r="I3199" s="351"/>
      <c r="J3199" s="351"/>
    </row>
    <row r="3200" spans="1:10" ht="13.5">
      <c r="A3200" s="351"/>
      <c r="B3200" s="351"/>
      <c r="C3200" s="351"/>
      <c r="D3200" s="351"/>
      <c r="E3200" s="351"/>
      <c r="F3200" s="351"/>
      <c r="G3200" s="351"/>
      <c r="H3200" s="351"/>
      <c r="I3200" s="351"/>
      <c r="J3200" s="351"/>
    </row>
    <row r="3201" spans="1:10" ht="13.5">
      <c r="A3201" s="351"/>
      <c r="B3201" s="351"/>
      <c r="C3201" s="351"/>
      <c r="D3201" s="351"/>
      <c r="E3201" s="351"/>
      <c r="F3201" s="351"/>
      <c r="G3201" s="351"/>
      <c r="H3201" s="351"/>
      <c r="I3201" s="351"/>
      <c r="J3201" s="351"/>
    </row>
    <row r="3202" spans="1:10" ht="13.5">
      <c r="A3202" s="351"/>
      <c r="B3202" s="351"/>
      <c r="C3202" s="351"/>
      <c r="D3202" s="351"/>
      <c r="E3202" s="351"/>
      <c r="F3202" s="351"/>
      <c r="G3202" s="351"/>
      <c r="H3202" s="351"/>
      <c r="I3202" s="351"/>
      <c r="J3202" s="351"/>
    </row>
    <row r="3203" spans="1:10" ht="13.5">
      <c r="A3203" s="351"/>
      <c r="B3203" s="351"/>
      <c r="C3203" s="351"/>
      <c r="D3203" s="351"/>
      <c r="E3203" s="351"/>
      <c r="F3203" s="351"/>
      <c r="G3203" s="351"/>
      <c r="H3203" s="351"/>
      <c r="I3203" s="351"/>
      <c r="J3203" s="351"/>
    </row>
    <row r="3204" spans="1:10" ht="13.5">
      <c r="A3204" s="351"/>
      <c r="B3204" s="351"/>
      <c r="C3204" s="351"/>
      <c r="D3204" s="351"/>
      <c r="E3204" s="351"/>
      <c r="F3204" s="351"/>
      <c r="G3204" s="351"/>
      <c r="H3204" s="351"/>
      <c r="I3204" s="351"/>
      <c r="J3204" s="351"/>
    </row>
    <row r="3205" spans="1:10" ht="13.5">
      <c r="A3205" s="351"/>
      <c r="B3205" s="351"/>
      <c r="C3205" s="351"/>
      <c r="D3205" s="351"/>
      <c r="E3205" s="351"/>
      <c r="F3205" s="351"/>
      <c r="G3205" s="351"/>
      <c r="H3205" s="351"/>
      <c r="I3205" s="351"/>
      <c r="J3205" s="351"/>
    </row>
    <row r="3206" spans="1:10" ht="13.5">
      <c r="A3206" s="351"/>
      <c r="B3206" s="351"/>
      <c r="C3206" s="351"/>
      <c r="D3206" s="351"/>
      <c r="E3206" s="351"/>
      <c r="F3206" s="351"/>
      <c r="G3206" s="351"/>
      <c r="H3206" s="351"/>
      <c r="I3206" s="351"/>
      <c r="J3206" s="351"/>
    </row>
    <row r="3207" spans="1:10" ht="13.5">
      <c r="A3207" s="351"/>
      <c r="B3207" s="351"/>
      <c r="C3207" s="351"/>
      <c r="D3207" s="351"/>
      <c r="E3207" s="351"/>
      <c r="F3207" s="351"/>
      <c r="G3207" s="351"/>
      <c r="H3207" s="351"/>
      <c r="I3207" s="351"/>
      <c r="J3207" s="351"/>
    </row>
    <row r="3208" spans="1:10" ht="13.5">
      <c r="A3208" s="351"/>
      <c r="B3208" s="351"/>
      <c r="C3208" s="351"/>
      <c r="D3208" s="351"/>
      <c r="E3208" s="351"/>
      <c r="F3208" s="351"/>
      <c r="G3208" s="351"/>
      <c r="H3208" s="351"/>
      <c r="I3208" s="351"/>
      <c r="J3208" s="351"/>
    </row>
    <row r="3209" spans="1:10" ht="13.5">
      <c r="A3209" s="351"/>
      <c r="B3209" s="351"/>
      <c r="C3209" s="351"/>
      <c r="D3209" s="351"/>
      <c r="E3209" s="351"/>
      <c r="F3209" s="351"/>
      <c r="G3209" s="351"/>
      <c r="H3209" s="351"/>
      <c r="I3209" s="351"/>
      <c r="J3209" s="351"/>
    </row>
    <row r="3210" spans="1:10" ht="13.5">
      <c r="A3210" s="351"/>
      <c r="B3210" s="351"/>
      <c r="C3210" s="351"/>
      <c r="D3210" s="351"/>
      <c r="E3210" s="351"/>
      <c r="F3210" s="351"/>
      <c r="G3210" s="351"/>
      <c r="H3210" s="351"/>
      <c r="I3210" s="351"/>
      <c r="J3210" s="351"/>
    </row>
    <row r="3211" spans="1:10" ht="13.5">
      <c r="A3211" s="351"/>
      <c r="B3211" s="351"/>
      <c r="C3211" s="351"/>
      <c r="D3211" s="351"/>
      <c r="E3211" s="351"/>
      <c r="F3211" s="351"/>
      <c r="G3211" s="351"/>
      <c r="H3211" s="351"/>
      <c r="I3211" s="351"/>
      <c r="J3211" s="351"/>
    </row>
    <row r="3212" spans="1:10" ht="13.5">
      <c r="A3212" s="351"/>
      <c r="B3212" s="351"/>
      <c r="C3212" s="351"/>
      <c r="D3212" s="351"/>
      <c r="E3212" s="351"/>
      <c r="F3212" s="351"/>
      <c r="G3212" s="351"/>
      <c r="H3212" s="351"/>
      <c r="I3212" s="351"/>
      <c r="J3212" s="351"/>
    </row>
    <row r="3213" spans="1:10" ht="13.5">
      <c r="A3213" s="351"/>
      <c r="B3213" s="351"/>
      <c r="C3213" s="351"/>
      <c r="D3213" s="351"/>
      <c r="E3213" s="351"/>
      <c r="F3213" s="351"/>
      <c r="G3213" s="351"/>
      <c r="H3213" s="351"/>
      <c r="I3213" s="351"/>
      <c r="J3213" s="351"/>
    </row>
    <row r="3214" spans="1:10" ht="13.5">
      <c r="A3214" s="351"/>
      <c r="B3214" s="351"/>
      <c r="C3214" s="351"/>
      <c r="D3214" s="351"/>
      <c r="E3214" s="351"/>
      <c r="F3214" s="351"/>
      <c r="G3214" s="351"/>
      <c r="H3214" s="351"/>
      <c r="I3214" s="351"/>
      <c r="J3214" s="351"/>
    </row>
    <row r="3215" spans="1:10" ht="13.5">
      <c r="A3215" s="351"/>
      <c r="B3215" s="351"/>
      <c r="C3215" s="351"/>
      <c r="D3215" s="351"/>
      <c r="E3215" s="351"/>
      <c r="F3215" s="351"/>
      <c r="G3215" s="351"/>
      <c r="H3215" s="351"/>
      <c r="I3215" s="351"/>
      <c r="J3215" s="351"/>
    </row>
    <row r="3216" spans="1:10" ht="13.5">
      <c r="A3216" s="351"/>
      <c r="B3216" s="351"/>
      <c r="C3216" s="351"/>
      <c r="D3216" s="351"/>
      <c r="E3216" s="351"/>
      <c r="F3216" s="351"/>
      <c r="G3216" s="351"/>
      <c r="H3216" s="351"/>
      <c r="I3216" s="351"/>
      <c r="J3216" s="351"/>
    </row>
    <row r="3217" spans="1:10" ht="13.5">
      <c r="A3217" s="351"/>
      <c r="B3217" s="351"/>
      <c r="C3217" s="351"/>
      <c r="D3217" s="351"/>
      <c r="E3217" s="351"/>
      <c r="F3217" s="351"/>
      <c r="G3217" s="351"/>
      <c r="H3217" s="351"/>
      <c r="I3217" s="351"/>
      <c r="J3217" s="351"/>
    </row>
    <row r="3218" spans="1:10" ht="13.5">
      <c r="A3218" s="351"/>
      <c r="B3218" s="351"/>
      <c r="C3218" s="351"/>
      <c r="D3218" s="351"/>
      <c r="E3218" s="351"/>
      <c r="F3218" s="351"/>
      <c r="G3218" s="351"/>
      <c r="H3218" s="351"/>
      <c r="I3218" s="351"/>
      <c r="J3218" s="351"/>
    </row>
    <row r="3219" spans="1:10" ht="13.5">
      <c r="A3219" s="351"/>
      <c r="B3219" s="351"/>
      <c r="C3219" s="351"/>
      <c r="D3219" s="351"/>
      <c r="E3219" s="351"/>
      <c r="F3219" s="351"/>
      <c r="G3219" s="351"/>
      <c r="H3219" s="351"/>
      <c r="I3219" s="351"/>
      <c r="J3219" s="351"/>
    </row>
    <row r="3220" spans="1:10" ht="13.5">
      <c r="A3220" s="351"/>
      <c r="B3220" s="351"/>
      <c r="C3220" s="351"/>
      <c r="D3220" s="351"/>
      <c r="E3220" s="351"/>
      <c r="F3220" s="351"/>
      <c r="G3220" s="351"/>
      <c r="H3220" s="351"/>
      <c r="I3220" s="351"/>
      <c r="J3220" s="351"/>
    </row>
    <row r="3221" spans="1:10" ht="13.5">
      <c r="A3221" s="351"/>
      <c r="B3221" s="351"/>
      <c r="C3221" s="351"/>
      <c r="D3221" s="351"/>
      <c r="E3221" s="351"/>
      <c r="F3221" s="351"/>
      <c r="G3221" s="351"/>
      <c r="H3221" s="351"/>
      <c r="I3221" s="351"/>
      <c r="J3221" s="351"/>
    </row>
    <row r="3222" spans="1:10" ht="13.5">
      <c r="A3222" s="351"/>
      <c r="B3222" s="351"/>
      <c r="C3222" s="351"/>
      <c r="D3222" s="351"/>
      <c r="E3222" s="351"/>
      <c r="F3222" s="351"/>
      <c r="G3222" s="351"/>
      <c r="H3222" s="351"/>
      <c r="I3222" s="351"/>
      <c r="J3222" s="351"/>
    </row>
    <row r="3223" spans="1:10" ht="13.5">
      <c r="A3223" s="351"/>
      <c r="B3223" s="351"/>
      <c r="C3223" s="351"/>
      <c r="D3223" s="351"/>
      <c r="E3223" s="351"/>
      <c r="F3223" s="351"/>
      <c r="G3223" s="351"/>
      <c r="H3223" s="351"/>
      <c r="I3223" s="351"/>
      <c r="J3223" s="351"/>
    </row>
    <row r="3224" spans="1:10" ht="13.5">
      <c r="A3224" s="351"/>
      <c r="B3224" s="351"/>
      <c r="C3224" s="351"/>
      <c r="D3224" s="351"/>
      <c r="E3224" s="351"/>
      <c r="F3224" s="351"/>
      <c r="G3224" s="351"/>
      <c r="H3224" s="351"/>
      <c r="I3224" s="351"/>
      <c r="J3224" s="351"/>
    </row>
    <row r="3225" spans="1:10" ht="13.5">
      <c r="A3225" s="351"/>
      <c r="B3225" s="351"/>
      <c r="C3225" s="351"/>
      <c r="D3225" s="351"/>
      <c r="E3225" s="351"/>
      <c r="F3225" s="351"/>
      <c r="G3225" s="351"/>
      <c r="H3225" s="351"/>
      <c r="I3225" s="351"/>
      <c r="J3225" s="351"/>
    </row>
    <row r="3226" spans="1:10" ht="13.5">
      <c r="A3226" s="351"/>
      <c r="B3226" s="351"/>
      <c r="C3226" s="351"/>
      <c r="D3226" s="351"/>
      <c r="E3226" s="351"/>
      <c r="F3226" s="351"/>
      <c r="G3226" s="351"/>
      <c r="H3226" s="351"/>
      <c r="I3226" s="351"/>
      <c r="J3226" s="351"/>
    </row>
    <row r="3227" spans="1:10" ht="13.5">
      <c r="A3227" s="351"/>
      <c r="B3227" s="351"/>
      <c r="C3227" s="351"/>
      <c r="D3227" s="351"/>
      <c r="E3227" s="351"/>
      <c r="F3227" s="351"/>
      <c r="G3227" s="351"/>
      <c r="H3227" s="351"/>
      <c r="I3227" s="351"/>
      <c r="J3227" s="351"/>
    </row>
    <row r="3228" spans="1:10" ht="13.5">
      <c r="A3228" s="351"/>
      <c r="B3228" s="351"/>
      <c r="C3228" s="351"/>
      <c r="D3228" s="351"/>
      <c r="E3228" s="351"/>
      <c r="F3228" s="351"/>
      <c r="G3228" s="351"/>
      <c r="H3228" s="351"/>
      <c r="I3228" s="351"/>
      <c r="J3228" s="351"/>
    </row>
    <row r="3229" spans="1:10" ht="13.5">
      <c r="A3229" s="351"/>
      <c r="B3229" s="351"/>
      <c r="C3229" s="351"/>
      <c r="D3229" s="351"/>
      <c r="E3229" s="351"/>
      <c r="F3229" s="351"/>
      <c r="G3229" s="351"/>
      <c r="H3229" s="351"/>
      <c r="I3229" s="351"/>
      <c r="J3229" s="351"/>
    </row>
    <row r="3230" spans="1:10" ht="13.5">
      <c r="A3230" s="351"/>
      <c r="B3230" s="351"/>
      <c r="C3230" s="351"/>
      <c r="D3230" s="351"/>
      <c r="E3230" s="351"/>
      <c r="F3230" s="351"/>
      <c r="G3230" s="351"/>
      <c r="H3230" s="351"/>
      <c r="I3230" s="351"/>
      <c r="J3230" s="351"/>
    </row>
    <row r="3231" spans="1:10" ht="13.5">
      <c r="A3231" s="351"/>
      <c r="B3231" s="351"/>
      <c r="C3231" s="351"/>
      <c r="D3231" s="351"/>
      <c r="E3231" s="351"/>
      <c r="F3231" s="351"/>
      <c r="G3231" s="351"/>
      <c r="H3231" s="351"/>
      <c r="I3231" s="351"/>
      <c r="J3231" s="351"/>
    </row>
    <row r="3232" spans="1:10" ht="13.5">
      <c r="A3232" s="351"/>
      <c r="B3232" s="351"/>
      <c r="C3232" s="351"/>
      <c r="D3232" s="351"/>
      <c r="E3232" s="351"/>
      <c r="F3232" s="351"/>
      <c r="G3232" s="351"/>
      <c r="H3232" s="351"/>
      <c r="I3232" s="351"/>
      <c r="J3232" s="351"/>
    </row>
    <row r="3233" spans="1:10" ht="13.5">
      <c r="A3233" s="351"/>
      <c r="B3233" s="351"/>
      <c r="C3233" s="351"/>
      <c r="D3233" s="351"/>
      <c r="E3233" s="351"/>
      <c r="F3233" s="351"/>
      <c r="G3233" s="351"/>
      <c r="H3233" s="351"/>
      <c r="I3233" s="351"/>
      <c r="J3233" s="351"/>
    </row>
    <row r="3234" spans="1:10" ht="13.5">
      <c r="A3234" s="351"/>
      <c r="B3234" s="351"/>
      <c r="C3234" s="351"/>
      <c r="D3234" s="351"/>
      <c r="E3234" s="351"/>
      <c r="F3234" s="351"/>
      <c r="I3234" s="351"/>
      <c r="J3234" s="351"/>
    </row>
    <row r="3235" spans="1:10" ht="13.5">
      <c r="A3235" s="351"/>
      <c r="B3235" s="351"/>
      <c r="C3235" s="351"/>
      <c r="D3235" s="351"/>
      <c r="E3235" s="351"/>
      <c r="F3235" s="351"/>
      <c r="I3235" s="351"/>
      <c r="J3235" s="351"/>
    </row>
    <row r="3236" spans="1:10" ht="13.5">
      <c r="A3236" s="351"/>
      <c r="B3236" s="351"/>
      <c r="C3236" s="351"/>
      <c r="D3236" s="351"/>
      <c r="E3236" s="351"/>
      <c r="F3236" s="351"/>
      <c r="I3236" s="351"/>
      <c r="J3236" s="351"/>
    </row>
    <row r="3237" spans="1:10" ht="13.5">
      <c r="A3237" s="351"/>
      <c r="B3237" s="351"/>
      <c r="C3237" s="351"/>
      <c r="D3237" s="351"/>
      <c r="E3237" s="351"/>
      <c r="F3237" s="351"/>
      <c r="I3237" s="351"/>
      <c r="J3237" s="351"/>
    </row>
    <row r="3238" spans="1:10" ht="13.5">
      <c r="A3238" s="351"/>
      <c r="B3238" s="351"/>
      <c r="C3238" s="351"/>
      <c r="D3238" s="351"/>
      <c r="E3238" s="351"/>
      <c r="F3238" s="351"/>
      <c r="I3238" s="351"/>
      <c r="J3238" s="351"/>
    </row>
    <row r="3239" spans="1:10" ht="13.5">
      <c r="A3239" s="351"/>
      <c r="B3239" s="351"/>
      <c r="C3239" s="351"/>
      <c r="D3239" s="351"/>
      <c r="E3239" s="351"/>
      <c r="F3239" s="351"/>
      <c r="I3239" s="351"/>
      <c r="J3239" s="351"/>
    </row>
    <row r="3240" spans="1:10" ht="13.5">
      <c r="A3240" s="351"/>
      <c r="B3240" s="351"/>
      <c r="C3240" s="351"/>
      <c r="D3240" s="351"/>
      <c r="E3240" s="351"/>
      <c r="F3240" s="351"/>
      <c r="I3240" s="351"/>
      <c r="J3240" s="351"/>
    </row>
    <row r="3241" spans="1:10" ht="13.5">
      <c r="A3241" s="351"/>
      <c r="B3241" s="351"/>
      <c r="C3241" s="351"/>
      <c r="D3241" s="351"/>
      <c r="E3241" s="351"/>
      <c r="F3241" s="351"/>
      <c r="I3241" s="351"/>
      <c r="J3241" s="351"/>
    </row>
    <row r="3242" spans="1:10" ht="13.5">
      <c r="A3242" s="351"/>
      <c r="B3242" s="351"/>
      <c r="C3242" s="351"/>
      <c r="D3242" s="351"/>
      <c r="E3242" s="351"/>
      <c r="F3242" s="351"/>
      <c r="I3242" s="351"/>
      <c r="J3242" s="351"/>
    </row>
    <row r="3243" spans="1:10" ht="13.5">
      <c r="A3243" s="351"/>
      <c r="B3243" s="351"/>
      <c r="C3243" s="351"/>
      <c r="D3243" s="351"/>
      <c r="E3243" s="351"/>
      <c r="F3243" s="351"/>
      <c r="I3243" s="351"/>
      <c r="J3243" s="351"/>
    </row>
    <row r="3244" spans="1:10" ht="13.5">
      <c r="A3244" s="351"/>
      <c r="B3244" s="351"/>
      <c r="C3244" s="351"/>
      <c r="D3244" s="351"/>
      <c r="E3244" s="351"/>
      <c r="F3244" s="351"/>
      <c r="I3244" s="351"/>
      <c r="J3244" s="351"/>
    </row>
    <row r="3245" spans="1:10" ht="13.5">
      <c r="A3245" s="351"/>
      <c r="B3245" s="351"/>
      <c r="C3245" s="351"/>
      <c r="D3245" s="351"/>
      <c r="E3245" s="351"/>
      <c r="F3245" s="351"/>
      <c r="I3245" s="351"/>
      <c r="J3245" s="351"/>
    </row>
    <row r="3246" spans="1:10" ht="13.5">
      <c r="A3246" s="351"/>
      <c r="B3246" s="351"/>
      <c r="C3246" s="351"/>
      <c r="D3246" s="351"/>
      <c r="E3246" s="351"/>
      <c r="F3246" s="351"/>
      <c r="I3246" s="351"/>
      <c r="J3246" s="351"/>
    </row>
    <row r="3247" spans="1:10" ht="13.5">
      <c r="A3247" s="351"/>
      <c r="B3247" s="351"/>
      <c r="C3247" s="351"/>
      <c r="D3247" s="351"/>
      <c r="E3247" s="351"/>
      <c r="F3247" s="351"/>
      <c r="I3247" s="351"/>
      <c r="J3247" s="351"/>
    </row>
    <row r="3248" spans="1:10" ht="13.5">
      <c r="A3248" s="351"/>
      <c r="B3248" s="351"/>
      <c r="C3248" s="351"/>
      <c r="D3248" s="351"/>
      <c r="E3248" s="351"/>
      <c r="F3248" s="351"/>
      <c r="I3248" s="351"/>
      <c r="J3248" s="351"/>
    </row>
    <row r="3249" spans="1:10" ht="13.5">
      <c r="A3249" s="351"/>
      <c r="B3249" s="351"/>
      <c r="C3249" s="351"/>
      <c r="D3249" s="351"/>
      <c r="E3249" s="351"/>
      <c r="F3249" s="351"/>
      <c r="I3249" s="351"/>
      <c r="J3249" s="351"/>
    </row>
    <row r="3250" spans="1:10" ht="13.5">
      <c r="A3250" s="351"/>
      <c r="B3250" s="351"/>
      <c r="C3250" s="351"/>
      <c r="D3250" s="351"/>
      <c r="E3250" s="351"/>
      <c r="F3250" s="351"/>
      <c r="I3250" s="351"/>
      <c r="J3250" s="351"/>
    </row>
    <row r="3251" spans="1:10" ht="13.5">
      <c r="A3251" s="351"/>
      <c r="B3251" s="351"/>
      <c r="C3251" s="351"/>
      <c r="D3251" s="351"/>
      <c r="E3251" s="351"/>
      <c r="F3251" s="351"/>
      <c r="I3251" s="351"/>
      <c r="J3251" s="351"/>
    </row>
    <row r="3252" spans="1:10" ht="13.5">
      <c r="A3252" s="351"/>
      <c r="B3252" s="351"/>
      <c r="C3252" s="351"/>
      <c r="D3252" s="351"/>
      <c r="E3252" s="351"/>
      <c r="F3252" s="351"/>
      <c r="I3252" s="351"/>
      <c r="J3252" s="351"/>
    </row>
    <row r="3253" spans="1:10" ht="13.5">
      <c r="A3253" s="351"/>
      <c r="B3253" s="351"/>
      <c r="C3253" s="351"/>
      <c r="D3253" s="351"/>
      <c r="E3253" s="351"/>
      <c r="F3253" s="351"/>
      <c r="I3253" s="351"/>
      <c r="J3253" s="351"/>
    </row>
    <row r="3254" spans="1:10" ht="13.5">
      <c r="A3254" s="351"/>
      <c r="B3254" s="351"/>
      <c r="C3254" s="351"/>
      <c r="D3254" s="351"/>
      <c r="E3254" s="351"/>
      <c r="F3254" s="351"/>
      <c r="I3254" s="351"/>
      <c r="J3254" s="351"/>
    </row>
    <row r="3255" spans="1:10" ht="13.5">
      <c r="A3255" s="351"/>
      <c r="B3255" s="351"/>
      <c r="C3255" s="351"/>
      <c r="D3255" s="351"/>
      <c r="E3255" s="351"/>
      <c r="F3255" s="351"/>
      <c r="I3255" s="351"/>
      <c r="J3255" s="351"/>
    </row>
    <row r="3256" spans="1:10" ht="13.5">
      <c r="A3256" s="351"/>
      <c r="B3256" s="351"/>
      <c r="C3256" s="351"/>
      <c r="D3256" s="351"/>
      <c r="E3256" s="351"/>
      <c r="F3256" s="351"/>
      <c r="I3256" s="351"/>
      <c r="J3256" s="351"/>
    </row>
    <row r="3257" spans="1:10" ht="13.5">
      <c r="A3257" s="351"/>
      <c r="B3257" s="351"/>
      <c r="C3257" s="351"/>
      <c r="D3257" s="351"/>
      <c r="E3257" s="351"/>
      <c r="F3257" s="351"/>
      <c r="I3257" s="351"/>
      <c r="J3257" s="351"/>
    </row>
    <row r="3258" spans="1:10" ht="13.5">
      <c r="A3258" s="351"/>
      <c r="B3258" s="351"/>
      <c r="C3258" s="351"/>
      <c r="D3258" s="351"/>
      <c r="E3258" s="351"/>
      <c r="F3258" s="351"/>
      <c r="I3258" s="351"/>
      <c r="J3258" s="351"/>
    </row>
    <row r="3259" spans="1:10" ht="13.5">
      <c r="A3259" s="351"/>
      <c r="B3259" s="351"/>
      <c r="C3259" s="351"/>
      <c r="D3259" s="351"/>
      <c r="E3259" s="351"/>
      <c r="F3259" s="351"/>
      <c r="I3259" s="351"/>
      <c r="J3259" s="351"/>
    </row>
    <row r="3260" spans="1:10" ht="13.5">
      <c r="A3260" s="351"/>
      <c r="B3260" s="351"/>
      <c r="C3260" s="351"/>
      <c r="D3260" s="351"/>
      <c r="E3260" s="351"/>
      <c r="F3260" s="351"/>
      <c r="I3260" s="351"/>
      <c r="J3260" s="351"/>
    </row>
    <row r="3261" spans="1:10" ht="13.5">
      <c r="A3261" s="351"/>
      <c r="B3261" s="351"/>
      <c r="C3261" s="351"/>
      <c r="D3261" s="351"/>
      <c r="E3261" s="351"/>
      <c r="F3261" s="351"/>
      <c r="I3261" s="351"/>
      <c r="J3261" s="351"/>
    </row>
    <row r="3262" spans="1:10" ht="13.5">
      <c r="A3262" s="351"/>
      <c r="B3262" s="351"/>
      <c r="C3262" s="351"/>
      <c r="D3262" s="351"/>
      <c r="E3262" s="351"/>
      <c r="F3262" s="351"/>
      <c r="I3262" s="351"/>
      <c r="J3262" s="351"/>
    </row>
    <row r="3263" spans="1:10" ht="13.5">
      <c r="A3263" s="351"/>
      <c r="B3263" s="351"/>
      <c r="C3263" s="351"/>
      <c r="D3263" s="351"/>
      <c r="E3263" s="351"/>
      <c r="F3263" s="351"/>
      <c r="I3263" s="351"/>
      <c r="J3263" s="351"/>
    </row>
    <row r="3264" spans="1:10" ht="13.5">
      <c r="A3264" s="351"/>
      <c r="B3264" s="351"/>
      <c r="C3264" s="351"/>
      <c r="D3264" s="351"/>
      <c r="E3264" s="351"/>
      <c r="F3264" s="351"/>
      <c r="I3264" s="351"/>
      <c r="J3264" s="351"/>
    </row>
    <row r="3265" spans="1:10" ht="13.5">
      <c r="A3265" s="351"/>
      <c r="B3265" s="351"/>
      <c r="C3265" s="351"/>
      <c r="D3265" s="351"/>
      <c r="E3265" s="351"/>
      <c r="F3265" s="351"/>
      <c r="I3265" s="351"/>
      <c r="J3265" s="351"/>
    </row>
    <row r="3266" spans="1:10" ht="13.5">
      <c r="A3266" s="351"/>
      <c r="B3266" s="351"/>
      <c r="C3266" s="351"/>
      <c r="D3266" s="351"/>
      <c r="E3266" s="351"/>
      <c r="F3266" s="351"/>
      <c r="I3266" s="351"/>
      <c r="J3266" s="351"/>
    </row>
    <row r="3267" spans="1:10" ht="13.5">
      <c r="A3267" s="351"/>
      <c r="B3267" s="351"/>
      <c r="C3267" s="351"/>
      <c r="D3267" s="351"/>
      <c r="E3267" s="351"/>
      <c r="F3267" s="351"/>
      <c r="I3267" s="351"/>
      <c r="J3267" s="351"/>
    </row>
    <row r="3268" spans="1:10" ht="13.5">
      <c r="A3268" s="351"/>
      <c r="B3268" s="351"/>
      <c r="C3268" s="351"/>
      <c r="D3268" s="351"/>
      <c r="E3268" s="351"/>
      <c r="F3268" s="351"/>
      <c r="I3268" s="351"/>
      <c r="J3268" s="351"/>
    </row>
    <row r="3269" spans="1:10" ht="13.5">
      <c r="A3269" s="351"/>
      <c r="B3269" s="351"/>
      <c r="C3269" s="351"/>
      <c r="D3269" s="351"/>
      <c r="E3269" s="351"/>
      <c r="F3269" s="351"/>
      <c r="I3269" s="351"/>
      <c r="J3269" s="351"/>
    </row>
    <row r="3270" spans="1:10" ht="13.5">
      <c r="A3270" s="351"/>
      <c r="B3270" s="351"/>
      <c r="C3270" s="351"/>
      <c r="D3270" s="351"/>
      <c r="E3270" s="351"/>
      <c r="F3270" s="351"/>
      <c r="I3270" s="351"/>
      <c r="J3270" s="351"/>
    </row>
    <row r="3271" spans="1:10" ht="13.5">
      <c r="A3271" s="351"/>
      <c r="B3271" s="351"/>
      <c r="C3271" s="351"/>
      <c r="D3271" s="351"/>
      <c r="E3271" s="351"/>
      <c r="F3271" s="351"/>
      <c r="I3271" s="351"/>
      <c r="J3271" s="351"/>
    </row>
    <row r="3272" spans="1:10" ht="13.5">
      <c r="A3272" s="351"/>
      <c r="B3272" s="351"/>
      <c r="C3272" s="351"/>
      <c r="D3272" s="351"/>
      <c r="E3272" s="351"/>
      <c r="F3272" s="351"/>
      <c r="I3272" s="351"/>
      <c r="J3272" s="351"/>
    </row>
    <row r="3273" spans="1:10" ht="13.5">
      <c r="A3273" s="351"/>
      <c r="B3273" s="351"/>
      <c r="C3273" s="351"/>
      <c r="D3273" s="351"/>
      <c r="E3273" s="351"/>
      <c r="F3273" s="351"/>
      <c r="I3273" s="351"/>
      <c r="J3273" s="351"/>
    </row>
    <row r="3274" spans="1:10" ht="13.5">
      <c r="A3274" s="351"/>
      <c r="B3274" s="351"/>
      <c r="C3274" s="351"/>
      <c r="D3274" s="351"/>
      <c r="E3274" s="351"/>
      <c r="F3274" s="351"/>
      <c r="I3274" s="351"/>
      <c r="J3274" s="351"/>
    </row>
    <row r="3275" spans="1:10" ht="13.5">
      <c r="A3275" s="351"/>
      <c r="B3275" s="351"/>
      <c r="C3275" s="351"/>
      <c r="D3275" s="351"/>
      <c r="E3275" s="351"/>
      <c r="F3275" s="351"/>
      <c r="I3275" s="351"/>
      <c r="J3275" s="351"/>
    </row>
    <row r="3276" spans="1:10" ht="13.5">
      <c r="A3276" s="351"/>
      <c r="B3276" s="351"/>
      <c r="C3276" s="351"/>
      <c r="D3276" s="351"/>
      <c r="E3276" s="351"/>
      <c r="F3276" s="351"/>
      <c r="I3276" s="351"/>
      <c r="J3276" s="351"/>
    </row>
    <row r="3277" spans="1:10" ht="13.5">
      <c r="A3277" s="351"/>
      <c r="B3277" s="351"/>
      <c r="C3277" s="351"/>
      <c r="D3277" s="351"/>
      <c r="E3277" s="351"/>
      <c r="F3277" s="351"/>
      <c r="I3277" s="351"/>
      <c r="J3277" s="351"/>
    </row>
    <row r="3278" spans="1:10" ht="13.5">
      <c r="A3278" s="351"/>
      <c r="B3278" s="351"/>
      <c r="C3278" s="351"/>
      <c r="D3278" s="351"/>
      <c r="E3278" s="351"/>
      <c r="F3278" s="351"/>
      <c r="I3278" s="351"/>
      <c r="J3278" s="351"/>
    </row>
    <row r="3279" spans="1:10" ht="13.5">
      <c r="A3279" s="351"/>
      <c r="B3279" s="351"/>
      <c r="C3279" s="351"/>
      <c r="D3279" s="351"/>
      <c r="E3279" s="351"/>
      <c r="F3279" s="351"/>
      <c r="I3279" s="351"/>
      <c r="J3279" s="351"/>
    </row>
    <row r="3280" spans="1:10" ht="13.5">
      <c r="A3280" s="351"/>
      <c r="B3280" s="351"/>
      <c r="C3280" s="351"/>
      <c r="D3280" s="351"/>
      <c r="E3280" s="351"/>
      <c r="F3280" s="351"/>
      <c r="I3280" s="351"/>
      <c r="J3280" s="351"/>
    </row>
    <row r="3281" spans="1:10" ht="13.5">
      <c r="A3281" s="351"/>
      <c r="B3281" s="351"/>
      <c r="C3281" s="351"/>
      <c r="D3281" s="351"/>
      <c r="E3281" s="351"/>
      <c r="F3281" s="351"/>
      <c r="I3281" s="351"/>
      <c r="J3281" s="351"/>
    </row>
    <row r="3282" spans="1:10" ht="13.5">
      <c r="A3282" s="351"/>
      <c r="B3282" s="351"/>
      <c r="C3282" s="351"/>
      <c r="D3282" s="351"/>
      <c r="E3282" s="351"/>
      <c r="F3282" s="351"/>
      <c r="I3282" s="351"/>
      <c r="J3282" s="351"/>
    </row>
    <row r="3283" spans="1:10" ht="13.5">
      <c r="A3283" s="351"/>
      <c r="B3283" s="351"/>
      <c r="C3283" s="351"/>
      <c r="D3283" s="351"/>
      <c r="E3283" s="351"/>
      <c r="F3283" s="351"/>
      <c r="I3283" s="351"/>
      <c r="J3283" s="351"/>
    </row>
    <row r="3284" spans="1:10" ht="13.5">
      <c r="A3284" s="351"/>
      <c r="B3284" s="351"/>
      <c r="C3284" s="351"/>
      <c r="D3284" s="351"/>
      <c r="E3284" s="351"/>
      <c r="F3284" s="351"/>
      <c r="I3284" s="351"/>
      <c r="J3284" s="351"/>
    </row>
    <row r="3285" spans="1:10" ht="13.5">
      <c r="A3285" s="351"/>
      <c r="B3285" s="351"/>
      <c r="C3285" s="351"/>
      <c r="D3285" s="351"/>
      <c r="E3285" s="351"/>
      <c r="F3285" s="351"/>
      <c r="I3285" s="351"/>
      <c r="J3285" s="351"/>
    </row>
    <row r="3286" spans="1:10" ht="13.5">
      <c r="A3286" s="351"/>
      <c r="B3286" s="351"/>
      <c r="C3286" s="351"/>
      <c r="D3286" s="351"/>
      <c r="E3286" s="351"/>
      <c r="F3286" s="351"/>
      <c r="I3286" s="351"/>
      <c r="J3286" s="351"/>
    </row>
    <row r="3287" spans="1:10" ht="13.5">
      <c r="A3287" s="351"/>
      <c r="B3287" s="351"/>
      <c r="C3287" s="351"/>
      <c r="D3287" s="351"/>
      <c r="E3287" s="351"/>
      <c r="F3287" s="351"/>
      <c r="I3287" s="351"/>
      <c r="J3287" s="351"/>
    </row>
    <row r="3288" spans="1:10" ht="13.5">
      <c r="A3288" s="351"/>
      <c r="B3288" s="351"/>
      <c r="C3288" s="351"/>
      <c r="D3288" s="351"/>
      <c r="E3288" s="351"/>
      <c r="F3288" s="351"/>
      <c r="I3288" s="351"/>
      <c r="J3288" s="351"/>
    </row>
    <row r="3289" spans="1:10" ht="13.5">
      <c r="A3289" s="351"/>
      <c r="B3289" s="351"/>
      <c r="C3289" s="351"/>
      <c r="D3289" s="351"/>
      <c r="E3289" s="351"/>
      <c r="F3289" s="351"/>
      <c r="I3289" s="351"/>
      <c r="J3289" s="351"/>
    </row>
    <row r="3290" spans="1:10" ht="13.5">
      <c r="A3290" s="351"/>
      <c r="B3290" s="351"/>
      <c r="C3290" s="351"/>
      <c r="D3290" s="351"/>
      <c r="E3290" s="351"/>
      <c r="F3290" s="351"/>
      <c r="I3290" s="351"/>
      <c r="J3290" s="351"/>
    </row>
    <row r="3291" spans="1:10" ht="13.5">
      <c r="A3291" s="351"/>
      <c r="B3291" s="351"/>
      <c r="C3291" s="351"/>
      <c r="D3291" s="351"/>
      <c r="E3291" s="351"/>
      <c r="F3291" s="351"/>
      <c r="I3291" s="351"/>
      <c r="J3291" s="351"/>
    </row>
    <row r="3292" spans="1:10" ht="13.5">
      <c r="A3292" s="351"/>
      <c r="B3292" s="351"/>
      <c r="C3292" s="351"/>
      <c r="D3292" s="351"/>
      <c r="E3292" s="351"/>
      <c r="F3292" s="351"/>
      <c r="I3292" s="351"/>
      <c r="J3292" s="351"/>
    </row>
    <row r="3293" spans="1:10" ht="13.5">
      <c r="A3293" s="351"/>
      <c r="B3293" s="351"/>
      <c r="C3293" s="351"/>
      <c r="D3293" s="351"/>
      <c r="E3293" s="351"/>
      <c r="F3293" s="351"/>
      <c r="I3293" s="351"/>
      <c r="J3293" s="351"/>
    </row>
    <row r="3294" spans="1:10" ht="13.5">
      <c r="A3294" s="351"/>
      <c r="B3294" s="351"/>
      <c r="C3294" s="351"/>
      <c r="D3294" s="351"/>
      <c r="E3294" s="351"/>
      <c r="F3294" s="351"/>
      <c r="I3294" s="351"/>
      <c r="J3294" s="351"/>
    </row>
    <row r="3295" spans="1:10" ht="13.5">
      <c r="A3295" s="351"/>
      <c r="B3295" s="351"/>
      <c r="C3295" s="351"/>
      <c r="D3295" s="351"/>
      <c r="E3295" s="351"/>
      <c r="F3295" s="351"/>
      <c r="I3295" s="351"/>
      <c r="J3295" s="351"/>
    </row>
    <row r="3296" spans="1:10" ht="13.5">
      <c r="A3296" s="351"/>
      <c r="B3296" s="351"/>
      <c r="C3296" s="351"/>
      <c r="D3296" s="351"/>
      <c r="E3296" s="351"/>
      <c r="F3296" s="351"/>
      <c r="I3296" s="351"/>
      <c r="J3296" s="351"/>
    </row>
    <row r="3297" spans="1:10" ht="13.5">
      <c r="A3297" s="351"/>
      <c r="B3297" s="351"/>
      <c r="C3297" s="351"/>
      <c r="D3297" s="351"/>
      <c r="E3297" s="351"/>
      <c r="I3297" s="351"/>
      <c r="J3297" s="351"/>
    </row>
    <row r="3298" spans="2:10" ht="13.5">
      <c r="B3298" s="351"/>
      <c r="C3298" s="351"/>
      <c r="D3298" s="351"/>
      <c r="E3298" s="351"/>
      <c r="I3298" s="351"/>
      <c r="J3298" s="351"/>
    </row>
    <row r="3299" spans="2:10" ht="13.5">
      <c r="B3299" s="351"/>
      <c r="C3299" s="351"/>
      <c r="D3299" s="351"/>
      <c r="E3299" s="351"/>
      <c r="I3299" s="351"/>
      <c r="J3299" s="351"/>
    </row>
    <row r="3300" spans="2:10" ht="13.5">
      <c r="B3300" s="351"/>
      <c r="C3300" s="351"/>
      <c r="D3300" s="351"/>
      <c r="E3300" s="351"/>
      <c r="I3300" s="351"/>
      <c r="J3300" s="351"/>
    </row>
    <row r="3301" spans="9:10" ht="13.5">
      <c r="I3301" s="351"/>
      <c r="J3301" s="351"/>
    </row>
    <row r="3302" spans="9:10" ht="13.5">
      <c r="I3302" s="351"/>
      <c r="J3302" s="351"/>
    </row>
    <row r="3303" spans="9:10" ht="13.5">
      <c r="I3303" s="351"/>
      <c r="J3303" s="351"/>
    </row>
    <row r="3304" spans="9:10" ht="13.5">
      <c r="I3304" s="351"/>
      <c r="J3304" s="351"/>
    </row>
    <row r="3305" spans="9:10" ht="13.5">
      <c r="I3305" s="351"/>
      <c r="J3305" s="351"/>
    </row>
  </sheetData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9"/>
  <sheetViews>
    <sheetView workbookViewId="0" topLeftCell="A46">
      <selection activeCell="E5" sqref="E5:E70"/>
    </sheetView>
  </sheetViews>
  <sheetFormatPr defaultColWidth="9.33203125" defaultRowHeight="13.5"/>
  <cols>
    <col min="1" max="1" width="10" style="0" customWidth="1"/>
    <col min="2" max="2" width="74.83203125" style="404" customWidth="1"/>
    <col min="3" max="3" width="3.83203125" style="0" customWidth="1"/>
    <col min="4" max="4" width="9" style="0" customWidth="1"/>
    <col min="5" max="5" width="12.5" style="0" customWidth="1"/>
    <col min="6" max="6" width="18.33203125" style="0" customWidth="1"/>
    <col min="7" max="7" width="24.16015625" style="405" customWidth="1"/>
    <col min="257" max="257" width="10" style="0" customWidth="1"/>
    <col min="258" max="258" width="74.83203125" style="0" customWidth="1"/>
    <col min="259" max="259" width="3.83203125" style="0" customWidth="1"/>
    <col min="260" max="260" width="9" style="0" customWidth="1"/>
    <col min="261" max="261" width="12.5" style="0" customWidth="1"/>
    <col min="262" max="262" width="18.33203125" style="0" customWidth="1"/>
    <col min="263" max="263" width="24.16015625" style="0" customWidth="1"/>
    <col min="513" max="513" width="10" style="0" customWidth="1"/>
    <col min="514" max="514" width="74.83203125" style="0" customWidth="1"/>
    <col min="515" max="515" width="3.83203125" style="0" customWidth="1"/>
    <col min="516" max="516" width="9" style="0" customWidth="1"/>
    <col min="517" max="517" width="12.5" style="0" customWidth="1"/>
    <col min="518" max="518" width="18.33203125" style="0" customWidth="1"/>
    <col min="519" max="519" width="24.16015625" style="0" customWidth="1"/>
    <col min="769" max="769" width="10" style="0" customWidth="1"/>
    <col min="770" max="770" width="74.83203125" style="0" customWidth="1"/>
    <col min="771" max="771" width="3.83203125" style="0" customWidth="1"/>
    <col min="772" max="772" width="9" style="0" customWidth="1"/>
    <col min="773" max="773" width="12.5" style="0" customWidth="1"/>
    <col min="774" max="774" width="18.33203125" style="0" customWidth="1"/>
    <col min="775" max="775" width="24.16015625" style="0" customWidth="1"/>
    <col min="1025" max="1025" width="10" style="0" customWidth="1"/>
    <col min="1026" max="1026" width="74.83203125" style="0" customWidth="1"/>
    <col min="1027" max="1027" width="3.83203125" style="0" customWidth="1"/>
    <col min="1028" max="1028" width="9" style="0" customWidth="1"/>
    <col min="1029" max="1029" width="12.5" style="0" customWidth="1"/>
    <col min="1030" max="1030" width="18.33203125" style="0" customWidth="1"/>
    <col min="1031" max="1031" width="24.16015625" style="0" customWidth="1"/>
    <col min="1281" max="1281" width="10" style="0" customWidth="1"/>
    <col min="1282" max="1282" width="74.83203125" style="0" customWidth="1"/>
    <col min="1283" max="1283" width="3.83203125" style="0" customWidth="1"/>
    <col min="1284" max="1284" width="9" style="0" customWidth="1"/>
    <col min="1285" max="1285" width="12.5" style="0" customWidth="1"/>
    <col min="1286" max="1286" width="18.33203125" style="0" customWidth="1"/>
    <col min="1287" max="1287" width="24.16015625" style="0" customWidth="1"/>
    <col min="1537" max="1537" width="10" style="0" customWidth="1"/>
    <col min="1538" max="1538" width="74.83203125" style="0" customWidth="1"/>
    <col min="1539" max="1539" width="3.83203125" style="0" customWidth="1"/>
    <col min="1540" max="1540" width="9" style="0" customWidth="1"/>
    <col min="1541" max="1541" width="12.5" style="0" customWidth="1"/>
    <col min="1542" max="1542" width="18.33203125" style="0" customWidth="1"/>
    <col min="1543" max="1543" width="24.16015625" style="0" customWidth="1"/>
    <col min="1793" max="1793" width="10" style="0" customWidth="1"/>
    <col min="1794" max="1794" width="74.83203125" style="0" customWidth="1"/>
    <col min="1795" max="1795" width="3.83203125" style="0" customWidth="1"/>
    <col min="1796" max="1796" width="9" style="0" customWidth="1"/>
    <col min="1797" max="1797" width="12.5" style="0" customWidth="1"/>
    <col min="1798" max="1798" width="18.33203125" style="0" customWidth="1"/>
    <col min="1799" max="1799" width="24.16015625" style="0" customWidth="1"/>
    <col min="2049" max="2049" width="10" style="0" customWidth="1"/>
    <col min="2050" max="2050" width="74.83203125" style="0" customWidth="1"/>
    <col min="2051" max="2051" width="3.83203125" style="0" customWidth="1"/>
    <col min="2052" max="2052" width="9" style="0" customWidth="1"/>
    <col min="2053" max="2053" width="12.5" style="0" customWidth="1"/>
    <col min="2054" max="2054" width="18.33203125" style="0" customWidth="1"/>
    <col min="2055" max="2055" width="24.16015625" style="0" customWidth="1"/>
    <col min="2305" max="2305" width="10" style="0" customWidth="1"/>
    <col min="2306" max="2306" width="74.83203125" style="0" customWidth="1"/>
    <col min="2307" max="2307" width="3.83203125" style="0" customWidth="1"/>
    <col min="2308" max="2308" width="9" style="0" customWidth="1"/>
    <col min="2309" max="2309" width="12.5" style="0" customWidth="1"/>
    <col min="2310" max="2310" width="18.33203125" style="0" customWidth="1"/>
    <col min="2311" max="2311" width="24.16015625" style="0" customWidth="1"/>
    <col min="2561" max="2561" width="10" style="0" customWidth="1"/>
    <col min="2562" max="2562" width="74.83203125" style="0" customWidth="1"/>
    <col min="2563" max="2563" width="3.83203125" style="0" customWidth="1"/>
    <col min="2564" max="2564" width="9" style="0" customWidth="1"/>
    <col min="2565" max="2565" width="12.5" style="0" customWidth="1"/>
    <col min="2566" max="2566" width="18.33203125" style="0" customWidth="1"/>
    <col min="2567" max="2567" width="24.16015625" style="0" customWidth="1"/>
    <col min="2817" max="2817" width="10" style="0" customWidth="1"/>
    <col min="2818" max="2818" width="74.83203125" style="0" customWidth="1"/>
    <col min="2819" max="2819" width="3.83203125" style="0" customWidth="1"/>
    <col min="2820" max="2820" width="9" style="0" customWidth="1"/>
    <col min="2821" max="2821" width="12.5" style="0" customWidth="1"/>
    <col min="2822" max="2822" width="18.33203125" style="0" customWidth="1"/>
    <col min="2823" max="2823" width="24.16015625" style="0" customWidth="1"/>
    <col min="3073" max="3073" width="10" style="0" customWidth="1"/>
    <col min="3074" max="3074" width="74.83203125" style="0" customWidth="1"/>
    <col min="3075" max="3075" width="3.83203125" style="0" customWidth="1"/>
    <col min="3076" max="3076" width="9" style="0" customWidth="1"/>
    <col min="3077" max="3077" width="12.5" style="0" customWidth="1"/>
    <col min="3078" max="3078" width="18.33203125" style="0" customWidth="1"/>
    <col min="3079" max="3079" width="24.16015625" style="0" customWidth="1"/>
    <col min="3329" max="3329" width="10" style="0" customWidth="1"/>
    <col min="3330" max="3330" width="74.83203125" style="0" customWidth="1"/>
    <col min="3331" max="3331" width="3.83203125" style="0" customWidth="1"/>
    <col min="3332" max="3332" width="9" style="0" customWidth="1"/>
    <col min="3333" max="3333" width="12.5" style="0" customWidth="1"/>
    <col min="3334" max="3334" width="18.33203125" style="0" customWidth="1"/>
    <col min="3335" max="3335" width="24.16015625" style="0" customWidth="1"/>
    <col min="3585" max="3585" width="10" style="0" customWidth="1"/>
    <col min="3586" max="3586" width="74.83203125" style="0" customWidth="1"/>
    <col min="3587" max="3587" width="3.83203125" style="0" customWidth="1"/>
    <col min="3588" max="3588" width="9" style="0" customWidth="1"/>
    <col min="3589" max="3589" width="12.5" style="0" customWidth="1"/>
    <col min="3590" max="3590" width="18.33203125" style="0" customWidth="1"/>
    <col min="3591" max="3591" width="24.16015625" style="0" customWidth="1"/>
    <col min="3841" max="3841" width="10" style="0" customWidth="1"/>
    <col min="3842" max="3842" width="74.83203125" style="0" customWidth="1"/>
    <col min="3843" max="3843" width="3.83203125" style="0" customWidth="1"/>
    <col min="3844" max="3844" width="9" style="0" customWidth="1"/>
    <col min="3845" max="3845" width="12.5" style="0" customWidth="1"/>
    <col min="3846" max="3846" width="18.33203125" style="0" customWidth="1"/>
    <col min="3847" max="3847" width="24.16015625" style="0" customWidth="1"/>
    <col min="4097" max="4097" width="10" style="0" customWidth="1"/>
    <col min="4098" max="4098" width="74.83203125" style="0" customWidth="1"/>
    <col min="4099" max="4099" width="3.83203125" style="0" customWidth="1"/>
    <col min="4100" max="4100" width="9" style="0" customWidth="1"/>
    <col min="4101" max="4101" width="12.5" style="0" customWidth="1"/>
    <col min="4102" max="4102" width="18.33203125" style="0" customWidth="1"/>
    <col min="4103" max="4103" width="24.16015625" style="0" customWidth="1"/>
    <col min="4353" max="4353" width="10" style="0" customWidth="1"/>
    <col min="4354" max="4354" width="74.83203125" style="0" customWidth="1"/>
    <col min="4355" max="4355" width="3.83203125" style="0" customWidth="1"/>
    <col min="4356" max="4356" width="9" style="0" customWidth="1"/>
    <col min="4357" max="4357" width="12.5" style="0" customWidth="1"/>
    <col min="4358" max="4358" width="18.33203125" style="0" customWidth="1"/>
    <col min="4359" max="4359" width="24.16015625" style="0" customWidth="1"/>
    <col min="4609" max="4609" width="10" style="0" customWidth="1"/>
    <col min="4610" max="4610" width="74.83203125" style="0" customWidth="1"/>
    <col min="4611" max="4611" width="3.83203125" style="0" customWidth="1"/>
    <col min="4612" max="4612" width="9" style="0" customWidth="1"/>
    <col min="4613" max="4613" width="12.5" style="0" customWidth="1"/>
    <col min="4614" max="4614" width="18.33203125" style="0" customWidth="1"/>
    <col min="4615" max="4615" width="24.16015625" style="0" customWidth="1"/>
    <col min="4865" max="4865" width="10" style="0" customWidth="1"/>
    <col min="4866" max="4866" width="74.83203125" style="0" customWidth="1"/>
    <col min="4867" max="4867" width="3.83203125" style="0" customWidth="1"/>
    <col min="4868" max="4868" width="9" style="0" customWidth="1"/>
    <col min="4869" max="4869" width="12.5" style="0" customWidth="1"/>
    <col min="4870" max="4870" width="18.33203125" style="0" customWidth="1"/>
    <col min="4871" max="4871" width="24.16015625" style="0" customWidth="1"/>
    <col min="5121" max="5121" width="10" style="0" customWidth="1"/>
    <col min="5122" max="5122" width="74.83203125" style="0" customWidth="1"/>
    <col min="5123" max="5123" width="3.83203125" style="0" customWidth="1"/>
    <col min="5124" max="5124" width="9" style="0" customWidth="1"/>
    <col min="5125" max="5125" width="12.5" style="0" customWidth="1"/>
    <col min="5126" max="5126" width="18.33203125" style="0" customWidth="1"/>
    <col min="5127" max="5127" width="24.16015625" style="0" customWidth="1"/>
    <col min="5377" max="5377" width="10" style="0" customWidth="1"/>
    <col min="5378" max="5378" width="74.83203125" style="0" customWidth="1"/>
    <col min="5379" max="5379" width="3.83203125" style="0" customWidth="1"/>
    <col min="5380" max="5380" width="9" style="0" customWidth="1"/>
    <col min="5381" max="5381" width="12.5" style="0" customWidth="1"/>
    <col min="5382" max="5382" width="18.33203125" style="0" customWidth="1"/>
    <col min="5383" max="5383" width="24.16015625" style="0" customWidth="1"/>
    <col min="5633" max="5633" width="10" style="0" customWidth="1"/>
    <col min="5634" max="5634" width="74.83203125" style="0" customWidth="1"/>
    <col min="5635" max="5635" width="3.83203125" style="0" customWidth="1"/>
    <col min="5636" max="5636" width="9" style="0" customWidth="1"/>
    <col min="5637" max="5637" width="12.5" style="0" customWidth="1"/>
    <col min="5638" max="5638" width="18.33203125" style="0" customWidth="1"/>
    <col min="5639" max="5639" width="24.16015625" style="0" customWidth="1"/>
    <col min="5889" max="5889" width="10" style="0" customWidth="1"/>
    <col min="5890" max="5890" width="74.83203125" style="0" customWidth="1"/>
    <col min="5891" max="5891" width="3.83203125" style="0" customWidth="1"/>
    <col min="5892" max="5892" width="9" style="0" customWidth="1"/>
    <col min="5893" max="5893" width="12.5" style="0" customWidth="1"/>
    <col min="5894" max="5894" width="18.33203125" style="0" customWidth="1"/>
    <col min="5895" max="5895" width="24.16015625" style="0" customWidth="1"/>
    <col min="6145" max="6145" width="10" style="0" customWidth="1"/>
    <col min="6146" max="6146" width="74.83203125" style="0" customWidth="1"/>
    <col min="6147" max="6147" width="3.83203125" style="0" customWidth="1"/>
    <col min="6148" max="6148" width="9" style="0" customWidth="1"/>
    <col min="6149" max="6149" width="12.5" style="0" customWidth="1"/>
    <col min="6150" max="6150" width="18.33203125" style="0" customWidth="1"/>
    <col min="6151" max="6151" width="24.16015625" style="0" customWidth="1"/>
    <col min="6401" max="6401" width="10" style="0" customWidth="1"/>
    <col min="6402" max="6402" width="74.83203125" style="0" customWidth="1"/>
    <col min="6403" max="6403" width="3.83203125" style="0" customWidth="1"/>
    <col min="6404" max="6404" width="9" style="0" customWidth="1"/>
    <col min="6405" max="6405" width="12.5" style="0" customWidth="1"/>
    <col min="6406" max="6406" width="18.33203125" style="0" customWidth="1"/>
    <col min="6407" max="6407" width="24.16015625" style="0" customWidth="1"/>
    <col min="6657" max="6657" width="10" style="0" customWidth="1"/>
    <col min="6658" max="6658" width="74.83203125" style="0" customWidth="1"/>
    <col min="6659" max="6659" width="3.83203125" style="0" customWidth="1"/>
    <col min="6660" max="6660" width="9" style="0" customWidth="1"/>
    <col min="6661" max="6661" width="12.5" style="0" customWidth="1"/>
    <col min="6662" max="6662" width="18.33203125" style="0" customWidth="1"/>
    <col min="6663" max="6663" width="24.16015625" style="0" customWidth="1"/>
    <col min="6913" max="6913" width="10" style="0" customWidth="1"/>
    <col min="6914" max="6914" width="74.83203125" style="0" customWidth="1"/>
    <col min="6915" max="6915" width="3.83203125" style="0" customWidth="1"/>
    <col min="6916" max="6916" width="9" style="0" customWidth="1"/>
    <col min="6917" max="6917" width="12.5" style="0" customWidth="1"/>
    <col min="6918" max="6918" width="18.33203125" style="0" customWidth="1"/>
    <col min="6919" max="6919" width="24.16015625" style="0" customWidth="1"/>
    <col min="7169" max="7169" width="10" style="0" customWidth="1"/>
    <col min="7170" max="7170" width="74.83203125" style="0" customWidth="1"/>
    <col min="7171" max="7171" width="3.83203125" style="0" customWidth="1"/>
    <col min="7172" max="7172" width="9" style="0" customWidth="1"/>
    <col min="7173" max="7173" width="12.5" style="0" customWidth="1"/>
    <col min="7174" max="7174" width="18.33203125" style="0" customWidth="1"/>
    <col min="7175" max="7175" width="24.16015625" style="0" customWidth="1"/>
    <col min="7425" max="7425" width="10" style="0" customWidth="1"/>
    <col min="7426" max="7426" width="74.83203125" style="0" customWidth="1"/>
    <col min="7427" max="7427" width="3.83203125" style="0" customWidth="1"/>
    <col min="7428" max="7428" width="9" style="0" customWidth="1"/>
    <col min="7429" max="7429" width="12.5" style="0" customWidth="1"/>
    <col min="7430" max="7430" width="18.33203125" style="0" customWidth="1"/>
    <col min="7431" max="7431" width="24.16015625" style="0" customWidth="1"/>
    <col min="7681" max="7681" width="10" style="0" customWidth="1"/>
    <col min="7682" max="7682" width="74.83203125" style="0" customWidth="1"/>
    <col min="7683" max="7683" width="3.83203125" style="0" customWidth="1"/>
    <col min="7684" max="7684" width="9" style="0" customWidth="1"/>
    <col min="7685" max="7685" width="12.5" style="0" customWidth="1"/>
    <col min="7686" max="7686" width="18.33203125" style="0" customWidth="1"/>
    <col min="7687" max="7687" width="24.16015625" style="0" customWidth="1"/>
    <col min="7937" max="7937" width="10" style="0" customWidth="1"/>
    <col min="7938" max="7938" width="74.83203125" style="0" customWidth="1"/>
    <col min="7939" max="7939" width="3.83203125" style="0" customWidth="1"/>
    <col min="7940" max="7940" width="9" style="0" customWidth="1"/>
    <col min="7941" max="7941" width="12.5" style="0" customWidth="1"/>
    <col min="7942" max="7942" width="18.33203125" style="0" customWidth="1"/>
    <col min="7943" max="7943" width="24.16015625" style="0" customWidth="1"/>
    <col min="8193" max="8193" width="10" style="0" customWidth="1"/>
    <col min="8194" max="8194" width="74.83203125" style="0" customWidth="1"/>
    <col min="8195" max="8195" width="3.83203125" style="0" customWidth="1"/>
    <col min="8196" max="8196" width="9" style="0" customWidth="1"/>
    <col min="8197" max="8197" width="12.5" style="0" customWidth="1"/>
    <col min="8198" max="8198" width="18.33203125" style="0" customWidth="1"/>
    <col min="8199" max="8199" width="24.16015625" style="0" customWidth="1"/>
    <col min="8449" max="8449" width="10" style="0" customWidth="1"/>
    <col min="8450" max="8450" width="74.83203125" style="0" customWidth="1"/>
    <col min="8451" max="8451" width="3.83203125" style="0" customWidth="1"/>
    <col min="8452" max="8452" width="9" style="0" customWidth="1"/>
    <col min="8453" max="8453" width="12.5" style="0" customWidth="1"/>
    <col min="8454" max="8454" width="18.33203125" style="0" customWidth="1"/>
    <col min="8455" max="8455" width="24.16015625" style="0" customWidth="1"/>
    <col min="8705" max="8705" width="10" style="0" customWidth="1"/>
    <col min="8706" max="8706" width="74.83203125" style="0" customWidth="1"/>
    <col min="8707" max="8707" width="3.83203125" style="0" customWidth="1"/>
    <col min="8708" max="8708" width="9" style="0" customWidth="1"/>
    <col min="8709" max="8709" width="12.5" style="0" customWidth="1"/>
    <col min="8710" max="8710" width="18.33203125" style="0" customWidth="1"/>
    <col min="8711" max="8711" width="24.16015625" style="0" customWidth="1"/>
    <col min="8961" max="8961" width="10" style="0" customWidth="1"/>
    <col min="8962" max="8962" width="74.83203125" style="0" customWidth="1"/>
    <col min="8963" max="8963" width="3.83203125" style="0" customWidth="1"/>
    <col min="8964" max="8964" width="9" style="0" customWidth="1"/>
    <col min="8965" max="8965" width="12.5" style="0" customWidth="1"/>
    <col min="8966" max="8966" width="18.33203125" style="0" customWidth="1"/>
    <col min="8967" max="8967" width="24.16015625" style="0" customWidth="1"/>
    <col min="9217" max="9217" width="10" style="0" customWidth="1"/>
    <col min="9218" max="9218" width="74.83203125" style="0" customWidth="1"/>
    <col min="9219" max="9219" width="3.83203125" style="0" customWidth="1"/>
    <col min="9220" max="9220" width="9" style="0" customWidth="1"/>
    <col min="9221" max="9221" width="12.5" style="0" customWidth="1"/>
    <col min="9222" max="9222" width="18.33203125" style="0" customWidth="1"/>
    <col min="9223" max="9223" width="24.16015625" style="0" customWidth="1"/>
    <col min="9473" max="9473" width="10" style="0" customWidth="1"/>
    <col min="9474" max="9474" width="74.83203125" style="0" customWidth="1"/>
    <col min="9475" max="9475" width="3.83203125" style="0" customWidth="1"/>
    <col min="9476" max="9476" width="9" style="0" customWidth="1"/>
    <col min="9477" max="9477" width="12.5" style="0" customWidth="1"/>
    <col min="9478" max="9478" width="18.33203125" style="0" customWidth="1"/>
    <col min="9479" max="9479" width="24.16015625" style="0" customWidth="1"/>
    <col min="9729" max="9729" width="10" style="0" customWidth="1"/>
    <col min="9730" max="9730" width="74.83203125" style="0" customWidth="1"/>
    <col min="9731" max="9731" width="3.83203125" style="0" customWidth="1"/>
    <col min="9732" max="9732" width="9" style="0" customWidth="1"/>
    <col min="9733" max="9733" width="12.5" style="0" customWidth="1"/>
    <col min="9734" max="9734" width="18.33203125" style="0" customWidth="1"/>
    <col min="9735" max="9735" width="24.16015625" style="0" customWidth="1"/>
    <col min="9985" max="9985" width="10" style="0" customWidth="1"/>
    <col min="9986" max="9986" width="74.83203125" style="0" customWidth="1"/>
    <col min="9987" max="9987" width="3.83203125" style="0" customWidth="1"/>
    <col min="9988" max="9988" width="9" style="0" customWidth="1"/>
    <col min="9989" max="9989" width="12.5" style="0" customWidth="1"/>
    <col min="9990" max="9990" width="18.33203125" style="0" customWidth="1"/>
    <col min="9991" max="9991" width="24.16015625" style="0" customWidth="1"/>
    <col min="10241" max="10241" width="10" style="0" customWidth="1"/>
    <col min="10242" max="10242" width="74.83203125" style="0" customWidth="1"/>
    <col min="10243" max="10243" width="3.83203125" style="0" customWidth="1"/>
    <col min="10244" max="10244" width="9" style="0" customWidth="1"/>
    <col min="10245" max="10245" width="12.5" style="0" customWidth="1"/>
    <col min="10246" max="10246" width="18.33203125" style="0" customWidth="1"/>
    <col min="10247" max="10247" width="24.16015625" style="0" customWidth="1"/>
    <col min="10497" max="10497" width="10" style="0" customWidth="1"/>
    <col min="10498" max="10498" width="74.83203125" style="0" customWidth="1"/>
    <col min="10499" max="10499" width="3.83203125" style="0" customWidth="1"/>
    <col min="10500" max="10500" width="9" style="0" customWidth="1"/>
    <col min="10501" max="10501" width="12.5" style="0" customWidth="1"/>
    <col min="10502" max="10502" width="18.33203125" style="0" customWidth="1"/>
    <col min="10503" max="10503" width="24.16015625" style="0" customWidth="1"/>
    <col min="10753" max="10753" width="10" style="0" customWidth="1"/>
    <col min="10754" max="10754" width="74.83203125" style="0" customWidth="1"/>
    <col min="10755" max="10755" width="3.83203125" style="0" customWidth="1"/>
    <col min="10756" max="10756" width="9" style="0" customWidth="1"/>
    <col min="10757" max="10757" width="12.5" style="0" customWidth="1"/>
    <col min="10758" max="10758" width="18.33203125" style="0" customWidth="1"/>
    <col min="10759" max="10759" width="24.16015625" style="0" customWidth="1"/>
    <col min="11009" max="11009" width="10" style="0" customWidth="1"/>
    <col min="11010" max="11010" width="74.83203125" style="0" customWidth="1"/>
    <col min="11011" max="11011" width="3.83203125" style="0" customWidth="1"/>
    <col min="11012" max="11012" width="9" style="0" customWidth="1"/>
    <col min="11013" max="11013" width="12.5" style="0" customWidth="1"/>
    <col min="11014" max="11014" width="18.33203125" style="0" customWidth="1"/>
    <col min="11015" max="11015" width="24.16015625" style="0" customWidth="1"/>
    <col min="11265" max="11265" width="10" style="0" customWidth="1"/>
    <col min="11266" max="11266" width="74.83203125" style="0" customWidth="1"/>
    <col min="11267" max="11267" width="3.83203125" style="0" customWidth="1"/>
    <col min="11268" max="11268" width="9" style="0" customWidth="1"/>
    <col min="11269" max="11269" width="12.5" style="0" customWidth="1"/>
    <col min="11270" max="11270" width="18.33203125" style="0" customWidth="1"/>
    <col min="11271" max="11271" width="24.16015625" style="0" customWidth="1"/>
    <col min="11521" max="11521" width="10" style="0" customWidth="1"/>
    <col min="11522" max="11522" width="74.83203125" style="0" customWidth="1"/>
    <col min="11523" max="11523" width="3.83203125" style="0" customWidth="1"/>
    <col min="11524" max="11524" width="9" style="0" customWidth="1"/>
    <col min="11525" max="11525" width="12.5" style="0" customWidth="1"/>
    <col min="11526" max="11526" width="18.33203125" style="0" customWidth="1"/>
    <col min="11527" max="11527" width="24.16015625" style="0" customWidth="1"/>
    <col min="11777" max="11777" width="10" style="0" customWidth="1"/>
    <col min="11778" max="11778" width="74.83203125" style="0" customWidth="1"/>
    <col min="11779" max="11779" width="3.83203125" style="0" customWidth="1"/>
    <col min="11780" max="11780" width="9" style="0" customWidth="1"/>
    <col min="11781" max="11781" width="12.5" style="0" customWidth="1"/>
    <col min="11782" max="11782" width="18.33203125" style="0" customWidth="1"/>
    <col min="11783" max="11783" width="24.16015625" style="0" customWidth="1"/>
    <col min="12033" max="12033" width="10" style="0" customWidth="1"/>
    <col min="12034" max="12034" width="74.83203125" style="0" customWidth="1"/>
    <col min="12035" max="12035" width="3.83203125" style="0" customWidth="1"/>
    <col min="12036" max="12036" width="9" style="0" customWidth="1"/>
    <col min="12037" max="12037" width="12.5" style="0" customWidth="1"/>
    <col min="12038" max="12038" width="18.33203125" style="0" customWidth="1"/>
    <col min="12039" max="12039" width="24.16015625" style="0" customWidth="1"/>
    <col min="12289" max="12289" width="10" style="0" customWidth="1"/>
    <col min="12290" max="12290" width="74.83203125" style="0" customWidth="1"/>
    <col min="12291" max="12291" width="3.83203125" style="0" customWidth="1"/>
    <col min="12292" max="12292" width="9" style="0" customWidth="1"/>
    <col min="12293" max="12293" width="12.5" style="0" customWidth="1"/>
    <col min="12294" max="12294" width="18.33203125" style="0" customWidth="1"/>
    <col min="12295" max="12295" width="24.16015625" style="0" customWidth="1"/>
    <col min="12545" max="12545" width="10" style="0" customWidth="1"/>
    <col min="12546" max="12546" width="74.83203125" style="0" customWidth="1"/>
    <col min="12547" max="12547" width="3.83203125" style="0" customWidth="1"/>
    <col min="12548" max="12548" width="9" style="0" customWidth="1"/>
    <col min="12549" max="12549" width="12.5" style="0" customWidth="1"/>
    <col min="12550" max="12550" width="18.33203125" style="0" customWidth="1"/>
    <col min="12551" max="12551" width="24.16015625" style="0" customWidth="1"/>
    <col min="12801" max="12801" width="10" style="0" customWidth="1"/>
    <col min="12802" max="12802" width="74.83203125" style="0" customWidth="1"/>
    <col min="12803" max="12803" width="3.83203125" style="0" customWidth="1"/>
    <col min="12804" max="12804" width="9" style="0" customWidth="1"/>
    <col min="12805" max="12805" width="12.5" style="0" customWidth="1"/>
    <col min="12806" max="12806" width="18.33203125" style="0" customWidth="1"/>
    <col min="12807" max="12807" width="24.16015625" style="0" customWidth="1"/>
    <col min="13057" max="13057" width="10" style="0" customWidth="1"/>
    <col min="13058" max="13058" width="74.83203125" style="0" customWidth="1"/>
    <col min="13059" max="13059" width="3.83203125" style="0" customWidth="1"/>
    <col min="13060" max="13060" width="9" style="0" customWidth="1"/>
    <col min="13061" max="13061" width="12.5" style="0" customWidth="1"/>
    <col min="13062" max="13062" width="18.33203125" style="0" customWidth="1"/>
    <col min="13063" max="13063" width="24.16015625" style="0" customWidth="1"/>
    <col min="13313" max="13313" width="10" style="0" customWidth="1"/>
    <col min="13314" max="13314" width="74.83203125" style="0" customWidth="1"/>
    <col min="13315" max="13315" width="3.83203125" style="0" customWidth="1"/>
    <col min="13316" max="13316" width="9" style="0" customWidth="1"/>
    <col min="13317" max="13317" width="12.5" style="0" customWidth="1"/>
    <col min="13318" max="13318" width="18.33203125" style="0" customWidth="1"/>
    <col min="13319" max="13319" width="24.16015625" style="0" customWidth="1"/>
    <col min="13569" max="13569" width="10" style="0" customWidth="1"/>
    <col min="13570" max="13570" width="74.83203125" style="0" customWidth="1"/>
    <col min="13571" max="13571" width="3.83203125" style="0" customWidth="1"/>
    <col min="13572" max="13572" width="9" style="0" customWidth="1"/>
    <col min="13573" max="13573" width="12.5" style="0" customWidth="1"/>
    <col min="13574" max="13574" width="18.33203125" style="0" customWidth="1"/>
    <col min="13575" max="13575" width="24.16015625" style="0" customWidth="1"/>
    <col min="13825" max="13825" width="10" style="0" customWidth="1"/>
    <col min="13826" max="13826" width="74.83203125" style="0" customWidth="1"/>
    <col min="13827" max="13827" width="3.83203125" style="0" customWidth="1"/>
    <col min="13828" max="13828" width="9" style="0" customWidth="1"/>
    <col min="13829" max="13829" width="12.5" style="0" customWidth="1"/>
    <col min="13830" max="13830" width="18.33203125" style="0" customWidth="1"/>
    <col min="13831" max="13831" width="24.16015625" style="0" customWidth="1"/>
    <col min="14081" max="14081" width="10" style="0" customWidth="1"/>
    <col min="14082" max="14082" width="74.83203125" style="0" customWidth="1"/>
    <col min="14083" max="14083" width="3.83203125" style="0" customWidth="1"/>
    <col min="14084" max="14084" width="9" style="0" customWidth="1"/>
    <col min="14085" max="14085" width="12.5" style="0" customWidth="1"/>
    <col min="14086" max="14086" width="18.33203125" style="0" customWidth="1"/>
    <col min="14087" max="14087" width="24.16015625" style="0" customWidth="1"/>
    <col min="14337" max="14337" width="10" style="0" customWidth="1"/>
    <col min="14338" max="14338" width="74.83203125" style="0" customWidth="1"/>
    <col min="14339" max="14339" width="3.83203125" style="0" customWidth="1"/>
    <col min="14340" max="14340" width="9" style="0" customWidth="1"/>
    <col min="14341" max="14341" width="12.5" style="0" customWidth="1"/>
    <col min="14342" max="14342" width="18.33203125" style="0" customWidth="1"/>
    <col min="14343" max="14343" width="24.16015625" style="0" customWidth="1"/>
    <col min="14593" max="14593" width="10" style="0" customWidth="1"/>
    <col min="14594" max="14594" width="74.83203125" style="0" customWidth="1"/>
    <col min="14595" max="14595" width="3.83203125" style="0" customWidth="1"/>
    <col min="14596" max="14596" width="9" style="0" customWidth="1"/>
    <col min="14597" max="14597" width="12.5" style="0" customWidth="1"/>
    <col min="14598" max="14598" width="18.33203125" style="0" customWidth="1"/>
    <col min="14599" max="14599" width="24.16015625" style="0" customWidth="1"/>
    <col min="14849" max="14849" width="10" style="0" customWidth="1"/>
    <col min="14850" max="14850" width="74.83203125" style="0" customWidth="1"/>
    <col min="14851" max="14851" width="3.83203125" style="0" customWidth="1"/>
    <col min="14852" max="14852" width="9" style="0" customWidth="1"/>
    <col min="14853" max="14853" width="12.5" style="0" customWidth="1"/>
    <col min="14854" max="14854" width="18.33203125" style="0" customWidth="1"/>
    <col min="14855" max="14855" width="24.16015625" style="0" customWidth="1"/>
    <col min="15105" max="15105" width="10" style="0" customWidth="1"/>
    <col min="15106" max="15106" width="74.83203125" style="0" customWidth="1"/>
    <col min="15107" max="15107" width="3.83203125" style="0" customWidth="1"/>
    <col min="15108" max="15108" width="9" style="0" customWidth="1"/>
    <col min="15109" max="15109" width="12.5" style="0" customWidth="1"/>
    <col min="15110" max="15110" width="18.33203125" style="0" customWidth="1"/>
    <col min="15111" max="15111" width="24.16015625" style="0" customWidth="1"/>
    <col min="15361" max="15361" width="10" style="0" customWidth="1"/>
    <col min="15362" max="15362" width="74.83203125" style="0" customWidth="1"/>
    <col min="15363" max="15363" width="3.83203125" style="0" customWidth="1"/>
    <col min="15364" max="15364" width="9" style="0" customWidth="1"/>
    <col min="15365" max="15365" width="12.5" style="0" customWidth="1"/>
    <col min="15366" max="15366" width="18.33203125" style="0" customWidth="1"/>
    <col min="15367" max="15367" width="24.16015625" style="0" customWidth="1"/>
    <col min="15617" max="15617" width="10" style="0" customWidth="1"/>
    <col min="15618" max="15618" width="74.83203125" style="0" customWidth="1"/>
    <col min="15619" max="15619" width="3.83203125" style="0" customWidth="1"/>
    <col min="15620" max="15620" width="9" style="0" customWidth="1"/>
    <col min="15621" max="15621" width="12.5" style="0" customWidth="1"/>
    <col min="15622" max="15622" width="18.33203125" style="0" customWidth="1"/>
    <col min="15623" max="15623" width="24.16015625" style="0" customWidth="1"/>
    <col min="15873" max="15873" width="10" style="0" customWidth="1"/>
    <col min="15874" max="15874" width="74.83203125" style="0" customWidth="1"/>
    <col min="15875" max="15875" width="3.83203125" style="0" customWidth="1"/>
    <col min="15876" max="15876" width="9" style="0" customWidth="1"/>
    <col min="15877" max="15877" width="12.5" style="0" customWidth="1"/>
    <col min="15878" max="15878" width="18.33203125" style="0" customWidth="1"/>
    <col min="15879" max="15879" width="24.16015625" style="0" customWidth="1"/>
    <col min="16129" max="16129" width="10" style="0" customWidth="1"/>
    <col min="16130" max="16130" width="74.83203125" style="0" customWidth="1"/>
    <col min="16131" max="16131" width="3.83203125" style="0" customWidth="1"/>
    <col min="16132" max="16132" width="9" style="0" customWidth="1"/>
    <col min="16133" max="16133" width="12.5" style="0" customWidth="1"/>
    <col min="16134" max="16134" width="18.33203125" style="0" customWidth="1"/>
    <col min="16135" max="16135" width="24.16015625" style="0" customWidth="1"/>
  </cols>
  <sheetData>
    <row r="1" spans="1:7" ht="16.5">
      <c r="A1" s="368" t="s">
        <v>1819</v>
      </c>
      <c r="B1" s="369"/>
      <c r="C1" s="369"/>
      <c r="D1" s="369"/>
      <c r="E1" s="369"/>
      <c r="F1" s="369"/>
      <c r="G1" s="370"/>
    </row>
    <row r="2" spans="1:7" ht="14.25">
      <c r="A2" s="371" t="s">
        <v>1820</v>
      </c>
      <c r="B2" s="372"/>
      <c r="C2" s="372"/>
      <c r="D2" s="372"/>
      <c r="E2" s="372"/>
      <c r="F2" s="372"/>
      <c r="G2" s="373"/>
    </row>
    <row r="3" spans="1:10" ht="14.25">
      <c r="A3" s="374" t="s">
        <v>1821</v>
      </c>
      <c r="B3" s="375" t="s">
        <v>1822</v>
      </c>
      <c r="C3" s="376" t="s">
        <v>1823</v>
      </c>
      <c r="D3" s="376" t="s">
        <v>128</v>
      </c>
      <c r="E3" s="376" t="s">
        <v>1824</v>
      </c>
      <c r="F3" s="376" t="s">
        <v>1825</v>
      </c>
      <c r="G3" s="377" t="s">
        <v>1826</v>
      </c>
      <c r="H3" s="378"/>
      <c r="I3" s="378"/>
      <c r="J3" s="378"/>
    </row>
    <row r="4" spans="1:10" ht="14.25">
      <c r="A4" s="379"/>
      <c r="B4" s="380" t="s">
        <v>1827</v>
      </c>
      <c r="C4" s="381"/>
      <c r="D4" s="382"/>
      <c r="E4" s="383"/>
      <c r="F4" s="384"/>
      <c r="G4" s="385"/>
      <c r="H4" s="378"/>
      <c r="I4" s="378"/>
      <c r="J4" s="378"/>
    </row>
    <row r="5" spans="1:10" ht="33.75">
      <c r="A5" s="379"/>
      <c r="B5" s="386" t="s">
        <v>1828</v>
      </c>
      <c r="C5" s="381" t="s">
        <v>580</v>
      </c>
      <c r="D5" s="382">
        <v>4</v>
      </c>
      <c r="E5" s="383"/>
      <c r="F5" s="384">
        <f>D5*E5</f>
        <v>0</v>
      </c>
      <c r="G5" s="385" t="s">
        <v>1829</v>
      </c>
      <c r="H5" s="378"/>
      <c r="I5" s="378"/>
      <c r="J5" s="378"/>
    </row>
    <row r="6" spans="1:10" ht="24">
      <c r="A6" s="379"/>
      <c r="B6" s="387" t="s">
        <v>1830</v>
      </c>
      <c r="C6" s="381" t="s">
        <v>580</v>
      </c>
      <c r="D6" s="382">
        <v>4</v>
      </c>
      <c r="E6" s="383"/>
      <c r="F6" s="384">
        <f aca="true" t="shared" si="0" ref="F6:F70">D6*E6</f>
        <v>0</v>
      </c>
      <c r="G6" s="385" t="s">
        <v>1831</v>
      </c>
      <c r="H6" s="378"/>
      <c r="I6" s="378"/>
      <c r="J6" s="378"/>
    </row>
    <row r="7" spans="1:10" ht="33.75">
      <c r="A7" s="379"/>
      <c r="B7" s="386" t="s">
        <v>1832</v>
      </c>
      <c r="C7" s="381" t="s">
        <v>580</v>
      </c>
      <c r="D7" s="382">
        <v>3</v>
      </c>
      <c r="E7" s="383"/>
      <c r="F7" s="384">
        <f t="shared" si="0"/>
        <v>0</v>
      </c>
      <c r="G7" s="385" t="s">
        <v>1833</v>
      </c>
      <c r="H7" s="378"/>
      <c r="I7" s="378"/>
      <c r="J7" s="378"/>
    </row>
    <row r="8" spans="1:10" ht="33.75">
      <c r="A8" s="379"/>
      <c r="B8" s="386" t="s">
        <v>1834</v>
      </c>
      <c r="C8" s="381" t="s">
        <v>580</v>
      </c>
      <c r="D8" s="382">
        <v>10</v>
      </c>
      <c r="E8" s="383"/>
      <c r="F8" s="384">
        <f t="shared" si="0"/>
        <v>0</v>
      </c>
      <c r="G8" s="385" t="s">
        <v>1835</v>
      </c>
      <c r="H8" s="378"/>
      <c r="I8" s="378"/>
      <c r="J8" s="378"/>
    </row>
    <row r="9" spans="1:10" ht="24">
      <c r="A9" s="379"/>
      <c r="B9" s="387" t="s">
        <v>1836</v>
      </c>
      <c r="C9" s="381" t="s">
        <v>580</v>
      </c>
      <c r="D9" s="382">
        <v>13</v>
      </c>
      <c r="E9" s="383"/>
      <c r="F9" s="384">
        <f t="shared" si="0"/>
        <v>0</v>
      </c>
      <c r="G9" s="385" t="s">
        <v>1831</v>
      </c>
      <c r="H9" s="378"/>
      <c r="I9" s="378"/>
      <c r="J9" s="378"/>
    </row>
    <row r="10" spans="1:10" ht="22.5">
      <c r="A10" s="379"/>
      <c r="B10" s="386" t="s">
        <v>1837</v>
      </c>
      <c r="C10" s="381" t="s">
        <v>580</v>
      </c>
      <c r="D10" s="382">
        <v>17</v>
      </c>
      <c r="E10" s="383"/>
      <c r="F10" s="384">
        <f t="shared" si="0"/>
        <v>0</v>
      </c>
      <c r="G10" s="385" t="s">
        <v>1838</v>
      </c>
      <c r="H10" s="378"/>
      <c r="I10" s="378"/>
      <c r="J10" s="378"/>
    </row>
    <row r="11" spans="1:10" ht="14.25">
      <c r="A11" s="379"/>
      <c r="B11" s="386"/>
      <c r="C11" s="381"/>
      <c r="D11" s="382"/>
      <c r="E11" s="383"/>
      <c r="F11" s="384"/>
      <c r="G11" s="385"/>
      <c r="H11" s="378"/>
      <c r="I11" s="378"/>
      <c r="J11" s="378"/>
    </row>
    <row r="12" spans="1:10" ht="14.25">
      <c r="A12" s="379"/>
      <c r="B12" s="386" t="s">
        <v>1839</v>
      </c>
      <c r="C12" s="381" t="s">
        <v>580</v>
      </c>
      <c r="D12" s="382">
        <v>2</v>
      </c>
      <c r="E12" s="383"/>
      <c r="F12" s="384">
        <f t="shared" si="0"/>
        <v>0</v>
      </c>
      <c r="G12" s="385"/>
      <c r="H12" s="378"/>
      <c r="I12" s="378"/>
      <c r="J12" s="378"/>
    </row>
    <row r="13" spans="1:10" ht="14.25">
      <c r="A13" s="379"/>
      <c r="B13" s="386"/>
      <c r="C13" s="381"/>
      <c r="D13" s="382"/>
      <c r="E13" s="383"/>
      <c r="F13" s="384"/>
      <c r="G13" s="385"/>
      <c r="H13" s="378"/>
      <c r="I13" s="378"/>
      <c r="J13" s="378"/>
    </row>
    <row r="14" spans="1:10" ht="14.25">
      <c r="A14" s="379"/>
      <c r="B14" s="380" t="s">
        <v>1840</v>
      </c>
      <c r="C14" s="381"/>
      <c r="D14" s="382"/>
      <c r="E14" s="383"/>
      <c r="F14" s="384"/>
      <c r="G14" s="385"/>
      <c r="H14" s="378"/>
      <c r="I14" s="378"/>
      <c r="J14" s="378"/>
    </row>
    <row r="15" spans="1:10" ht="22.5">
      <c r="A15" s="379"/>
      <c r="B15" s="386" t="s">
        <v>1841</v>
      </c>
      <c r="C15" s="381" t="s">
        <v>580</v>
      </c>
      <c r="D15" s="382">
        <v>1</v>
      </c>
      <c r="E15" s="383"/>
      <c r="F15" s="384">
        <f t="shared" si="0"/>
        <v>0</v>
      </c>
      <c r="G15" s="385" t="s">
        <v>1842</v>
      </c>
      <c r="H15" s="378"/>
      <c r="I15" s="378"/>
      <c r="J15" s="378"/>
    </row>
    <row r="16" spans="1:10" ht="22.5">
      <c r="A16" s="379"/>
      <c r="B16" s="386" t="s">
        <v>1843</v>
      </c>
      <c r="C16" s="381" t="s">
        <v>580</v>
      </c>
      <c r="D16" s="382">
        <v>3</v>
      </c>
      <c r="E16" s="383"/>
      <c r="F16" s="384">
        <f t="shared" si="0"/>
        <v>0</v>
      </c>
      <c r="G16" s="385" t="s">
        <v>1842</v>
      </c>
      <c r="H16" s="378"/>
      <c r="I16" s="378"/>
      <c r="J16" s="378"/>
    </row>
    <row r="17" spans="1:10" ht="22.5">
      <c r="A17" s="379"/>
      <c r="B17" s="386" t="s">
        <v>1844</v>
      </c>
      <c r="C17" s="381" t="s">
        <v>580</v>
      </c>
      <c r="D17" s="382">
        <v>1</v>
      </c>
      <c r="E17" s="383"/>
      <c r="F17" s="384">
        <f t="shared" si="0"/>
        <v>0</v>
      </c>
      <c r="G17" s="385" t="s">
        <v>1842</v>
      </c>
      <c r="H17" s="378"/>
      <c r="I17" s="378"/>
      <c r="J17" s="378"/>
    </row>
    <row r="18" spans="1:10" ht="22.5">
      <c r="A18" s="379"/>
      <c r="B18" s="386" t="s">
        <v>1845</v>
      </c>
      <c r="C18" s="381" t="s">
        <v>580</v>
      </c>
      <c r="D18" s="382">
        <v>3</v>
      </c>
      <c r="E18" s="383"/>
      <c r="F18" s="384">
        <f t="shared" si="0"/>
        <v>0</v>
      </c>
      <c r="G18" s="385" t="s">
        <v>1842</v>
      </c>
      <c r="H18" s="378"/>
      <c r="I18" s="378"/>
      <c r="J18" s="378"/>
    </row>
    <row r="19" spans="1:10" ht="22.5">
      <c r="A19" s="379"/>
      <c r="B19" s="386" t="s">
        <v>1846</v>
      </c>
      <c r="C19" s="381" t="s">
        <v>580</v>
      </c>
      <c r="D19" s="382">
        <v>3</v>
      </c>
      <c r="E19" s="383"/>
      <c r="F19" s="384">
        <f t="shared" si="0"/>
        <v>0</v>
      </c>
      <c r="G19" s="385" t="s">
        <v>1842</v>
      </c>
      <c r="H19" s="378"/>
      <c r="I19" s="378"/>
      <c r="J19" s="378"/>
    </row>
    <row r="20" spans="1:10" ht="22.5">
      <c r="A20" s="379"/>
      <c r="B20" s="386" t="s">
        <v>1847</v>
      </c>
      <c r="C20" s="381" t="s">
        <v>580</v>
      </c>
      <c r="D20" s="382">
        <v>1</v>
      </c>
      <c r="E20" s="383"/>
      <c r="F20" s="384">
        <f t="shared" si="0"/>
        <v>0</v>
      </c>
      <c r="G20" s="385" t="s">
        <v>1842</v>
      </c>
      <c r="H20" s="378"/>
      <c r="I20" s="378"/>
      <c r="J20" s="378"/>
    </row>
    <row r="21" spans="1:10" ht="22.5">
      <c r="A21" s="379"/>
      <c r="B21" s="386" t="s">
        <v>1848</v>
      </c>
      <c r="C21" s="381" t="s">
        <v>580</v>
      </c>
      <c r="D21" s="382">
        <v>1</v>
      </c>
      <c r="E21" s="383"/>
      <c r="F21" s="384">
        <f t="shared" si="0"/>
        <v>0</v>
      </c>
      <c r="G21" s="385" t="s">
        <v>1842</v>
      </c>
      <c r="H21" s="378"/>
      <c r="I21" s="378"/>
      <c r="J21" s="378"/>
    </row>
    <row r="22" spans="1:10" ht="22.5">
      <c r="A22" s="379"/>
      <c r="B22" s="386" t="s">
        <v>1849</v>
      </c>
      <c r="C22" s="381" t="s">
        <v>580</v>
      </c>
      <c r="D22" s="382">
        <v>1</v>
      </c>
      <c r="E22" s="383"/>
      <c r="F22" s="384">
        <f t="shared" si="0"/>
        <v>0</v>
      </c>
      <c r="G22" s="385" t="s">
        <v>1842</v>
      </c>
      <c r="H22" s="378"/>
      <c r="I22" s="378"/>
      <c r="J22" s="378"/>
    </row>
    <row r="23" spans="1:10" ht="14.25">
      <c r="A23" s="379"/>
      <c r="B23" s="386"/>
      <c r="C23" s="381"/>
      <c r="D23" s="382"/>
      <c r="E23" s="383"/>
      <c r="F23" s="384"/>
      <c r="G23" s="385"/>
      <c r="H23" s="378"/>
      <c r="I23" s="378"/>
      <c r="J23" s="378"/>
    </row>
    <row r="24" spans="1:10" ht="14.25">
      <c r="A24" s="379"/>
      <c r="B24" s="380" t="s">
        <v>1850</v>
      </c>
      <c r="C24" s="381"/>
      <c r="D24" s="382"/>
      <c r="E24" s="383"/>
      <c r="F24" s="384"/>
      <c r="G24" s="385"/>
      <c r="H24" s="378"/>
      <c r="I24" s="378"/>
      <c r="J24" s="378"/>
    </row>
    <row r="25" spans="1:10" ht="22.5">
      <c r="A25" s="379"/>
      <c r="B25" s="386" t="s">
        <v>1851</v>
      </c>
      <c r="C25" s="381" t="s">
        <v>580</v>
      </c>
      <c r="D25" s="382">
        <v>1</v>
      </c>
      <c r="E25" s="383"/>
      <c r="F25" s="384">
        <f t="shared" si="0"/>
        <v>0</v>
      </c>
      <c r="G25" s="385"/>
      <c r="H25" s="378"/>
      <c r="I25" s="378"/>
      <c r="J25" s="378"/>
    </row>
    <row r="26" spans="1:10" ht="22.5">
      <c r="A26" s="379"/>
      <c r="B26" s="386" t="s">
        <v>1852</v>
      </c>
      <c r="C26" s="381" t="s">
        <v>580</v>
      </c>
      <c r="D26" s="382">
        <v>1</v>
      </c>
      <c r="E26" s="383"/>
      <c r="F26" s="384">
        <f t="shared" si="0"/>
        <v>0</v>
      </c>
      <c r="G26" s="385"/>
      <c r="H26" s="378"/>
      <c r="I26" s="378"/>
      <c r="J26" s="378"/>
    </row>
    <row r="27" spans="1:10" ht="22.5">
      <c r="A27" s="379"/>
      <c r="B27" s="386" t="s">
        <v>1853</v>
      </c>
      <c r="C27" s="381" t="s">
        <v>580</v>
      </c>
      <c r="D27" s="382">
        <v>1</v>
      </c>
      <c r="E27" s="383"/>
      <c r="F27" s="384">
        <f t="shared" si="0"/>
        <v>0</v>
      </c>
      <c r="G27" s="385"/>
      <c r="H27" s="378"/>
      <c r="I27" s="378"/>
      <c r="J27" s="378"/>
    </row>
    <row r="28" spans="1:10" ht="14.25">
      <c r="A28" s="379"/>
      <c r="B28" s="386"/>
      <c r="C28" s="381"/>
      <c r="D28" s="382"/>
      <c r="E28" s="383"/>
      <c r="F28" s="384"/>
      <c r="G28" s="385"/>
      <c r="H28" s="378"/>
      <c r="I28" s="378"/>
      <c r="J28" s="378"/>
    </row>
    <row r="29" spans="1:10" ht="14.25">
      <c r="A29" s="379"/>
      <c r="B29" s="380" t="s">
        <v>1854</v>
      </c>
      <c r="C29" s="381"/>
      <c r="D29" s="382"/>
      <c r="E29" s="383"/>
      <c r="F29" s="384"/>
      <c r="G29" s="385"/>
      <c r="H29" s="378"/>
      <c r="I29" s="378"/>
      <c r="J29" s="378"/>
    </row>
    <row r="30" spans="1:10" ht="14.25">
      <c r="A30" s="379"/>
      <c r="B30" s="386" t="s">
        <v>1855</v>
      </c>
      <c r="C30" s="381" t="s">
        <v>158</v>
      </c>
      <c r="D30" s="382">
        <v>12</v>
      </c>
      <c r="E30" s="383"/>
      <c r="F30" s="384">
        <f t="shared" si="0"/>
        <v>0</v>
      </c>
      <c r="G30" s="385"/>
      <c r="H30" s="378"/>
      <c r="I30" s="378"/>
      <c r="J30" s="378"/>
    </row>
    <row r="31" spans="1:10" ht="14.25">
      <c r="A31" s="379"/>
      <c r="B31" s="386" t="s">
        <v>1856</v>
      </c>
      <c r="C31" s="381" t="s">
        <v>158</v>
      </c>
      <c r="D31" s="382">
        <v>90</v>
      </c>
      <c r="E31" s="383"/>
      <c r="F31" s="384">
        <f t="shared" si="0"/>
        <v>0</v>
      </c>
      <c r="G31" s="385"/>
      <c r="H31" s="378"/>
      <c r="I31" s="378"/>
      <c r="J31" s="378"/>
    </row>
    <row r="32" spans="1:10" ht="14.25">
      <c r="A32" s="379"/>
      <c r="B32" s="386"/>
      <c r="C32" s="381"/>
      <c r="D32" s="382"/>
      <c r="E32" s="383"/>
      <c r="F32" s="384"/>
      <c r="G32" s="385"/>
      <c r="H32" s="378"/>
      <c r="I32" s="378"/>
      <c r="J32" s="378"/>
    </row>
    <row r="33" spans="1:10" ht="14.25">
      <c r="A33" s="379"/>
      <c r="B33" s="380" t="s">
        <v>1857</v>
      </c>
      <c r="C33" s="381"/>
      <c r="D33" s="382"/>
      <c r="E33" s="383"/>
      <c r="F33" s="384"/>
      <c r="G33" s="385"/>
      <c r="H33" s="378"/>
      <c r="I33" s="378"/>
      <c r="J33" s="378"/>
    </row>
    <row r="34" spans="1:10" ht="14.25">
      <c r="A34" s="379"/>
      <c r="B34" s="386" t="s">
        <v>1858</v>
      </c>
      <c r="C34" s="381" t="s">
        <v>158</v>
      </c>
      <c r="D34" s="382">
        <v>12</v>
      </c>
      <c r="E34" s="383"/>
      <c r="F34" s="384">
        <f t="shared" si="0"/>
        <v>0</v>
      </c>
      <c r="G34" s="385"/>
      <c r="H34" s="378"/>
      <c r="I34" s="378"/>
      <c r="J34" s="378"/>
    </row>
    <row r="35" spans="1:10" ht="14.25">
      <c r="A35" s="379"/>
      <c r="B35" s="388" t="s">
        <v>1859</v>
      </c>
      <c r="C35" s="389" t="s">
        <v>158</v>
      </c>
      <c r="D35" s="382">
        <v>60</v>
      </c>
      <c r="E35" s="383"/>
      <c r="F35" s="384">
        <f t="shared" si="0"/>
        <v>0</v>
      </c>
      <c r="G35" s="385"/>
      <c r="H35" s="378"/>
      <c r="I35" s="378"/>
      <c r="J35" s="378"/>
    </row>
    <row r="36" spans="1:10" ht="14.25">
      <c r="A36" s="379"/>
      <c r="B36" s="388" t="s">
        <v>1860</v>
      </c>
      <c r="C36" s="389" t="s">
        <v>158</v>
      </c>
      <c r="D36" s="382">
        <v>80</v>
      </c>
      <c r="E36" s="383"/>
      <c r="F36" s="384"/>
      <c r="G36" s="385"/>
      <c r="H36" s="378"/>
      <c r="I36" s="378"/>
      <c r="J36" s="378"/>
    </row>
    <row r="37" spans="1:10" ht="14.25">
      <c r="A37" s="379"/>
      <c r="B37" s="388"/>
      <c r="C37" s="381"/>
      <c r="D37" s="382"/>
      <c r="E37" s="383"/>
      <c r="F37" s="384"/>
      <c r="G37" s="385"/>
      <c r="H37" s="378"/>
      <c r="I37" s="378"/>
      <c r="J37" s="378"/>
    </row>
    <row r="38" spans="1:10" ht="14.25">
      <c r="A38" s="390"/>
      <c r="B38" s="386" t="s">
        <v>1861</v>
      </c>
      <c r="C38" s="381" t="s">
        <v>619</v>
      </c>
      <c r="D38" s="382">
        <v>1</v>
      </c>
      <c r="E38" s="383"/>
      <c r="F38" s="384">
        <f t="shared" si="0"/>
        <v>0</v>
      </c>
      <c r="G38" s="385"/>
      <c r="H38" s="378"/>
      <c r="I38" s="378"/>
      <c r="J38" s="378"/>
    </row>
    <row r="39" spans="1:10" ht="14.25">
      <c r="A39" s="390"/>
      <c r="B39" s="386" t="s">
        <v>1862</v>
      </c>
      <c r="C39" s="381" t="s">
        <v>580</v>
      </c>
      <c r="D39" s="382">
        <v>1</v>
      </c>
      <c r="E39" s="383"/>
      <c r="F39" s="384">
        <f t="shared" si="0"/>
        <v>0</v>
      </c>
      <c r="G39" s="385"/>
      <c r="H39" s="378"/>
      <c r="I39" s="378"/>
      <c r="J39" s="378"/>
    </row>
    <row r="40" spans="1:10" ht="14.25">
      <c r="A40" s="390"/>
      <c r="B40" s="386" t="s">
        <v>1863</v>
      </c>
      <c r="C40" s="381" t="s">
        <v>619</v>
      </c>
      <c r="D40" s="382">
        <v>1</v>
      </c>
      <c r="E40" s="383"/>
      <c r="F40" s="384">
        <f t="shared" si="0"/>
        <v>0</v>
      </c>
      <c r="G40" s="385"/>
      <c r="H40" s="378"/>
      <c r="I40" s="378"/>
      <c r="J40" s="378"/>
    </row>
    <row r="41" spans="1:10" ht="14.25">
      <c r="A41" s="390"/>
      <c r="B41" s="386" t="s">
        <v>1864</v>
      </c>
      <c r="C41" s="381" t="s">
        <v>145</v>
      </c>
      <c r="D41" s="382">
        <v>2</v>
      </c>
      <c r="E41" s="383"/>
      <c r="F41" s="384">
        <f t="shared" si="0"/>
        <v>0</v>
      </c>
      <c r="G41" s="385"/>
      <c r="H41" s="378"/>
      <c r="I41" s="378"/>
      <c r="J41" s="378"/>
    </row>
    <row r="42" spans="1:10" ht="14.25">
      <c r="A42" s="379"/>
      <c r="B42" s="386"/>
      <c r="C42" s="381"/>
      <c r="D42" s="382"/>
      <c r="E42" s="383"/>
      <c r="F42" s="384"/>
      <c r="G42" s="385"/>
      <c r="H42" s="378"/>
      <c r="I42" s="378"/>
      <c r="J42" s="378"/>
    </row>
    <row r="43" spans="1:10" ht="14.25">
      <c r="A43" s="379"/>
      <c r="B43" s="386" t="s">
        <v>1865</v>
      </c>
      <c r="C43" s="381" t="s">
        <v>619</v>
      </c>
      <c r="D43" s="382">
        <v>1</v>
      </c>
      <c r="E43" s="383"/>
      <c r="F43" s="384">
        <f t="shared" si="0"/>
        <v>0</v>
      </c>
      <c r="G43" s="385"/>
      <c r="H43" s="378"/>
      <c r="I43" s="378"/>
      <c r="J43" s="378"/>
    </row>
    <row r="44" spans="1:10" ht="14.25">
      <c r="A44" s="379"/>
      <c r="B44" s="386"/>
      <c r="C44" s="381"/>
      <c r="D44" s="382"/>
      <c r="E44" s="383"/>
      <c r="F44" s="384"/>
      <c r="G44" s="385"/>
      <c r="H44" s="378"/>
      <c r="I44" s="378"/>
      <c r="J44" s="378"/>
    </row>
    <row r="45" spans="1:10" ht="14.25">
      <c r="A45" s="379"/>
      <c r="B45" s="391" t="s">
        <v>1487</v>
      </c>
      <c r="C45" s="381"/>
      <c r="D45" s="382"/>
      <c r="E45" s="383"/>
      <c r="F45" s="384"/>
      <c r="G45" s="385"/>
      <c r="H45" s="378"/>
      <c r="I45" s="378"/>
      <c r="J45" s="378"/>
    </row>
    <row r="46" spans="1:10" ht="33.75">
      <c r="A46" s="379"/>
      <c r="B46" s="386" t="s">
        <v>1866</v>
      </c>
      <c r="C46" s="381" t="s">
        <v>619</v>
      </c>
      <c r="D46" s="382">
        <v>1</v>
      </c>
      <c r="E46" s="383"/>
      <c r="F46" s="384">
        <f t="shared" si="0"/>
        <v>0</v>
      </c>
      <c r="G46" s="385"/>
      <c r="H46" s="378"/>
      <c r="I46" s="378"/>
      <c r="J46" s="378"/>
    </row>
    <row r="47" spans="1:10" ht="14.25">
      <c r="A47" s="379"/>
      <c r="B47" s="386"/>
      <c r="C47" s="381"/>
      <c r="D47" s="382"/>
      <c r="E47" s="383"/>
      <c r="F47" s="384"/>
      <c r="G47" s="385"/>
      <c r="H47" s="378"/>
      <c r="I47" s="378"/>
      <c r="J47" s="378"/>
    </row>
    <row r="48" spans="1:10" ht="22.5">
      <c r="A48" s="379"/>
      <c r="B48" s="386" t="s">
        <v>1867</v>
      </c>
      <c r="C48" s="381" t="s">
        <v>619</v>
      </c>
      <c r="D48" s="382">
        <v>1</v>
      </c>
      <c r="E48" s="383"/>
      <c r="F48" s="384">
        <f t="shared" si="0"/>
        <v>0</v>
      </c>
      <c r="G48" s="385"/>
      <c r="H48" s="378"/>
      <c r="I48" s="378"/>
      <c r="J48" s="378"/>
    </row>
    <row r="49" spans="1:10" ht="14.25">
      <c r="A49" s="379"/>
      <c r="B49" s="386"/>
      <c r="C49" s="381"/>
      <c r="D49" s="382"/>
      <c r="E49" s="383"/>
      <c r="F49" s="384"/>
      <c r="G49" s="385"/>
      <c r="H49" s="378"/>
      <c r="I49" s="378"/>
      <c r="J49" s="378"/>
    </row>
    <row r="50" spans="1:10" ht="22.5">
      <c r="A50" s="379"/>
      <c r="B50" s="386" t="s">
        <v>1868</v>
      </c>
      <c r="C50" s="381" t="s">
        <v>619</v>
      </c>
      <c r="D50" s="382">
        <v>1</v>
      </c>
      <c r="E50" s="383"/>
      <c r="F50" s="384">
        <f t="shared" si="0"/>
        <v>0</v>
      </c>
      <c r="G50" s="385"/>
      <c r="H50" s="378"/>
      <c r="I50" s="378"/>
      <c r="J50" s="378"/>
    </row>
    <row r="51" spans="1:10" ht="14.25">
      <c r="A51" s="379"/>
      <c r="B51" s="386"/>
      <c r="C51" s="381"/>
      <c r="D51" s="382"/>
      <c r="E51" s="383"/>
      <c r="F51" s="384"/>
      <c r="G51" s="385"/>
      <c r="H51" s="378"/>
      <c r="I51" s="378"/>
      <c r="J51" s="378"/>
    </row>
    <row r="52" spans="1:10" ht="22.5">
      <c r="A52" s="379"/>
      <c r="B52" s="386" t="s">
        <v>1869</v>
      </c>
      <c r="C52" s="381" t="s">
        <v>619</v>
      </c>
      <c r="D52" s="382">
        <v>1</v>
      </c>
      <c r="E52" s="383"/>
      <c r="F52" s="384">
        <f t="shared" si="0"/>
        <v>0</v>
      </c>
      <c r="G52" s="385"/>
      <c r="H52" s="378"/>
      <c r="I52" s="378"/>
      <c r="J52" s="378"/>
    </row>
    <row r="53" spans="1:10" ht="14.25">
      <c r="A53" s="379"/>
      <c r="B53" s="386"/>
      <c r="C53" s="381"/>
      <c r="D53" s="382"/>
      <c r="E53" s="383"/>
      <c r="F53" s="384"/>
      <c r="G53" s="385"/>
      <c r="H53" s="378"/>
      <c r="I53" s="378"/>
      <c r="J53" s="378"/>
    </row>
    <row r="54" spans="1:10" ht="14.25">
      <c r="A54" s="379"/>
      <c r="B54" s="386" t="s">
        <v>1870</v>
      </c>
      <c r="C54" s="381" t="s">
        <v>619</v>
      </c>
      <c r="D54" s="382">
        <v>1</v>
      </c>
      <c r="E54" s="383"/>
      <c r="F54" s="384">
        <f t="shared" si="0"/>
        <v>0</v>
      </c>
      <c r="G54" s="385"/>
      <c r="H54" s="378"/>
      <c r="I54" s="378"/>
      <c r="J54" s="378"/>
    </row>
    <row r="55" spans="1:10" ht="14.25">
      <c r="A55" s="379"/>
      <c r="B55" s="386"/>
      <c r="C55" s="381"/>
      <c r="D55" s="382"/>
      <c r="E55" s="383"/>
      <c r="F55" s="384"/>
      <c r="G55" s="385"/>
      <c r="H55" s="378"/>
      <c r="I55" s="378"/>
      <c r="J55" s="378"/>
    </row>
    <row r="56" spans="1:10" ht="14.25">
      <c r="A56" s="379"/>
      <c r="B56" s="386" t="s">
        <v>1871</v>
      </c>
      <c r="C56" s="381" t="s">
        <v>619</v>
      </c>
      <c r="D56" s="382">
        <v>1</v>
      </c>
      <c r="E56" s="383"/>
      <c r="F56" s="384">
        <f t="shared" si="0"/>
        <v>0</v>
      </c>
      <c r="G56" s="385"/>
      <c r="H56" s="378"/>
      <c r="I56" s="378"/>
      <c r="J56" s="378"/>
    </row>
    <row r="57" spans="1:10" ht="14.25">
      <c r="A57" s="379"/>
      <c r="B57" s="386"/>
      <c r="C57" s="381"/>
      <c r="D57" s="382"/>
      <c r="E57" s="383"/>
      <c r="F57" s="384"/>
      <c r="G57" s="385"/>
      <c r="H57" s="378"/>
      <c r="I57" s="378"/>
      <c r="J57" s="378"/>
    </row>
    <row r="58" spans="1:10" ht="14.25">
      <c r="A58" s="379"/>
      <c r="B58" s="386" t="s">
        <v>1872</v>
      </c>
      <c r="C58" s="381" t="s">
        <v>619</v>
      </c>
      <c r="D58" s="382">
        <v>1</v>
      </c>
      <c r="E58" s="383"/>
      <c r="F58" s="384">
        <f t="shared" si="0"/>
        <v>0</v>
      </c>
      <c r="G58" s="385"/>
      <c r="H58" s="378"/>
      <c r="I58" s="378"/>
      <c r="J58" s="378"/>
    </row>
    <row r="59" spans="1:10" ht="14.25">
      <c r="A59" s="379"/>
      <c r="B59" s="386"/>
      <c r="C59" s="381"/>
      <c r="D59" s="382"/>
      <c r="E59" s="383"/>
      <c r="F59" s="384"/>
      <c r="G59" s="385"/>
      <c r="H59" s="378"/>
      <c r="I59" s="378"/>
      <c r="J59" s="378"/>
    </row>
    <row r="60" spans="1:10" ht="45">
      <c r="A60" s="379"/>
      <c r="B60" s="386" t="s">
        <v>1873</v>
      </c>
      <c r="C60" s="381" t="s">
        <v>1874</v>
      </c>
      <c r="D60" s="382">
        <v>50</v>
      </c>
      <c r="E60" s="383"/>
      <c r="F60" s="384">
        <f t="shared" si="0"/>
        <v>0</v>
      </c>
      <c r="G60" s="385"/>
      <c r="H60" s="378"/>
      <c r="I60" s="378"/>
      <c r="J60" s="378"/>
    </row>
    <row r="61" spans="1:10" ht="14.25">
      <c r="A61" s="379"/>
      <c r="B61" s="386"/>
      <c r="C61" s="381"/>
      <c r="D61" s="382"/>
      <c r="E61" s="383"/>
      <c r="F61" s="384"/>
      <c r="G61" s="385"/>
      <c r="H61" s="378"/>
      <c r="I61" s="378"/>
      <c r="J61" s="378"/>
    </row>
    <row r="62" spans="1:10" ht="14.25">
      <c r="A62" s="379"/>
      <c r="B62" s="386" t="s">
        <v>1875</v>
      </c>
      <c r="C62" s="381" t="s">
        <v>619</v>
      </c>
      <c r="D62" s="382">
        <v>1</v>
      </c>
      <c r="E62" s="383"/>
      <c r="F62" s="384">
        <f t="shared" si="0"/>
        <v>0</v>
      </c>
      <c r="G62" s="385"/>
      <c r="H62" s="378"/>
      <c r="I62" s="378"/>
      <c r="J62" s="378"/>
    </row>
    <row r="63" spans="1:10" ht="14.25">
      <c r="A63" s="379"/>
      <c r="B63" s="386"/>
      <c r="C63" s="381"/>
      <c r="D63" s="382"/>
      <c r="E63" s="383"/>
      <c r="F63" s="384"/>
      <c r="G63" s="385"/>
      <c r="H63" s="378"/>
      <c r="I63" s="378"/>
      <c r="J63" s="378"/>
    </row>
    <row r="64" spans="1:10" ht="14.25">
      <c r="A64" s="379"/>
      <c r="B64" s="386" t="s">
        <v>1876</v>
      </c>
      <c r="C64" s="381" t="s">
        <v>619</v>
      </c>
      <c r="D64" s="382">
        <v>1</v>
      </c>
      <c r="E64" s="383"/>
      <c r="F64" s="384">
        <f t="shared" si="0"/>
        <v>0</v>
      </c>
      <c r="G64" s="385"/>
      <c r="H64" s="378"/>
      <c r="I64" s="378"/>
      <c r="J64" s="378"/>
    </row>
    <row r="65" spans="1:10" ht="14.25">
      <c r="A65" s="379"/>
      <c r="B65" s="386"/>
      <c r="C65" s="381"/>
      <c r="D65" s="382"/>
      <c r="E65" s="383"/>
      <c r="F65" s="384"/>
      <c r="G65" s="385"/>
      <c r="H65" s="378"/>
      <c r="I65" s="378"/>
      <c r="J65" s="378"/>
    </row>
    <row r="66" spans="1:10" ht="14.25">
      <c r="A66" s="379"/>
      <c r="B66" s="386" t="s">
        <v>1877</v>
      </c>
      <c r="C66" s="381" t="s">
        <v>619</v>
      </c>
      <c r="D66" s="382">
        <v>1</v>
      </c>
      <c r="E66" s="383"/>
      <c r="F66" s="384">
        <f t="shared" si="0"/>
        <v>0</v>
      </c>
      <c r="G66" s="385"/>
      <c r="H66" s="378"/>
      <c r="I66" s="378"/>
      <c r="J66" s="378"/>
    </row>
    <row r="67" spans="1:10" ht="14.25">
      <c r="A67" s="379"/>
      <c r="B67" s="386"/>
      <c r="C67" s="381"/>
      <c r="D67" s="382"/>
      <c r="E67" s="383"/>
      <c r="F67" s="384"/>
      <c r="G67" s="385"/>
      <c r="H67" s="378"/>
      <c r="I67" s="378"/>
      <c r="J67" s="378"/>
    </row>
    <row r="68" spans="1:7" ht="13.5">
      <c r="A68" s="379"/>
      <c r="B68" s="386" t="s">
        <v>1810</v>
      </c>
      <c r="C68" s="381" t="s">
        <v>619</v>
      </c>
      <c r="D68" s="382">
        <v>1</v>
      </c>
      <c r="E68" s="383"/>
      <c r="F68" s="384">
        <f t="shared" si="0"/>
        <v>0</v>
      </c>
      <c r="G68" s="392"/>
    </row>
    <row r="69" spans="1:7" ht="13.5">
      <c r="A69" s="379"/>
      <c r="B69" s="386"/>
      <c r="C69" s="393"/>
      <c r="D69" s="382"/>
      <c r="E69" s="383"/>
      <c r="F69" s="384"/>
      <c r="G69" s="392"/>
    </row>
    <row r="70" spans="1:7" ht="14.25" thickBot="1">
      <c r="A70" s="394"/>
      <c r="B70" s="395" t="s">
        <v>1878</v>
      </c>
      <c r="C70" s="396" t="s">
        <v>619</v>
      </c>
      <c r="D70" s="397">
        <v>1</v>
      </c>
      <c r="E70" s="398"/>
      <c r="F70" s="399">
        <f t="shared" si="0"/>
        <v>0</v>
      </c>
      <c r="G70" s="400"/>
    </row>
    <row r="71" spans="2:7" ht="13.5">
      <c r="B71" s="401"/>
      <c r="C71" s="366"/>
      <c r="D71" s="366"/>
      <c r="E71" s="366"/>
      <c r="F71" s="402">
        <f>SUM(F5:F70)</f>
        <v>0</v>
      </c>
      <c r="G71" s="403"/>
    </row>
    <row r="72" spans="2:7" ht="13.5">
      <c r="B72" s="401"/>
      <c r="C72" s="366"/>
      <c r="D72" s="366"/>
      <c r="E72" s="366"/>
      <c r="F72" s="366"/>
      <c r="G72" s="403"/>
    </row>
    <row r="73" spans="2:7" ht="13.5">
      <c r="B73" s="401"/>
      <c r="C73" s="366"/>
      <c r="D73" s="366"/>
      <c r="E73" s="366"/>
      <c r="F73" s="366"/>
      <c r="G73" s="403"/>
    </row>
    <row r="74" spans="2:7" ht="13.5">
      <c r="B74" s="401"/>
      <c r="C74" s="366"/>
      <c r="D74" s="366"/>
      <c r="E74" s="366"/>
      <c r="F74" s="366"/>
      <c r="G74" s="403"/>
    </row>
    <row r="75" spans="2:7" ht="13.5">
      <c r="B75" s="401"/>
      <c r="C75" s="366"/>
      <c r="D75" s="366"/>
      <c r="E75" s="366"/>
      <c r="F75" s="366"/>
      <c r="G75" s="403"/>
    </row>
    <row r="76" spans="2:7" ht="13.5">
      <c r="B76" s="401"/>
      <c r="C76" s="366"/>
      <c r="D76" s="366"/>
      <c r="E76" s="366"/>
      <c r="F76" s="366"/>
      <c r="G76" s="403"/>
    </row>
    <row r="77" spans="2:7" ht="13.5">
      <c r="B77" s="401"/>
      <c r="C77" s="366"/>
      <c r="D77" s="366"/>
      <c r="E77" s="366"/>
      <c r="F77" s="366"/>
      <c r="G77" s="403"/>
    </row>
    <row r="78" spans="2:7" ht="13.5">
      <c r="B78" s="401"/>
      <c r="C78" s="366"/>
      <c r="D78" s="366"/>
      <c r="E78" s="366"/>
      <c r="F78" s="366"/>
      <c r="G78" s="403"/>
    </row>
    <row r="79" spans="2:7" ht="13.5">
      <c r="B79" s="401"/>
      <c r="C79" s="366"/>
      <c r="D79" s="366"/>
      <c r="E79" s="366"/>
      <c r="F79" s="366"/>
      <c r="G79" s="403"/>
    </row>
    <row r="80" spans="2:7" ht="13.5">
      <c r="B80" s="401"/>
      <c r="C80" s="366"/>
      <c r="D80" s="366"/>
      <c r="E80" s="366"/>
      <c r="F80" s="366"/>
      <c r="G80" s="403"/>
    </row>
    <row r="81" spans="2:7" ht="13.5">
      <c r="B81" s="401"/>
      <c r="C81" s="366"/>
      <c r="D81" s="366"/>
      <c r="E81" s="366"/>
      <c r="F81" s="366"/>
      <c r="G81" s="403"/>
    </row>
    <row r="82" spans="2:7" ht="13.5">
      <c r="B82" s="401"/>
      <c r="C82" s="366"/>
      <c r="D82" s="366"/>
      <c r="E82" s="366"/>
      <c r="F82" s="366"/>
      <c r="G82" s="403"/>
    </row>
    <row r="83" spans="2:7" ht="13.5">
      <c r="B83" s="401"/>
      <c r="C83" s="366"/>
      <c r="D83" s="366"/>
      <c r="E83" s="366"/>
      <c r="F83" s="366"/>
      <c r="G83" s="403"/>
    </row>
    <row r="84" spans="2:7" ht="13.5">
      <c r="B84" s="401"/>
      <c r="C84" s="366"/>
      <c r="D84" s="366"/>
      <c r="E84" s="366"/>
      <c r="F84" s="366"/>
      <c r="G84" s="403"/>
    </row>
    <row r="85" spans="2:7" ht="13.5">
      <c r="B85" s="401"/>
      <c r="C85" s="366"/>
      <c r="D85" s="366"/>
      <c r="E85" s="366"/>
      <c r="F85" s="366"/>
      <c r="G85" s="403"/>
    </row>
    <row r="86" spans="2:7" ht="13.5">
      <c r="B86" s="401"/>
      <c r="C86" s="366"/>
      <c r="D86" s="366"/>
      <c r="E86" s="366"/>
      <c r="F86" s="366"/>
      <c r="G86" s="403"/>
    </row>
    <row r="87" spans="2:7" ht="13.5">
      <c r="B87" s="401"/>
      <c r="C87" s="366"/>
      <c r="D87" s="366"/>
      <c r="E87" s="366"/>
      <c r="F87" s="366"/>
      <c r="G87" s="403"/>
    </row>
    <row r="88" spans="2:7" ht="13.5">
      <c r="B88" s="401"/>
      <c r="C88" s="366"/>
      <c r="D88" s="366"/>
      <c r="E88" s="366"/>
      <c r="F88" s="366"/>
      <c r="G88" s="403"/>
    </row>
    <row r="89" spans="2:7" ht="13.5">
      <c r="B89" s="401"/>
      <c r="C89" s="366"/>
      <c r="D89" s="366"/>
      <c r="E89" s="366"/>
      <c r="F89" s="366"/>
      <c r="G89" s="403"/>
    </row>
    <row r="90" spans="2:7" ht="13.5">
      <c r="B90" s="401"/>
      <c r="C90" s="366"/>
      <c r="D90" s="366"/>
      <c r="E90" s="366"/>
      <c r="F90" s="366"/>
      <c r="G90" s="403"/>
    </row>
    <row r="91" spans="2:7" ht="13.5">
      <c r="B91" s="401"/>
      <c r="C91" s="366"/>
      <c r="D91" s="366"/>
      <c r="E91" s="366"/>
      <c r="F91" s="366"/>
      <c r="G91" s="403"/>
    </row>
    <row r="92" spans="2:7" ht="13.5">
      <c r="B92" s="401"/>
      <c r="C92" s="366"/>
      <c r="D92" s="366"/>
      <c r="E92" s="366"/>
      <c r="F92" s="366"/>
      <c r="G92" s="403"/>
    </row>
    <row r="93" spans="2:7" ht="13.5">
      <c r="B93" s="401"/>
      <c r="C93" s="366"/>
      <c r="D93" s="366"/>
      <c r="E93" s="366"/>
      <c r="F93" s="366"/>
      <c r="G93" s="403"/>
    </row>
    <row r="94" spans="2:7" ht="13.5">
      <c r="B94" s="401"/>
      <c r="C94" s="366"/>
      <c r="D94" s="366"/>
      <c r="E94" s="366"/>
      <c r="F94" s="366"/>
      <c r="G94" s="403"/>
    </row>
    <row r="95" spans="2:7" ht="13.5">
      <c r="B95" s="401"/>
      <c r="C95" s="366"/>
      <c r="D95" s="366"/>
      <c r="E95" s="366"/>
      <c r="F95" s="366"/>
      <c r="G95" s="403"/>
    </row>
    <row r="96" spans="2:7" ht="13.5">
      <c r="B96" s="401"/>
      <c r="C96" s="366"/>
      <c r="D96" s="366"/>
      <c r="E96" s="366"/>
      <c r="F96" s="366"/>
      <c r="G96" s="403"/>
    </row>
    <row r="97" spans="2:7" ht="13.5">
      <c r="B97" s="401"/>
      <c r="C97" s="366"/>
      <c r="D97" s="366"/>
      <c r="E97" s="366"/>
      <c r="F97" s="366"/>
      <c r="G97" s="403"/>
    </row>
    <row r="98" spans="2:7" ht="13.5">
      <c r="B98" s="401"/>
      <c r="C98" s="366"/>
      <c r="D98" s="366"/>
      <c r="E98" s="366"/>
      <c r="F98" s="366"/>
      <c r="G98" s="403"/>
    </row>
    <row r="99" spans="2:7" ht="13.5">
      <c r="B99" s="401"/>
      <c r="C99" s="366"/>
      <c r="D99" s="366"/>
      <c r="E99" s="366"/>
      <c r="F99" s="366"/>
      <c r="G99" s="403"/>
    </row>
    <row r="100" spans="2:7" ht="13.5">
      <c r="B100" s="401"/>
      <c r="C100" s="366"/>
      <c r="D100" s="366"/>
      <c r="E100" s="366"/>
      <c r="F100" s="366"/>
      <c r="G100" s="403"/>
    </row>
    <row r="101" spans="2:7" ht="13.5">
      <c r="B101" s="401"/>
      <c r="C101" s="366"/>
      <c r="D101" s="366"/>
      <c r="E101" s="366"/>
      <c r="F101" s="366"/>
      <c r="G101" s="403"/>
    </row>
    <row r="102" spans="2:7" ht="13.5">
      <c r="B102" s="401"/>
      <c r="C102" s="366"/>
      <c r="D102" s="366"/>
      <c r="E102" s="366"/>
      <c r="F102" s="366"/>
      <c r="G102" s="403"/>
    </row>
    <row r="103" spans="2:7" ht="13.5">
      <c r="B103" s="401"/>
      <c r="C103" s="366"/>
      <c r="D103" s="366"/>
      <c r="E103" s="366"/>
      <c r="F103" s="366"/>
      <c r="G103" s="403"/>
    </row>
    <row r="104" spans="2:7" ht="13.5">
      <c r="B104" s="401"/>
      <c r="C104" s="366"/>
      <c r="D104" s="366"/>
      <c r="E104" s="366"/>
      <c r="F104" s="366"/>
      <c r="G104" s="403"/>
    </row>
    <row r="105" spans="2:7" ht="13.5">
      <c r="B105" s="401"/>
      <c r="C105" s="366"/>
      <c r="D105" s="366"/>
      <c r="E105" s="366"/>
      <c r="F105" s="366"/>
      <c r="G105" s="403"/>
    </row>
    <row r="106" spans="2:7" ht="13.5">
      <c r="B106" s="401"/>
      <c r="C106" s="366"/>
      <c r="D106" s="366"/>
      <c r="E106" s="366"/>
      <c r="F106" s="366"/>
      <c r="G106" s="403"/>
    </row>
    <row r="107" spans="2:7" ht="13.5">
      <c r="B107" s="401"/>
      <c r="C107" s="366"/>
      <c r="D107" s="366"/>
      <c r="E107" s="366"/>
      <c r="F107" s="366"/>
      <c r="G107" s="403"/>
    </row>
    <row r="108" spans="2:7" ht="13.5">
      <c r="B108" s="401"/>
      <c r="C108" s="366"/>
      <c r="D108" s="366"/>
      <c r="E108" s="366"/>
      <c r="F108" s="366"/>
      <c r="G108" s="403"/>
    </row>
    <row r="109" spans="2:7" ht="13.5">
      <c r="B109" s="401"/>
      <c r="C109" s="366"/>
      <c r="D109" s="366"/>
      <c r="E109" s="366"/>
      <c r="F109" s="366"/>
      <c r="G109" s="403"/>
    </row>
    <row r="110" spans="2:7" ht="13.5">
      <c r="B110" s="401"/>
      <c r="C110" s="366"/>
      <c r="D110" s="366"/>
      <c r="E110" s="366"/>
      <c r="F110" s="366"/>
      <c r="G110" s="403"/>
    </row>
    <row r="111" spans="2:7" ht="13.5">
      <c r="B111" s="401"/>
      <c r="C111" s="366"/>
      <c r="D111" s="366"/>
      <c r="E111" s="366"/>
      <c r="F111" s="366"/>
      <c r="G111" s="403"/>
    </row>
    <row r="112" spans="2:7" ht="13.5">
      <c r="B112" s="401"/>
      <c r="C112" s="366"/>
      <c r="D112" s="366"/>
      <c r="E112" s="366"/>
      <c r="F112" s="366"/>
      <c r="G112" s="403"/>
    </row>
    <row r="113" spans="2:7" ht="13.5">
      <c r="B113" s="401"/>
      <c r="C113" s="366"/>
      <c r="D113" s="366"/>
      <c r="E113" s="366"/>
      <c r="F113" s="366"/>
      <c r="G113" s="403"/>
    </row>
    <row r="114" spans="2:7" ht="13.5">
      <c r="B114" s="401"/>
      <c r="C114" s="366"/>
      <c r="D114" s="366"/>
      <c r="E114" s="366"/>
      <c r="F114" s="366"/>
      <c r="G114" s="403"/>
    </row>
    <row r="115" spans="2:7" ht="13.5">
      <c r="B115" s="401"/>
      <c r="C115" s="366"/>
      <c r="D115" s="366"/>
      <c r="E115" s="366"/>
      <c r="F115" s="366"/>
      <c r="G115" s="403"/>
    </row>
    <row r="116" spans="2:7" ht="13.5">
      <c r="B116" s="401"/>
      <c r="C116" s="366"/>
      <c r="D116" s="366"/>
      <c r="E116" s="366"/>
      <c r="F116" s="366"/>
      <c r="G116" s="403"/>
    </row>
    <row r="117" spans="2:7" ht="13.5">
      <c r="B117" s="401"/>
      <c r="C117" s="366"/>
      <c r="D117" s="366"/>
      <c r="E117" s="366"/>
      <c r="F117" s="366"/>
      <c r="G117" s="403"/>
    </row>
    <row r="118" spans="2:7" ht="13.5">
      <c r="B118" s="401"/>
      <c r="C118" s="366"/>
      <c r="D118" s="366"/>
      <c r="E118" s="366"/>
      <c r="F118" s="366"/>
      <c r="G118" s="403"/>
    </row>
    <row r="119" spans="2:7" ht="13.5">
      <c r="B119" s="401"/>
      <c r="C119" s="366"/>
      <c r="D119" s="366"/>
      <c r="E119" s="366"/>
      <c r="F119" s="366"/>
      <c r="G119" s="403"/>
    </row>
    <row r="120" spans="2:7" ht="13.5">
      <c r="B120" s="401"/>
      <c r="C120" s="366"/>
      <c r="D120" s="366"/>
      <c r="E120" s="366"/>
      <c r="F120" s="366"/>
      <c r="G120" s="403"/>
    </row>
    <row r="121" spans="2:7" ht="13.5">
      <c r="B121" s="401"/>
      <c r="C121" s="366"/>
      <c r="D121" s="366"/>
      <c r="E121" s="366"/>
      <c r="F121" s="366"/>
      <c r="G121" s="403"/>
    </row>
    <row r="122" spans="2:7" ht="13.5">
      <c r="B122" s="401"/>
      <c r="C122" s="366"/>
      <c r="D122" s="366"/>
      <c r="E122" s="366"/>
      <c r="F122" s="366"/>
      <c r="G122" s="403"/>
    </row>
    <row r="123" spans="2:7" ht="13.5">
      <c r="B123" s="401"/>
      <c r="C123" s="366"/>
      <c r="D123" s="366"/>
      <c r="E123" s="366"/>
      <c r="F123" s="366"/>
      <c r="G123" s="403"/>
    </row>
    <row r="124" spans="2:7" ht="13.5">
      <c r="B124" s="401"/>
      <c r="C124" s="366"/>
      <c r="D124" s="366"/>
      <c r="E124" s="366"/>
      <c r="F124" s="366"/>
      <c r="G124" s="403"/>
    </row>
    <row r="125" spans="2:7" ht="13.5">
      <c r="B125" s="401"/>
      <c r="C125" s="366"/>
      <c r="D125" s="366"/>
      <c r="E125" s="366"/>
      <c r="F125" s="366"/>
      <c r="G125" s="403"/>
    </row>
    <row r="126" spans="2:7" ht="13.5">
      <c r="B126" s="401"/>
      <c r="C126" s="366"/>
      <c r="D126" s="366"/>
      <c r="E126" s="366"/>
      <c r="F126" s="366"/>
      <c r="G126" s="403"/>
    </row>
    <row r="127" spans="2:7" ht="13.5">
      <c r="B127" s="401"/>
      <c r="C127" s="366"/>
      <c r="D127" s="366"/>
      <c r="E127" s="366"/>
      <c r="F127" s="366"/>
      <c r="G127" s="403"/>
    </row>
    <row r="128" spans="2:7" ht="13.5">
      <c r="B128" s="401"/>
      <c r="C128" s="366"/>
      <c r="D128" s="366"/>
      <c r="E128" s="366"/>
      <c r="F128" s="366"/>
      <c r="G128" s="403"/>
    </row>
    <row r="129" spans="2:7" ht="13.5">
      <c r="B129" s="401"/>
      <c r="C129" s="366"/>
      <c r="D129" s="366"/>
      <c r="E129" s="366"/>
      <c r="F129" s="366"/>
      <c r="G129" s="403"/>
    </row>
    <row r="130" spans="2:7" ht="13.5">
      <c r="B130" s="401"/>
      <c r="C130" s="366"/>
      <c r="D130" s="366"/>
      <c r="E130" s="366"/>
      <c r="F130" s="366"/>
      <c r="G130" s="403"/>
    </row>
    <row r="131" spans="2:7" ht="13.5">
      <c r="B131" s="401"/>
      <c r="C131" s="366"/>
      <c r="D131" s="366"/>
      <c r="E131" s="366"/>
      <c r="F131" s="366"/>
      <c r="G131" s="403"/>
    </row>
    <row r="132" spans="2:7" ht="13.5">
      <c r="B132" s="401"/>
      <c r="C132" s="366"/>
      <c r="D132" s="366"/>
      <c r="E132" s="366"/>
      <c r="F132" s="366"/>
      <c r="G132" s="403"/>
    </row>
    <row r="133" spans="2:7" ht="13.5">
      <c r="B133" s="401"/>
      <c r="C133" s="366"/>
      <c r="D133" s="366"/>
      <c r="E133" s="366"/>
      <c r="F133" s="366"/>
      <c r="G133" s="403"/>
    </row>
    <row r="134" spans="2:7" ht="13.5">
      <c r="B134" s="401"/>
      <c r="C134" s="366"/>
      <c r="D134" s="366"/>
      <c r="E134" s="366"/>
      <c r="F134" s="366"/>
      <c r="G134" s="403"/>
    </row>
    <row r="135" spans="2:7" ht="13.5">
      <c r="B135" s="401"/>
      <c r="C135" s="366"/>
      <c r="D135" s="366"/>
      <c r="E135" s="366"/>
      <c r="F135" s="366"/>
      <c r="G135" s="403"/>
    </row>
    <row r="136" spans="2:7" ht="13.5">
      <c r="B136" s="401"/>
      <c r="C136" s="366"/>
      <c r="D136" s="366"/>
      <c r="E136" s="366"/>
      <c r="F136" s="366"/>
      <c r="G136" s="403"/>
    </row>
    <row r="137" spans="2:7" ht="13.5">
      <c r="B137" s="401"/>
      <c r="C137" s="366"/>
      <c r="D137" s="366"/>
      <c r="E137" s="366"/>
      <c r="F137" s="366"/>
      <c r="G137" s="403"/>
    </row>
    <row r="138" spans="2:7" ht="13.5">
      <c r="B138" s="401"/>
      <c r="C138" s="366"/>
      <c r="D138" s="366"/>
      <c r="E138" s="366"/>
      <c r="F138" s="366"/>
      <c r="G138" s="403"/>
    </row>
    <row r="139" spans="2:7" ht="13.5">
      <c r="B139" s="401"/>
      <c r="C139" s="366"/>
      <c r="D139" s="366"/>
      <c r="E139" s="366"/>
      <c r="F139" s="366"/>
      <c r="G139" s="403"/>
    </row>
    <row r="140" spans="2:7" ht="13.5">
      <c r="B140" s="401"/>
      <c r="C140" s="366"/>
      <c r="D140" s="366"/>
      <c r="E140" s="366"/>
      <c r="F140" s="366"/>
      <c r="G140" s="403"/>
    </row>
    <row r="141" spans="2:7" ht="13.5">
      <c r="B141" s="401"/>
      <c r="C141" s="366"/>
      <c r="D141" s="366"/>
      <c r="E141" s="366"/>
      <c r="F141" s="366"/>
      <c r="G141" s="403"/>
    </row>
    <row r="142" spans="2:7" ht="13.5">
      <c r="B142" s="401"/>
      <c r="C142" s="366"/>
      <c r="D142" s="366"/>
      <c r="E142" s="366"/>
      <c r="F142" s="366"/>
      <c r="G142" s="403"/>
    </row>
    <row r="143" spans="2:7" ht="13.5">
      <c r="B143" s="401"/>
      <c r="C143" s="366"/>
      <c r="D143" s="366"/>
      <c r="E143" s="366"/>
      <c r="F143" s="366"/>
      <c r="G143" s="403"/>
    </row>
    <row r="144" spans="2:7" ht="13.5">
      <c r="B144" s="401"/>
      <c r="C144" s="366"/>
      <c r="D144" s="366"/>
      <c r="E144" s="366"/>
      <c r="F144" s="366"/>
      <c r="G144" s="403"/>
    </row>
    <row r="145" spans="2:7" ht="13.5">
      <c r="B145" s="401"/>
      <c r="C145" s="366"/>
      <c r="D145" s="366"/>
      <c r="E145" s="366"/>
      <c r="F145" s="366"/>
      <c r="G145" s="403"/>
    </row>
    <row r="146" spans="2:7" ht="13.5">
      <c r="B146" s="401"/>
      <c r="C146" s="366"/>
      <c r="D146" s="366"/>
      <c r="E146" s="366"/>
      <c r="F146" s="366"/>
      <c r="G146" s="403"/>
    </row>
    <row r="147" spans="2:7" ht="13.5">
      <c r="B147" s="401"/>
      <c r="C147" s="366"/>
      <c r="D147" s="366"/>
      <c r="E147" s="366"/>
      <c r="F147" s="366"/>
      <c r="G147" s="403"/>
    </row>
    <row r="148" spans="2:7" ht="13.5">
      <c r="B148" s="401"/>
      <c r="C148" s="366"/>
      <c r="D148" s="366"/>
      <c r="E148" s="366"/>
      <c r="F148" s="366"/>
      <c r="G148" s="403"/>
    </row>
    <row r="149" spans="2:7" ht="13.5">
      <c r="B149" s="401"/>
      <c r="C149" s="366"/>
      <c r="D149" s="366"/>
      <c r="E149" s="366"/>
      <c r="F149" s="366"/>
      <c r="G149" s="403"/>
    </row>
    <row r="150" spans="2:7" ht="13.5">
      <c r="B150" s="401"/>
      <c r="C150" s="366"/>
      <c r="D150" s="366"/>
      <c r="E150" s="366"/>
      <c r="F150" s="366"/>
      <c r="G150" s="403"/>
    </row>
    <row r="151" spans="2:7" ht="13.5">
      <c r="B151" s="401"/>
      <c r="C151" s="366"/>
      <c r="D151" s="366"/>
      <c r="E151" s="366"/>
      <c r="F151" s="366"/>
      <c r="G151" s="403"/>
    </row>
    <row r="152" spans="2:7" ht="13.5">
      <c r="B152" s="401"/>
      <c r="C152" s="366"/>
      <c r="D152" s="366"/>
      <c r="E152" s="366"/>
      <c r="F152" s="366"/>
      <c r="G152" s="403"/>
    </row>
    <row r="153" spans="2:7" ht="13.5">
      <c r="B153" s="401"/>
      <c r="C153" s="366"/>
      <c r="D153" s="366"/>
      <c r="E153" s="366"/>
      <c r="F153" s="366"/>
      <c r="G153" s="403"/>
    </row>
    <row r="154" spans="2:7" ht="13.5">
      <c r="B154" s="401"/>
      <c r="C154" s="366"/>
      <c r="D154" s="366"/>
      <c r="E154" s="366"/>
      <c r="F154" s="366"/>
      <c r="G154" s="403"/>
    </row>
    <row r="155" spans="2:7" ht="13.5">
      <c r="B155" s="401"/>
      <c r="C155" s="366"/>
      <c r="D155" s="366"/>
      <c r="E155" s="366"/>
      <c r="F155" s="366"/>
      <c r="G155" s="403"/>
    </row>
    <row r="156" spans="2:7" ht="13.5">
      <c r="B156" s="401"/>
      <c r="C156" s="366"/>
      <c r="D156" s="366"/>
      <c r="E156" s="366"/>
      <c r="F156" s="366"/>
      <c r="G156" s="403"/>
    </row>
    <row r="157" spans="2:7" ht="13.5">
      <c r="B157" s="401"/>
      <c r="C157" s="366"/>
      <c r="D157" s="366"/>
      <c r="E157" s="366"/>
      <c r="F157" s="366"/>
      <c r="G157" s="403"/>
    </row>
    <row r="158" spans="2:7" ht="13.5">
      <c r="B158" s="401"/>
      <c r="C158" s="366"/>
      <c r="D158" s="366"/>
      <c r="E158" s="366"/>
      <c r="F158" s="366"/>
      <c r="G158" s="403"/>
    </row>
    <row r="159" spans="2:7" ht="13.5">
      <c r="B159" s="401"/>
      <c r="C159" s="366"/>
      <c r="D159" s="366"/>
      <c r="E159" s="366"/>
      <c r="F159" s="366"/>
      <c r="G159" s="403"/>
    </row>
    <row r="160" spans="2:7" ht="13.5">
      <c r="B160" s="401"/>
      <c r="C160" s="366"/>
      <c r="D160" s="366"/>
      <c r="E160" s="366"/>
      <c r="F160" s="366"/>
      <c r="G160" s="403"/>
    </row>
    <row r="161" spans="2:7" ht="13.5">
      <c r="B161" s="401"/>
      <c r="C161" s="366"/>
      <c r="D161" s="366"/>
      <c r="E161" s="366"/>
      <c r="F161" s="366"/>
      <c r="G161" s="403"/>
    </row>
    <row r="162" spans="2:7" ht="13.5">
      <c r="B162" s="401"/>
      <c r="C162" s="366"/>
      <c r="D162" s="366"/>
      <c r="E162" s="366"/>
      <c r="F162" s="366"/>
      <c r="G162" s="403"/>
    </row>
    <row r="163" spans="2:7" ht="13.5">
      <c r="B163" s="401"/>
      <c r="C163" s="366"/>
      <c r="D163" s="366"/>
      <c r="E163" s="366"/>
      <c r="F163" s="366"/>
      <c r="G163" s="403"/>
    </row>
    <row r="164" spans="2:7" ht="13.5">
      <c r="B164" s="401"/>
      <c r="C164" s="366"/>
      <c r="D164" s="366"/>
      <c r="E164" s="366"/>
      <c r="F164" s="366"/>
      <c r="G164" s="403"/>
    </row>
    <row r="165" spans="2:7" ht="13.5">
      <c r="B165" s="401"/>
      <c r="C165" s="366"/>
      <c r="D165" s="366"/>
      <c r="E165" s="366"/>
      <c r="F165" s="366"/>
      <c r="G165" s="403"/>
    </row>
    <row r="166" spans="2:7" ht="13.5">
      <c r="B166" s="401"/>
      <c r="C166" s="366"/>
      <c r="D166" s="366"/>
      <c r="E166" s="366"/>
      <c r="F166" s="366"/>
      <c r="G166" s="403"/>
    </row>
    <row r="167" spans="2:7" ht="13.5">
      <c r="B167" s="401"/>
      <c r="C167" s="366"/>
      <c r="D167" s="366"/>
      <c r="E167" s="366"/>
      <c r="F167" s="366"/>
      <c r="G167" s="403"/>
    </row>
    <row r="168" spans="2:7" ht="13.5">
      <c r="B168" s="401"/>
      <c r="C168" s="366"/>
      <c r="D168" s="366"/>
      <c r="E168" s="366"/>
      <c r="F168" s="366"/>
      <c r="G168" s="403"/>
    </row>
    <row r="169" spans="2:7" ht="13.5">
      <c r="B169" s="401"/>
      <c r="C169" s="366"/>
      <c r="D169" s="366"/>
      <c r="E169" s="366"/>
      <c r="F169" s="366"/>
      <c r="G169" s="403"/>
    </row>
    <row r="170" spans="2:7" ht="13.5">
      <c r="B170" s="401"/>
      <c r="C170" s="366"/>
      <c r="D170" s="366"/>
      <c r="E170" s="366"/>
      <c r="F170" s="366"/>
      <c r="G170" s="403"/>
    </row>
    <row r="171" spans="2:7" ht="13.5">
      <c r="B171" s="401"/>
      <c r="C171" s="366"/>
      <c r="D171" s="366"/>
      <c r="E171" s="366"/>
      <c r="F171" s="366"/>
      <c r="G171" s="403"/>
    </row>
    <row r="172" spans="2:7" ht="13.5">
      <c r="B172" s="401"/>
      <c r="C172" s="366"/>
      <c r="D172" s="366"/>
      <c r="E172" s="366"/>
      <c r="F172" s="366"/>
      <c r="G172" s="403"/>
    </row>
    <row r="173" spans="2:7" ht="13.5">
      <c r="B173" s="401"/>
      <c r="C173" s="366"/>
      <c r="D173" s="366"/>
      <c r="E173" s="366"/>
      <c r="F173" s="366"/>
      <c r="G173" s="403"/>
    </row>
    <row r="174" spans="2:7" ht="13.5">
      <c r="B174" s="401"/>
      <c r="C174" s="366"/>
      <c r="D174" s="366"/>
      <c r="E174" s="366"/>
      <c r="F174" s="366"/>
      <c r="G174" s="403"/>
    </row>
    <row r="175" spans="2:7" ht="13.5">
      <c r="B175" s="401"/>
      <c r="C175" s="366"/>
      <c r="D175" s="366"/>
      <c r="E175" s="366"/>
      <c r="F175" s="366"/>
      <c r="G175" s="403"/>
    </row>
    <row r="176" spans="2:7" ht="13.5">
      <c r="B176" s="401"/>
      <c r="C176" s="366"/>
      <c r="D176" s="366"/>
      <c r="E176" s="366"/>
      <c r="F176" s="366"/>
      <c r="G176" s="403"/>
    </row>
    <row r="177" spans="2:7" ht="13.5">
      <c r="B177" s="401"/>
      <c r="C177" s="366"/>
      <c r="D177" s="366"/>
      <c r="E177" s="366"/>
      <c r="F177" s="366"/>
      <c r="G177" s="403"/>
    </row>
    <row r="178" spans="2:7" ht="13.5">
      <c r="B178" s="401"/>
      <c r="C178" s="366"/>
      <c r="D178" s="366"/>
      <c r="E178" s="366"/>
      <c r="F178" s="366"/>
      <c r="G178" s="403"/>
    </row>
    <row r="179" spans="2:7" ht="13.5">
      <c r="B179" s="401"/>
      <c r="C179" s="366"/>
      <c r="D179" s="366"/>
      <c r="E179" s="366"/>
      <c r="F179" s="366"/>
      <c r="G179" s="403"/>
    </row>
    <row r="180" spans="2:7" ht="13.5">
      <c r="B180" s="401"/>
      <c r="C180" s="366"/>
      <c r="D180" s="366"/>
      <c r="E180" s="366"/>
      <c r="F180" s="366"/>
      <c r="G180" s="403"/>
    </row>
    <row r="181" spans="2:7" ht="13.5">
      <c r="B181" s="401"/>
      <c r="C181" s="366"/>
      <c r="D181" s="366"/>
      <c r="E181" s="366"/>
      <c r="F181" s="366"/>
      <c r="G181" s="403"/>
    </row>
    <row r="182" spans="2:7" ht="13.5">
      <c r="B182" s="401"/>
      <c r="C182" s="366"/>
      <c r="D182" s="366"/>
      <c r="E182" s="366"/>
      <c r="F182" s="366"/>
      <c r="G182" s="403"/>
    </row>
    <row r="183" spans="2:7" ht="13.5">
      <c r="B183" s="401"/>
      <c r="C183" s="366"/>
      <c r="D183" s="366"/>
      <c r="E183" s="366"/>
      <c r="F183" s="366"/>
      <c r="G183" s="403"/>
    </row>
    <row r="184" spans="2:7" ht="13.5">
      <c r="B184" s="401"/>
      <c r="C184" s="366"/>
      <c r="D184" s="366"/>
      <c r="E184" s="366"/>
      <c r="F184" s="366"/>
      <c r="G184" s="403"/>
    </row>
    <row r="185" spans="2:7" ht="13.5">
      <c r="B185" s="401"/>
      <c r="C185" s="366"/>
      <c r="D185" s="366"/>
      <c r="E185" s="366"/>
      <c r="F185" s="366"/>
      <c r="G185" s="403"/>
    </row>
    <row r="186" spans="2:7" ht="13.5">
      <c r="B186" s="401"/>
      <c r="C186" s="366"/>
      <c r="D186" s="366"/>
      <c r="E186" s="366"/>
      <c r="F186" s="366"/>
      <c r="G186" s="403"/>
    </row>
    <row r="187" spans="2:7" ht="13.5">
      <c r="B187" s="401"/>
      <c r="C187" s="366"/>
      <c r="D187" s="366"/>
      <c r="E187" s="366"/>
      <c r="F187" s="366"/>
      <c r="G187" s="403"/>
    </row>
    <row r="188" spans="2:7" ht="13.5">
      <c r="B188" s="401"/>
      <c r="C188" s="366"/>
      <c r="D188" s="366"/>
      <c r="E188" s="366"/>
      <c r="F188" s="366"/>
      <c r="G188" s="403"/>
    </row>
    <row r="189" spans="2:7" ht="13.5">
      <c r="B189" s="401"/>
      <c r="C189" s="366"/>
      <c r="D189" s="366"/>
      <c r="E189" s="366"/>
      <c r="F189" s="366"/>
      <c r="G189" s="403"/>
    </row>
    <row r="190" spans="2:7" ht="13.5">
      <c r="B190" s="401"/>
      <c r="C190" s="366"/>
      <c r="D190" s="366"/>
      <c r="E190" s="366"/>
      <c r="F190" s="366"/>
      <c r="G190" s="403"/>
    </row>
    <row r="191" spans="2:7" ht="13.5">
      <c r="B191" s="401"/>
      <c r="C191" s="366"/>
      <c r="D191" s="366"/>
      <c r="E191" s="366"/>
      <c r="F191" s="366"/>
      <c r="G191" s="403"/>
    </row>
    <row r="192" spans="2:7" ht="13.5">
      <c r="B192" s="401"/>
      <c r="C192" s="366"/>
      <c r="D192" s="366"/>
      <c r="E192" s="366"/>
      <c r="F192" s="366"/>
      <c r="G192" s="403"/>
    </row>
    <row r="193" spans="2:7" ht="13.5">
      <c r="B193" s="401"/>
      <c r="C193" s="366"/>
      <c r="D193" s="366"/>
      <c r="E193" s="366"/>
      <c r="F193" s="366"/>
      <c r="G193" s="403"/>
    </row>
    <row r="194" spans="2:7" ht="13.5">
      <c r="B194" s="401"/>
      <c r="C194" s="366"/>
      <c r="D194" s="366"/>
      <c r="E194" s="366"/>
      <c r="F194" s="366"/>
      <c r="G194" s="403"/>
    </row>
    <row r="195" spans="2:7" ht="13.5">
      <c r="B195" s="401"/>
      <c r="C195" s="366"/>
      <c r="D195" s="366"/>
      <c r="E195" s="366"/>
      <c r="F195" s="366"/>
      <c r="G195" s="403"/>
    </row>
    <row r="196" spans="2:7" ht="13.5">
      <c r="B196" s="401"/>
      <c r="C196" s="366"/>
      <c r="D196" s="366"/>
      <c r="E196" s="366"/>
      <c r="F196" s="366"/>
      <c r="G196" s="403"/>
    </row>
    <row r="197" spans="2:7" ht="13.5">
      <c r="B197" s="401"/>
      <c r="C197" s="366"/>
      <c r="D197" s="366"/>
      <c r="E197" s="366"/>
      <c r="F197" s="366"/>
      <c r="G197" s="403"/>
    </row>
    <row r="198" spans="2:7" ht="13.5">
      <c r="B198" s="401"/>
      <c r="C198" s="366"/>
      <c r="D198" s="366"/>
      <c r="E198" s="366"/>
      <c r="F198" s="366"/>
      <c r="G198" s="403"/>
    </row>
    <row r="199" spans="2:7" ht="13.5">
      <c r="B199" s="401"/>
      <c r="C199" s="366"/>
      <c r="D199" s="366"/>
      <c r="E199" s="366"/>
      <c r="F199" s="366"/>
      <c r="G199" s="403"/>
    </row>
    <row r="200" spans="2:7" ht="13.5">
      <c r="B200" s="401"/>
      <c r="C200" s="366"/>
      <c r="D200" s="366"/>
      <c r="E200" s="366"/>
      <c r="F200" s="366"/>
      <c r="G200" s="403"/>
    </row>
    <row r="201" spans="2:7" ht="13.5">
      <c r="B201" s="401"/>
      <c r="C201" s="366"/>
      <c r="D201" s="366"/>
      <c r="E201" s="366"/>
      <c r="F201" s="366"/>
      <c r="G201" s="403"/>
    </row>
    <row r="202" spans="2:7" ht="13.5">
      <c r="B202" s="401"/>
      <c r="C202" s="366"/>
      <c r="D202" s="366"/>
      <c r="E202" s="366"/>
      <c r="F202" s="366"/>
      <c r="G202" s="403"/>
    </row>
    <row r="203" spans="2:7" ht="13.5">
      <c r="B203" s="401"/>
      <c r="C203" s="366"/>
      <c r="D203" s="366"/>
      <c r="E203" s="366"/>
      <c r="F203" s="366"/>
      <c r="G203" s="403"/>
    </row>
    <row r="204" spans="2:7" ht="13.5">
      <c r="B204" s="401"/>
      <c r="C204" s="366"/>
      <c r="D204" s="366"/>
      <c r="E204" s="366"/>
      <c r="F204" s="366"/>
      <c r="G204" s="403"/>
    </row>
    <row r="205" spans="2:7" ht="13.5">
      <c r="B205" s="401"/>
      <c r="C205" s="366"/>
      <c r="D205" s="366"/>
      <c r="E205" s="366"/>
      <c r="F205" s="366"/>
      <c r="G205" s="403"/>
    </row>
    <row r="206" spans="2:7" ht="13.5">
      <c r="B206" s="401"/>
      <c r="C206" s="366"/>
      <c r="D206" s="366"/>
      <c r="E206" s="366"/>
      <c r="F206" s="366"/>
      <c r="G206" s="403"/>
    </row>
    <row r="207" spans="2:7" ht="13.5">
      <c r="B207" s="401"/>
      <c r="C207" s="366"/>
      <c r="D207" s="366"/>
      <c r="E207" s="366"/>
      <c r="F207" s="366"/>
      <c r="G207" s="403"/>
    </row>
    <row r="208" spans="2:7" ht="13.5">
      <c r="B208" s="401"/>
      <c r="C208" s="366"/>
      <c r="D208" s="366"/>
      <c r="E208" s="366"/>
      <c r="F208" s="366"/>
      <c r="G208" s="403"/>
    </row>
    <row r="209" spans="2:7" ht="13.5">
      <c r="B209" s="401"/>
      <c r="C209" s="366"/>
      <c r="D209" s="366"/>
      <c r="E209" s="366"/>
      <c r="F209" s="366"/>
      <c r="G209" s="403"/>
    </row>
    <row r="210" spans="2:7" ht="13.5">
      <c r="B210" s="401"/>
      <c r="C210" s="366"/>
      <c r="D210" s="366"/>
      <c r="E210" s="366"/>
      <c r="F210" s="366"/>
      <c r="G210" s="403"/>
    </row>
    <row r="211" spans="2:7" ht="13.5">
      <c r="B211" s="401"/>
      <c r="C211" s="366"/>
      <c r="D211" s="366"/>
      <c r="E211" s="366"/>
      <c r="F211" s="366"/>
      <c r="G211" s="403"/>
    </row>
    <row r="212" spans="2:7" ht="13.5">
      <c r="B212" s="401"/>
      <c r="C212" s="366"/>
      <c r="D212" s="366"/>
      <c r="E212" s="366"/>
      <c r="F212" s="366"/>
      <c r="G212" s="403"/>
    </row>
    <row r="213" spans="2:7" ht="13.5">
      <c r="B213" s="401"/>
      <c r="C213" s="366"/>
      <c r="D213" s="366"/>
      <c r="E213" s="366"/>
      <c r="F213" s="366"/>
      <c r="G213" s="403"/>
    </row>
    <row r="214" spans="2:7" ht="13.5">
      <c r="B214" s="401"/>
      <c r="C214" s="366"/>
      <c r="D214" s="366"/>
      <c r="E214" s="366"/>
      <c r="F214" s="366"/>
      <c r="G214" s="403"/>
    </row>
    <row r="215" spans="2:7" ht="13.5">
      <c r="B215" s="401"/>
      <c r="C215" s="366"/>
      <c r="D215" s="366"/>
      <c r="E215" s="366"/>
      <c r="F215" s="366"/>
      <c r="G215" s="403"/>
    </row>
    <row r="216" spans="2:7" ht="13.5">
      <c r="B216" s="401"/>
      <c r="C216" s="366"/>
      <c r="D216" s="366"/>
      <c r="E216" s="366"/>
      <c r="F216" s="366"/>
      <c r="G216" s="403"/>
    </row>
    <row r="217" spans="2:7" ht="13.5">
      <c r="B217" s="401"/>
      <c r="C217" s="366"/>
      <c r="D217" s="366"/>
      <c r="E217" s="366"/>
      <c r="F217" s="366"/>
      <c r="G217" s="403"/>
    </row>
    <row r="218" spans="2:7" ht="13.5">
      <c r="B218" s="401"/>
      <c r="C218" s="366"/>
      <c r="D218" s="366"/>
      <c r="E218" s="366"/>
      <c r="F218" s="366"/>
      <c r="G218" s="403"/>
    </row>
    <row r="219" spans="2:7" ht="13.5">
      <c r="B219" s="401"/>
      <c r="C219" s="366"/>
      <c r="D219" s="366"/>
      <c r="E219" s="366"/>
      <c r="F219" s="366"/>
      <c r="G219" s="403"/>
    </row>
    <row r="220" spans="2:7" ht="13.5">
      <c r="B220" s="401"/>
      <c r="C220" s="366"/>
      <c r="D220" s="366"/>
      <c r="E220" s="366"/>
      <c r="F220" s="366"/>
      <c r="G220" s="403"/>
    </row>
    <row r="221" spans="2:7" ht="13.5">
      <c r="B221" s="401"/>
      <c r="C221" s="366"/>
      <c r="D221" s="366"/>
      <c r="E221" s="366"/>
      <c r="F221" s="366"/>
      <c r="G221" s="403"/>
    </row>
    <row r="222" spans="2:7" ht="13.5">
      <c r="B222" s="401"/>
      <c r="C222" s="366"/>
      <c r="D222" s="366"/>
      <c r="E222" s="366"/>
      <c r="F222" s="366"/>
      <c r="G222" s="403"/>
    </row>
    <row r="223" spans="2:7" ht="13.5">
      <c r="B223" s="401"/>
      <c r="C223" s="366"/>
      <c r="D223" s="366"/>
      <c r="E223" s="366"/>
      <c r="F223" s="366"/>
      <c r="G223" s="403"/>
    </row>
    <row r="224" spans="2:7" ht="13.5">
      <c r="B224" s="401"/>
      <c r="C224" s="366"/>
      <c r="D224" s="366"/>
      <c r="E224" s="366"/>
      <c r="F224" s="366"/>
      <c r="G224" s="403"/>
    </row>
    <row r="225" spans="2:7" ht="13.5">
      <c r="B225" s="401"/>
      <c r="C225" s="366"/>
      <c r="D225" s="366"/>
      <c r="E225" s="366"/>
      <c r="F225" s="366"/>
      <c r="G225" s="403"/>
    </row>
    <row r="226" spans="2:7" ht="13.5">
      <c r="B226" s="401"/>
      <c r="C226" s="366"/>
      <c r="D226" s="366"/>
      <c r="E226" s="366"/>
      <c r="F226" s="366"/>
      <c r="G226" s="403"/>
    </row>
    <row r="227" spans="2:7" ht="13.5">
      <c r="B227" s="401"/>
      <c r="C227" s="366"/>
      <c r="D227" s="366"/>
      <c r="E227" s="366"/>
      <c r="F227" s="366"/>
      <c r="G227" s="403"/>
    </row>
    <row r="228" spans="2:7" ht="13.5">
      <c r="B228" s="401"/>
      <c r="C228" s="366"/>
      <c r="D228" s="366"/>
      <c r="E228" s="366"/>
      <c r="F228" s="366"/>
      <c r="G228" s="403"/>
    </row>
    <row r="229" spans="2:7" ht="13.5">
      <c r="B229" s="401"/>
      <c r="C229" s="366"/>
      <c r="D229" s="366"/>
      <c r="E229" s="366"/>
      <c r="F229" s="366"/>
      <c r="G229" s="403"/>
    </row>
    <row r="230" spans="2:7" ht="13.5">
      <c r="B230" s="401"/>
      <c r="C230" s="366"/>
      <c r="D230" s="366"/>
      <c r="E230" s="366"/>
      <c r="F230" s="366"/>
      <c r="G230" s="403"/>
    </row>
    <row r="231" spans="2:7" ht="13.5">
      <c r="B231" s="401"/>
      <c r="C231" s="366"/>
      <c r="D231" s="366"/>
      <c r="E231" s="366"/>
      <c r="F231" s="366"/>
      <c r="G231" s="403"/>
    </row>
    <row r="232" spans="2:7" ht="13.5">
      <c r="B232" s="401"/>
      <c r="C232" s="366"/>
      <c r="D232" s="366"/>
      <c r="E232" s="366"/>
      <c r="F232" s="366"/>
      <c r="G232" s="403"/>
    </row>
    <row r="233" spans="2:7" ht="13.5">
      <c r="B233" s="401"/>
      <c r="C233" s="366"/>
      <c r="D233" s="366"/>
      <c r="E233" s="366"/>
      <c r="F233" s="366"/>
      <c r="G233" s="403"/>
    </row>
    <row r="234" spans="2:7" ht="13.5">
      <c r="B234" s="401"/>
      <c r="C234" s="366"/>
      <c r="D234" s="366"/>
      <c r="E234" s="366"/>
      <c r="F234" s="366"/>
      <c r="G234" s="403"/>
    </row>
    <row r="235" spans="2:7" ht="13.5">
      <c r="B235" s="401"/>
      <c r="C235" s="366"/>
      <c r="D235" s="366"/>
      <c r="E235" s="366"/>
      <c r="F235" s="366"/>
      <c r="G235" s="403"/>
    </row>
    <row r="236" spans="2:7" ht="13.5">
      <c r="B236" s="401"/>
      <c r="C236" s="366"/>
      <c r="D236" s="366"/>
      <c r="E236" s="366"/>
      <c r="F236" s="366"/>
      <c r="G236" s="403"/>
    </row>
    <row r="237" spans="2:7" ht="13.5">
      <c r="B237" s="401"/>
      <c r="C237" s="366"/>
      <c r="D237" s="366"/>
      <c r="E237" s="366"/>
      <c r="F237" s="366"/>
      <c r="G237" s="403"/>
    </row>
    <row r="238" spans="2:7" ht="13.5">
      <c r="B238" s="401"/>
      <c r="C238" s="366"/>
      <c r="D238" s="366"/>
      <c r="E238" s="366"/>
      <c r="F238" s="366"/>
      <c r="G238" s="403"/>
    </row>
    <row r="239" spans="2:7" ht="13.5">
      <c r="B239" s="401"/>
      <c r="C239" s="366"/>
      <c r="D239" s="366"/>
      <c r="E239" s="366"/>
      <c r="F239" s="366"/>
      <c r="G239" s="403"/>
    </row>
    <row r="240" spans="2:7" ht="13.5">
      <c r="B240" s="401"/>
      <c r="C240" s="366"/>
      <c r="D240" s="366"/>
      <c r="E240" s="366"/>
      <c r="F240" s="366"/>
      <c r="G240" s="403"/>
    </row>
    <row r="241" spans="2:7" ht="13.5">
      <c r="B241" s="401"/>
      <c r="C241" s="366"/>
      <c r="D241" s="366"/>
      <c r="E241" s="366"/>
      <c r="F241" s="366"/>
      <c r="G241" s="403"/>
    </row>
    <row r="242" spans="2:7" ht="13.5">
      <c r="B242" s="401"/>
      <c r="C242" s="366"/>
      <c r="D242" s="366"/>
      <c r="E242" s="366"/>
      <c r="F242" s="366"/>
      <c r="G242" s="403"/>
    </row>
    <row r="243" spans="2:7" ht="13.5">
      <c r="B243" s="401"/>
      <c r="C243" s="366"/>
      <c r="D243" s="366"/>
      <c r="E243" s="366"/>
      <c r="F243" s="366"/>
      <c r="G243" s="403"/>
    </row>
    <row r="244" spans="2:7" ht="13.5">
      <c r="B244" s="401"/>
      <c r="C244" s="366"/>
      <c r="D244" s="366"/>
      <c r="E244" s="366"/>
      <c r="F244" s="366"/>
      <c r="G244" s="403"/>
    </row>
    <row r="245" spans="2:7" ht="13.5">
      <c r="B245" s="401"/>
      <c r="C245" s="366"/>
      <c r="D245" s="366"/>
      <c r="E245" s="366"/>
      <c r="F245" s="366"/>
      <c r="G245" s="403"/>
    </row>
    <row r="246" spans="2:7" ht="13.5">
      <c r="B246" s="401"/>
      <c r="C246" s="366"/>
      <c r="D246" s="366"/>
      <c r="E246" s="366"/>
      <c r="F246" s="366"/>
      <c r="G246" s="403"/>
    </row>
    <row r="247" spans="2:7" ht="13.5">
      <c r="B247" s="401"/>
      <c r="C247" s="366"/>
      <c r="D247" s="366"/>
      <c r="E247" s="366"/>
      <c r="F247" s="366"/>
      <c r="G247" s="403"/>
    </row>
    <row r="248" spans="2:7" ht="13.5">
      <c r="B248" s="401"/>
      <c r="C248" s="366"/>
      <c r="D248" s="366"/>
      <c r="E248" s="366"/>
      <c r="F248" s="366"/>
      <c r="G248" s="403"/>
    </row>
    <row r="249" spans="2:7" ht="13.5">
      <c r="B249" s="401"/>
      <c r="C249" s="366"/>
      <c r="D249" s="366"/>
      <c r="E249" s="366"/>
      <c r="F249" s="366"/>
      <c r="G249" s="403"/>
    </row>
    <row r="250" spans="2:7" ht="13.5">
      <c r="B250" s="401"/>
      <c r="C250" s="366"/>
      <c r="D250" s="366"/>
      <c r="E250" s="366"/>
      <c r="F250" s="366"/>
      <c r="G250" s="403"/>
    </row>
    <row r="251" spans="2:7" ht="13.5">
      <c r="B251" s="401"/>
      <c r="C251" s="366"/>
      <c r="D251" s="366"/>
      <c r="E251" s="366"/>
      <c r="F251" s="366"/>
      <c r="G251" s="403"/>
    </row>
    <row r="252" spans="2:7" ht="13.5">
      <c r="B252" s="401"/>
      <c r="C252" s="366"/>
      <c r="D252" s="366"/>
      <c r="E252" s="366"/>
      <c r="F252" s="366"/>
      <c r="G252" s="403"/>
    </row>
    <row r="253" spans="2:7" ht="13.5">
      <c r="B253" s="401"/>
      <c r="C253" s="366"/>
      <c r="D253" s="366"/>
      <c r="E253" s="366"/>
      <c r="F253" s="366"/>
      <c r="G253" s="403"/>
    </row>
    <row r="254" spans="2:7" ht="13.5">
      <c r="B254" s="401"/>
      <c r="C254" s="366"/>
      <c r="D254" s="366"/>
      <c r="E254" s="366"/>
      <c r="F254" s="366"/>
      <c r="G254" s="403"/>
    </row>
    <row r="255" spans="2:7" ht="13.5">
      <c r="B255" s="401"/>
      <c r="C255" s="366"/>
      <c r="D255" s="366"/>
      <c r="E255" s="366"/>
      <c r="F255" s="366"/>
      <c r="G255" s="403"/>
    </row>
    <row r="256" spans="2:7" ht="13.5">
      <c r="B256" s="401"/>
      <c r="C256" s="366"/>
      <c r="D256" s="366"/>
      <c r="E256" s="366"/>
      <c r="F256" s="366"/>
      <c r="G256" s="403"/>
    </row>
    <row r="257" spans="2:7" ht="13.5">
      <c r="B257" s="401"/>
      <c r="C257" s="366"/>
      <c r="D257" s="366"/>
      <c r="E257" s="366"/>
      <c r="F257" s="366"/>
      <c r="G257" s="403"/>
    </row>
    <row r="258" spans="2:7" ht="13.5">
      <c r="B258" s="401"/>
      <c r="C258" s="366"/>
      <c r="D258" s="366"/>
      <c r="E258" s="366"/>
      <c r="F258" s="366"/>
      <c r="G258" s="403"/>
    </row>
    <row r="259" spans="2:7" ht="13.5">
      <c r="B259" s="401"/>
      <c r="C259" s="366"/>
      <c r="D259" s="366"/>
      <c r="E259" s="366"/>
      <c r="F259" s="366"/>
      <c r="G259" s="403"/>
    </row>
    <row r="260" spans="2:7" ht="13.5">
      <c r="B260" s="401"/>
      <c r="C260" s="366"/>
      <c r="D260" s="366"/>
      <c r="E260" s="366"/>
      <c r="F260" s="366"/>
      <c r="G260" s="403"/>
    </row>
    <row r="261" spans="2:7" ht="13.5">
      <c r="B261" s="401"/>
      <c r="C261" s="366"/>
      <c r="D261" s="366"/>
      <c r="E261" s="366"/>
      <c r="F261" s="366"/>
      <c r="G261" s="403"/>
    </row>
    <row r="262" spans="2:7" ht="13.5">
      <c r="B262" s="401"/>
      <c r="C262" s="366"/>
      <c r="D262" s="366"/>
      <c r="E262" s="366"/>
      <c r="F262" s="366"/>
      <c r="G262" s="403"/>
    </row>
    <row r="263" spans="2:7" ht="13.5">
      <c r="B263" s="401"/>
      <c r="C263" s="366"/>
      <c r="D263" s="366"/>
      <c r="E263" s="366"/>
      <c r="F263" s="366"/>
      <c r="G263" s="403"/>
    </row>
    <row r="264" spans="2:7" ht="13.5">
      <c r="B264" s="401"/>
      <c r="C264" s="366"/>
      <c r="D264" s="366"/>
      <c r="E264" s="366"/>
      <c r="F264" s="366"/>
      <c r="G264" s="403"/>
    </row>
    <row r="265" spans="2:7" ht="13.5">
      <c r="B265" s="401"/>
      <c r="C265" s="366"/>
      <c r="D265" s="366"/>
      <c r="E265" s="366"/>
      <c r="F265" s="366"/>
      <c r="G265" s="403"/>
    </row>
    <row r="266" spans="2:7" ht="13.5">
      <c r="B266" s="401"/>
      <c r="C266" s="366"/>
      <c r="D266" s="366"/>
      <c r="E266" s="366"/>
      <c r="F266" s="366"/>
      <c r="G266" s="403"/>
    </row>
    <row r="267" spans="2:7" ht="13.5">
      <c r="B267" s="401"/>
      <c r="C267" s="366"/>
      <c r="D267" s="366"/>
      <c r="E267" s="366"/>
      <c r="F267" s="366"/>
      <c r="G267" s="403"/>
    </row>
    <row r="268" spans="2:7" ht="13.5">
      <c r="B268" s="401"/>
      <c r="C268" s="366"/>
      <c r="D268" s="366"/>
      <c r="E268" s="366"/>
      <c r="F268" s="366"/>
      <c r="G268" s="403"/>
    </row>
    <row r="269" spans="2:7" ht="13.5">
      <c r="B269" s="401"/>
      <c r="C269" s="366"/>
      <c r="D269" s="366"/>
      <c r="E269" s="366"/>
      <c r="F269" s="366"/>
      <c r="G269" s="403"/>
    </row>
    <row r="270" spans="2:7" ht="13.5">
      <c r="B270" s="401"/>
      <c r="C270" s="366"/>
      <c r="D270" s="366"/>
      <c r="E270" s="366"/>
      <c r="F270" s="366"/>
      <c r="G270" s="403"/>
    </row>
    <row r="271" spans="2:7" ht="13.5">
      <c r="B271" s="401"/>
      <c r="C271" s="366"/>
      <c r="D271" s="366"/>
      <c r="E271" s="366"/>
      <c r="F271" s="366"/>
      <c r="G271" s="403"/>
    </row>
    <row r="272" spans="2:7" ht="13.5">
      <c r="B272" s="401"/>
      <c r="C272" s="366"/>
      <c r="D272" s="366"/>
      <c r="E272" s="366"/>
      <c r="F272" s="366"/>
      <c r="G272" s="403"/>
    </row>
    <row r="273" spans="2:7" ht="13.5">
      <c r="B273" s="401"/>
      <c r="C273" s="366"/>
      <c r="D273" s="366"/>
      <c r="E273" s="366"/>
      <c r="F273" s="366"/>
      <c r="G273" s="403"/>
    </row>
    <row r="274" spans="2:7" ht="13.5">
      <c r="B274" s="401"/>
      <c r="C274" s="366"/>
      <c r="D274" s="366"/>
      <c r="E274" s="366"/>
      <c r="F274" s="366"/>
      <c r="G274" s="403"/>
    </row>
    <row r="275" spans="2:7" ht="13.5">
      <c r="B275" s="401"/>
      <c r="C275" s="366"/>
      <c r="D275" s="366"/>
      <c r="E275" s="366"/>
      <c r="F275" s="366"/>
      <c r="G275" s="403"/>
    </row>
    <row r="276" spans="2:7" ht="13.5">
      <c r="B276" s="401"/>
      <c r="C276" s="366"/>
      <c r="D276" s="366"/>
      <c r="E276" s="366"/>
      <c r="F276" s="366"/>
      <c r="G276" s="403"/>
    </row>
    <row r="277" spans="2:7" ht="13.5">
      <c r="B277" s="401"/>
      <c r="C277" s="366"/>
      <c r="D277" s="366"/>
      <c r="E277" s="366"/>
      <c r="F277" s="366"/>
      <c r="G277" s="403"/>
    </row>
    <row r="278" spans="2:7" ht="13.5">
      <c r="B278" s="401"/>
      <c r="C278" s="366"/>
      <c r="D278" s="366"/>
      <c r="E278" s="366"/>
      <c r="F278" s="366"/>
      <c r="G278" s="403"/>
    </row>
    <row r="279" spans="2:7" ht="13.5">
      <c r="B279" s="401"/>
      <c r="C279" s="366"/>
      <c r="D279" s="366"/>
      <c r="E279" s="366"/>
      <c r="F279" s="366"/>
      <c r="G279" s="403"/>
    </row>
    <row r="280" spans="2:7" ht="13.5">
      <c r="B280" s="401"/>
      <c r="C280" s="366"/>
      <c r="D280" s="366"/>
      <c r="E280" s="366"/>
      <c r="F280" s="366"/>
      <c r="G280" s="403"/>
    </row>
    <row r="281" spans="2:7" ht="13.5">
      <c r="B281" s="401"/>
      <c r="C281" s="366"/>
      <c r="D281" s="366"/>
      <c r="E281" s="366"/>
      <c r="F281" s="366"/>
      <c r="G281" s="403"/>
    </row>
    <row r="282" spans="2:7" ht="13.5">
      <c r="B282" s="401"/>
      <c r="C282" s="366"/>
      <c r="D282" s="366"/>
      <c r="E282" s="366"/>
      <c r="F282" s="366"/>
      <c r="G282" s="403"/>
    </row>
    <row r="283" spans="2:7" ht="13.5">
      <c r="B283" s="401"/>
      <c r="C283" s="366"/>
      <c r="D283" s="366"/>
      <c r="E283" s="366"/>
      <c r="F283" s="366"/>
      <c r="G283" s="403"/>
    </row>
    <row r="284" spans="2:7" ht="13.5">
      <c r="B284" s="401"/>
      <c r="C284" s="366"/>
      <c r="D284" s="366"/>
      <c r="E284" s="366"/>
      <c r="F284" s="366"/>
      <c r="G284" s="403"/>
    </row>
    <row r="285" spans="2:7" ht="13.5">
      <c r="B285" s="401"/>
      <c r="C285" s="366"/>
      <c r="D285" s="366"/>
      <c r="E285" s="366"/>
      <c r="F285" s="366"/>
      <c r="G285" s="403"/>
    </row>
    <row r="286" spans="2:7" ht="13.5">
      <c r="B286" s="401"/>
      <c r="C286" s="366"/>
      <c r="D286" s="366"/>
      <c r="E286" s="366"/>
      <c r="F286" s="366"/>
      <c r="G286" s="403"/>
    </row>
    <row r="287" spans="2:7" ht="13.5">
      <c r="B287" s="401"/>
      <c r="C287" s="366"/>
      <c r="D287" s="366"/>
      <c r="E287" s="366"/>
      <c r="F287" s="366"/>
      <c r="G287" s="403"/>
    </row>
    <row r="288" spans="2:7" ht="13.5">
      <c r="B288" s="401"/>
      <c r="C288" s="366"/>
      <c r="D288" s="366"/>
      <c r="E288" s="366"/>
      <c r="F288" s="366"/>
      <c r="G288" s="403"/>
    </row>
    <row r="289" spans="2:7" ht="13.5">
      <c r="B289" s="401"/>
      <c r="C289" s="366"/>
      <c r="D289" s="366"/>
      <c r="E289" s="366"/>
      <c r="F289" s="366"/>
      <c r="G289" s="403"/>
    </row>
    <row r="290" spans="2:7" ht="13.5">
      <c r="B290" s="401"/>
      <c r="C290" s="366"/>
      <c r="D290" s="366"/>
      <c r="E290" s="366"/>
      <c r="F290" s="366"/>
      <c r="G290" s="403"/>
    </row>
    <row r="291" spans="2:7" ht="13.5">
      <c r="B291" s="401"/>
      <c r="C291" s="366"/>
      <c r="D291" s="366"/>
      <c r="E291" s="366"/>
      <c r="F291" s="366"/>
      <c r="G291" s="403"/>
    </row>
    <row r="292" spans="2:7" ht="13.5">
      <c r="B292" s="401"/>
      <c r="C292" s="366"/>
      <c r="D292" s="366"/>
      <c r="E292" s="366"/>
      <c r="F292" s="366"/>
      <c r="G292" s="403"/>
    </row>
    <row r="293" spans="2:7" ht="13.5">
      <c r="B293" s="401"/>
      <c r="C293" s="366"/>
      <c r="D293" s="366"/>
      <c r="E293" s="366"/>
      <c r="F293" s="366"/>
      <c r="G293" s="403"/>
    </row>
    <row r="294" spans="2:7" ht="13.5">
      <c r="B294" s="401"/>
      <c r="C294" s="366"/>
      <c r="D294" s="366"/>
      <c r="E294" s="366"/>
      <c r="F294" s="366"/>
      <c r="G294" s="403"/>
    </row>
    <row r="295" spans="2:7" ht="13.5">
      <c r="B295" s="401"/>
      <c r="C295" s="366"/>
      <c r="D295" s="366"/>
      <c r="E295" s="366"/>
      <c r="F295" s="366"/>
      <c r="G295" s="403"/>
    </row>
    <row r="296" spans="2:7" ht="13.5">
      <c r="B296" s="401"/>
      <c r="C296" s="366"/>
      <c r="D296" s="366"/>
      <c r="E296" s="366"/>
      <c r="F296" s="366"/>
      <c r="G296" s="403"/>
    </row>
    <row r="297" spans="2:7" ht="13.5">
      <c r="B297" s="401"/>
      <c r="C297" s="366"/>
      <c r="D297" s="366"/>
      <c r="E297" s="366"/>
      <c r="F297" s="366"/>
      <c r="G297" s="403"/>
    </row>
    <row r="298" spans="2:7" ht="13.5">
      <c r="B298" s="401"/>
      <c r="C298" s="366"/>
      <c r="D298" s="366"/>
      <c r="E298" s="366"/>
      <c r="F298" s="366"/>
      <c r="G298" s="403"/>
    </row>
    <row r="299" spans="2:7" ht="13.5">
      <c r="B299" s="401"/>
      <c r="C299" s="366"/>
      <c r="D299" s="366"/>
      <c r="E299" s="366"/>
      <c r="F299" s="366"/>
      <c r="G299" s="403"/>
    </row>
    <row r="300" spans="2:7" ht="13.5">
      <c r="B300" s="401"/>
      <c r="C300" s="366"/>
      <c r="D300" s="366"/>
      <c r="E300" s="366"/>
      <c r="F300" s="366"/>
      <c r="G300" s="403"/>
    </row>
    <row r="301" spans="2:7" ht="13.5">
      <c r="B301" s="401"/>
      <c r="C301" s="366"/>
      <c r="D301" s="366"/>
      <c r="E301" s="366"/>
      <c r="F301" s="366"/>
      <c r="G301" s="403"/>
    </row>
    <row r="302" spans="2:7" ht="13.5">
      <c r="B302" s="401"/>
      <c r="C302" s="366"/>
      <c r="D302" s="366"/>
      <c r="E302" s="366"/>
      <c r="F302" s="366"/>
      <c r="G302" s="403"/>
    </row>
    <row r="303" spans="2:7" ht="13.5">
      <c r="B303" s="401"/>
      <c r="C303" s="366"/>
      <c r="D303" s="366"/>
      <c r="E303" s="366"/>
      <c r="F303" s="366"/>
      <c r="G303" s="403"/>
    </row>
    <row r="304" spans="2:7" ht="13.5">
      <c r="B304" s="401"/>
      <c r="C304" s="366"/>
      <c r="D304" s="366"/>
      <c r="E304" s="366"/>
      <c r="F304" s="366"/>
      <c r="G304" s="403"/>
    </row>
    <row r="305" spans="2:7" ht="13.5">
      <c r="B305" s="401"/>
      <c r="C305" s="366"/>
      <c r="D305" s="366"/>
      <c r="E305" s="366"/>
      <c r="F305" s="366"/>
      <c r="G305" s="403"/>
    </row>
    <row r="306" spans="2:7" ht="13.5">
      <c r="B306" s="401"/>
      <c r="C306" s="366"/>
      <c r="D306" s="366"/>
      <c r="E306" s="366"/>
      <c r="F306" s="366"/>
      <c r="G306" s="403"/>
    </row>
    <row r="307" spans="2:7" ht="13.5">
      <c r="B307" s="401"/>
      <c r="C307" s="366"/>
      <c r="D307" s="366"/>
      <c r="E307" s="366"/>
      <c r="F307" s="366"/>
      <c r="G307" s="403"/>
    </row>
    <row r="308" spans="2:7" ht="13.5">
      <c r="B308" s="401"/>
      <c r="C308" s="366"/>
      <c r="D308" s="366"/>
      <c r="E308" s="366"/>
      <c r="F308" s="366"/>
      <c r="G308" s="403"/>
    </row>
    <row r="309" spans="2:7" ht="13.5">
      <c r="B309" s="401"/>
      <c r="C309" s="366"/>
      <c r="D309" s="366"/>
      <c r="E309" s="366"/>
      <c r="F309" s="366"/>
      <c r="G309" s="403"/>
    </row>
    <row r="310" spans="2:7" ht="13.5">
      <c r="B310" s="401"/>
      <c r="C310" s="366"/>
      <c r="D310" s="366"/>
      <c r="E310" s="366"/>
      <c r="F310" s="366"/>
      <c r="G310" s="403"/>
    </row>
    <row r="311" spans="2:7" ht="13.5">
      <c r="B311" s="401"/>
      <c r="C311" s="366"/>
      <c r="D311" s="366"/>
      <c r="E311" s="366"/>
      <c r="F311" s="366"/>
      <c r="G311" s="403"/>
    </row>
    <row r="312" spans="2:7" ht="13.5">
      <c r="B312" s="401"/>
      <c r="C312" s="366"/>
      <c r="D312" s="366"/>
      <c r="E312" s="366"/>
      <c r="F312" s="366"/>
      <c r="G312" s="403"/>
    </row>
    <row r="313" spans="2:7" ht="13.5">
      <c r="B313" s="401"/>
      <c r="C313" s="366"/>
      <c r="D313" s="366"/>
      <c r="E313" s="366"/>
      <c r="F313" s="366"/>
      <c r="G313" s="403"/>
    </row>
    <row r="314" spans="2:7" ht="13.5">
      <c r="B314" s="401"/>
      <c r="C314" s="366"/>
      <c r="D314" s="366"/>
      <c r="E314" s="366"/>
      <c r="F314" s="366"/>
      <c r="G314" s="403"/>
    </row>
    <row r="315" spans="2:7" ht="13.5">
      <c r="B315" s="401"/>
      <c r="C315" s="366"/>
      <c r="D315" s="366"/>
      <c r="E315" s="366"/>
      <c r="F315" s="366"/>
      <c r="G315" s="403"/>
    </row>
    <row r="316" spans="2:7" ht="13.5">
      <c r="B316" s="401"/>
      <c r="C316" s="366"/>
      <c r="D316" s="366"/>
      <c r="E316" s="366"/>
      <c r="F316" s="366"/>
      <c r="G316" s="403"/>
    </row>
    <row r="317" spans="2:7" ht="13.5">
      <c r="B317" s="401"/>
      <c r="C317" s="366"/>
      <c r="D317" s="366"/>
      <c r="E317" s="366"/>
      <c r="F317" s="366"/>
      <c r="G317" s="403"/>
    </row>
    <row r="318" spans="2:7" ht="13.5">
      <c r="B318" s="401"/>
      <c r="C318" s="366"/>
      <c r="D318" s="366"/>
      <c r="E318" s="366"/>
      <c r="F318" s="366"/>
      <c r="G318" s="403"/>
    </row>
    <row r="319" spans="2:7" ht="13.5">
      <c r="B319" s="401"/>
      <c r="C319" s="366"/>
      <c r="D319" s="366"/>
      <c r="E319" s="366"/>
      <c r="F319" s="366"/>
      <c r="G319" s="403"/>
    </row>
    <row r="320" spans="2:7" ht="13.5">
      <c r="B320" s="401"/>
      <c r="C320" s="366"/>
      <c r="D320" s="366"/>
      <c r="E320" s="366"/>
      <c r="F320" s="366"/>
      <c r="G320" s="403"/>
    </row>
    <row r="321" spans="2:7" ht="13.5">
      <c r="B321" s="401"/>
      <c r="C321" s="366"/>
      <c r="D321" s="366"/>
      <c r="E321" s="366"/>
      <c r="F321" s="366"/>
      <c r="G321" s="403"/>
    </row>
    <row r="322" spans="2:7" ht="13.5">
      <c r="B322" s="401"/>
      <c r="C322" s="366"/>
      <c r="D322" s="366"/>
      <c r="E322" s="366"/>
      <c r="F322" s="366"/>
      <c r="G322" s="403"/>
    </row>
    <row r="323" spans="2:7" ht="13.5">
      <c r="B323" s="401"/>
      <c r="C323" s="366"/>
      <c r="D323" s="366"/>
      <c r="E323" s="366"/>
      <c r="F323" s="366"/>
      <c r="G323" s="403"/>
    </row>
    <row r="324" spans="2:7" ht="13.5">
      <c r="B324" s="401"/>
      <c r="C324" s="366"/>
      <c r="D324" s="366"/>
      <c r="E324" s="366"/>
      <c r="F324" s="366"/>
      <c r="G324" s="403"/>
    </row>
    <row r="325" spans="2:7" ht="13.5">
      <c r="B325" s="401"/>
      <c r="C325" s="366"/>
      <c r="D325" s="366"/>
      <c r="E325" s="366"/>
      <c r="F325" s="366"/>
      <c r="G325" s="403"/>
    </row>
    <row r="326" spans="2:7" ht="13.5">
      <c r="B326" s="401"/>
      <c r="C326" s="366"/>
      <c r="D326" s="366"/>
      <c r="E326" s="366"/>
      <c r="F326" s="366"/>
      <c r="G326" s="403"/>
    </row>
    <row r="327" spans="2:7" ht="13.5">
      <c r="B327" s="401"/>
      <c r="C327" s="366"/>
      <c r="D327" s="366"/>
      <c r="E327" s="366"/>
      <c r="F327" s="366"/>
      <c r="G327" s="403"/>
    </row>
    <row r="328" spans="2:7" ht="13.5">
      <c r="B328" s="401"/>
      <c r="C328" s="366"/>
      <c r="D328" s="366"/>
      <c r="E328" s="366"/>
      <c r="F328" s="366"/>
      <c r="G328" s="403"/>
    </row>
    <row r="329" spans="2:7" ht="13.5">
      <c r="B329" s="401"/>
      <c r="C329" s="366"/>
      <c r="D329" s="366"/>
      <c r="E329" s="366"/>
      <c r="F329" s="366"/>
      <c r="G329" s="403"/>
    </row>
    <row r="330" spans="2:7" ht="13.5">
      <c r="B330" s="401"/>
      <c r="C330" s="366"/>
      <c r="D330" s="366"/>
      <c r="E330" s="366"/>
      <c r="F330" s="366"/>
      <c r="G330" s="403"/>
    </row>
    <row r="331" spans="2:7" ht="13.5">
      <c r="B331" s="401"/>
      <c r="C331" s="366"/>
      <c r="D331" s="366"/>
      <c r="E331" s="366"/>
      <c r="F331" s="366"/>
      <c r="G331" s="403"/>
    </row>
    <row r="332" spans="2:7" ht="13.5">
      <c r="B332" s="401"/>
      <c r="C332" s="366"/>
      <c r="D332" s="366"/>
      <c r="E332" s="366"/>
      <c r="F332" s="366"/>
      <c r="G332" s="403"/>
    </row>
    <row r="333" spans="2:7" ht="13.5">
      <c r="B333" s="401"/>
      <c r="C333" s="366"/>
      <c r="D333" s="366"/>
      <c r="E333" s="366"/>
      <c r="F333" s="366"/>
      <c r="G333" s="403"/>
    </row>
    <row r="334" spans="2:7" ht="13.5">
      <c r="B334" s="401"/>
      <c r="C334" s="366"/>
      <c r="D334" s="366"/>
      <c r="E334" s="366"/>
      <c r="F334" s="366"/>
      <c r="G334" s="403"/>
    </row>
    <row r="335" spans="2:7" ht="13.5">
      <c r="B335" s="401"/>
      <c r="C335" s="366"/>
      <c r="D335" s="366"/>
      <c r="E335" s="366"/>
      <c r="F335" s="366"/>
      <c r="G335" s="403"/>
    </row>
    <row r="336" spans="2:7" ht="13.5">
      <c r="B336" s="401"/>
      <c r="C336" s="366"/>
      <c r="D336" s="366"/>
      <c r="E336" s="366"/>
      <c r="F336" s="366"/>
      <c r="G336" s="403"/>
    </row>
    <row r="337" spans="2:7" ht="13.5">
      <c r="B337" s="401"/>
      <c r="C337" s="366"/>
      <c r="D337" s="366"/>
      <c r="E337" s="366"/>
      <c r="F337" s="366"/>
      <c r="G337" s="403"/>
    </row>
    <row r="338" spans="2:7" ht="13.5">
      <c r="B338" s="401"/>
      <c r="C338" s="366"/>
      <c r="D338" s="366"/>
      <c r="E338" s="366"/>
      <c r="F338" s="366"/>
      <c r="G338" s="403"/>
    </row>
    <row r="339" spans="2:7" ht="13.5">
      <c r="B339" s="401"/>
      <c r="C339" s="366"/>
      <c r="D339" s="366"/>
      <c r="E339" s="366"/>
      <c r="F339" s="366"/>
      <c r="G339" s="403"/>
    </row>
    <row r="340" spans="2:7" ht="13.5">
      <c r="B340" s="401"/>
      <c r="C340" s="366"/>
      <c r="D340" s="366"/>
      <c r="E340" s="366"/>
      <c r="F340" s="366"/>
      <c r="G340" s="403"/>
    </row>
    <row r="341" spans="2:7" ht="13.5">
      <c r="B341" s="401"/>
      <c r="C341" s="366"/>
      <c r="D341" s="366"/>
      <c r="E341" s="366"/>
      <c r="F341" s="366"/>
      <c r="G341" s="403"/>
    </row>
    <row r="342" spans="2:7" ht="13.5">
      <c r="B342" s="401"/>
      <c r="C342" s="366"/>
      <c r="D342" s="366"/>
      <c r="E342" s="366"/>
      <c r="F342" s="366"/>
      <c r="G342" s="403"/>
    </row>
    <row r="343" spans="2:7" ht="13.5">
      <c r="B343" s="401"/>
      <c r="C343" s="366"/>
      <c r="D343" s="366"/>
      <c r="E343" s="366"/>
      <c r="F343" s="366"/>
      <c r="G343" s="403"/>
    </row>
    <row r="344" spans="2:7" ht="13.5">
      <c r="B344" s="401"/>
      <c r="C344" s="366"/>
      <c r="D344" s="366"/>
      <c r="E344" s="366"/>
      <c r="F344" s="366"/>
      <c r="G344" s="403"/>
    </row>
    <row r="345" spans="2:7" ht="13.5">
      <c r="B345" s="401"/>
      <c r="C345" s="366"/>
      <c r="D345" s="366"/>
      <c r="E345" s="366"/>
      <c r="F345" s="366"/>
      <c r="G345" s="403"/>
    </row>
    <row r="346" spans="2:7" ht="13.5">
      <c r="B346" s="401"/>
      <c r="C346" s="366"/>
      <c r="D346" s="366"/>
      <c r="E346" s="366"/>
      <c r="F346" s="366"/>
      <c r="G346" s="403"/>
    </row>
    <row r="347" spans="2:7" ht="13.5">
      <c r="B347" s="401"/>
      <c r="C347" s="366"/>
      <c r="D347" s="366"/>
      <c r="E347" s="366"/>
      <c r="F347" s="366"/>
      <c r="G347" s="403"/>
    </row>
    <row r="348" spans="2:7" ht="13.5">
      <c r="B348" s="401"/>
      <c r="C348" s="366"/>
      <c r="D348" s="366"/>
      <c r="E348" s="366"/>
      <c r="F348" s="366"/>
      <c r="G348" s="403"/>
    </row>
    <row r="349" spans="2:7" ht="13.5">
      <c r="B349" s="401"/>
      <c r="C349" s="366"/>
      <c r="D349" s="366"/>
      <c r="E349" s="366"/>
      <c r="F349" s="366"/>
      <c r="G349" s="403"/>
    </row>
    <row r="350" spans="2:7" ht="13.5">
      <c r="B350" s="401"/>
      <c r="C350" s="366"/>
      <c r="D350" s="366"/>
      <c r="E350" s="366"/>
      <c r="F350" s="366"/>
      <c r="G350" s="403"/>
    </row>
    <row r="351" spans="2:7" ht="13.5">
      <c r="B351" s="401"/>
      <c r="C351" s="366"/>
      <c r="D351" s="366"/>
      <c r="E351" s="366"/>
      <c r="F351" s="366"/>
      <c r="G351" s="403"/>
    </row>
    <row r="352" spans="2:7" ht="13.5">
      <c r="B352" s="401"/>
      <c r="C352" s="366"/>
      <c r="D352" s="366"/>
      <c r="E352" s="366"/>
      <c r="F352" s="366"/>
      <c r="G352" s="403"/>
    </row>
    <row r="353" spans="2:7" ht="13.5">
      <c r="B353" s="401"/>
      <c r="C353" s="366"/>
      <c r="D353" s="366"/>
      <c r="E353" s="366"/>
      <c r="F353" s="366"/>
      <c r="G353" s="403"/>
    </row>
    <row r="354" spans="2:7" ht="13.5">
      <c r="B354" s="401"/>
      <c r="C354" s="366"/>
      <c r="D354" s="366"/>
      <c r="E354" s="366"/>
      <c r="F354" s="366"/>
      <c r="G354" s="403"/>
    </row>
    <row r="355" spans="2:7" ht="13.5">
      <c r="B355" s="401"/>
      <c r="C355" s="366"/>
      <c r="D355" s="366"/>
      <c r="E355" s="366"/>
      <c r="F355" s="366"/>
      <c r="G355" s="403"/>
    </row>
    <row r="356" spans="2:7" ht="13.5">
      <c r="B356" s="401"/>
      <c r="C356" s="366"/>
      <c r="D356" s="366"/>
      <c r="E356" s="366"/>
      <c r="F356" s="366"/>
      <c r="G356" s="403"/>
    </row>
    <row r="357" spans="2:7" ht="13.5">
      <c r="B357" s="401"/>
      <c r="C357" s="366"/>
      <c r="D357" s="366"/>
      <c r="E357" s="366"/>
      <c r="F357" s="366"/>
      <c r="G357" s="403"/>
    </row>
    <row r="358" spans="2:7" ht="13.5">
      <c r="B358" s="401"/>
      <c r="C358" s="366"/>
      <c r="D358" s="366"/>
      <c r="E358" s="366"/>
      <c r="F358" s="366"/>
      <c r="G358" s="403"/>
    </row>
    <row r="359" spans="2:7" ht="13.5">
      <c r="B359" s="401"/>
      <c r="C359" s="366"/>
      <c r="D359" s="366"/>
      <c r="E359" s="366"/>
      <c r="F359" s="366"/>
      <c r="G359" s="403"/>
    </row>
    <row r="360" spans="2:7" ht="13.5">
      <c r="B360" s="401"/>
      <c r="C360" s="366"/>
      <c r="D360" s="366"/>
      <c r="E360" s="366"/>
      <c r="F360" s="366"/>
      <c r="G360" s="403"/>
    </row>
    <row r="361" spans="2:7" ht="13.5">
      <c r="B361" s="401"/>
      <c r="C361" s="366"/>
      <c r="D361" s="366"/>
      <c r="E361" s="366"/>
      <c r="F361" s="366"/>
      <c r="G361" s="403"/>
    </row>
    <row r="362" spans="2:7" ht="13.5">
      <c r="B362" s="401"/>
      <c r="C362" s="366"/>
      <c r="D362" s="366"/>
      <c r="E362" s="366"/>
      <c r="F362" s="366"/>
      <c r="G362" s="403"/>
    </row>
    <row r="363" spans="2:7" ht="13.5">
      <c r="B363" s="401"/>
      <c r="C363" s="366"/>
      <c r="D363" s="366"/>
      <c r="E363" s="366"/>
      <c r="F363" s="366"/>
      <c r="G363" s="403"/>
    </row>
    <row r="364" spans="2:7" ht="13.5">
      <c r="B364" s="401"/>
      <c r="C364" s="366"/>
      <c r="D364" s="366"/>
      <c r="E364" s="366"/>
      <c r="F364" s="366"/>
      <c r="G364" s="403"/>
    </row>
    <row r="365" spans="2:7" ht="13.5">
      <c r="B365" s="401"/>
      <c r="C365" s="366"/>
      <c r="D365" s="366"/>
      <c r="E365" s="366"/>
      <c r="F365" s="366"/>
      <c r="G365" s="403"/>
    </row>
    <row r="366" spans="2:7" ht="13.5">
      <c r="B366" s="401"/>
      <c r="C366" s="366"/>
      <c r="D366" s="366"/>
      <c r="E366" s="366"/>
      <c r="F366" s="366"/>
      <c r="G366" s="403"/>
    </row>
    <row r="367" spans="2:7" ht="13.5">
      <c r="B367" s="401"/>
      <c r="C367" s="366"/>
      <c r="D367" s="366"/>
      <c r="E367" s="366"/>
      <c r="F367" s="366"/>
      <c r="G367" s="403"/>
    </row>
    <row r="368" spans="2:7" ht="13.5">
      <c r="B368" s="401"/>
      <c r="C368" s="366"/>
      <c r="D368" s="366"/>
      <c r="E368" s="366"/>
      <c r="F368" s="366"/>
      <c r="G368" s="403"/>
    </row>
    <row r="369" spans="2:7" ht="13.5">
      <c r="B369" s="401"/>
      <c r="C369" s="366"/>
      <c r="D369" s="366"/>
      <c r="E369" s="366"/>
      <c r="F369" s="366"/>
      <c r="G369" s="403"/>
    </row>
    <row r="370" spans="2:7" ht="13.5">
      <c r="B370" s="401"/>
      <c r="C370" s="366"/>
      <c r="D370" s="366"/>
      <c r="E370" s="366"/>
      <c r="F370" s="366"/>
      <c r="G370" s="403"/>
    </row>
    <row r="371" spans="2:7" ht="13.5">
      <c r="B371" s="401"/>
      <c r="C371" s="366"/>
      <c r="D371" s="366"/>
      <c r="E371" s="366"/>
      <c r="F371" s="366"/>
      <c r="G371" s="403"/>
    </row>
    <row r="372" spans="2:7" ht="13.5">
      <c r="B372" s="401"/>
      <c r="C372" s="366"/>
      <c r="D372" s="366"/>
      <c r="E372" s="366"/>
      <c r="F372" s="366"/>
      <c r="G372" s="403"/>
    </row>
    <row r="373" spans="2:7" ht="13.5">
      <c r="B373" s="401"/>
      <c r="C373" s="366"/>
      <c r="D373" s="366"/>
      <c r="E373" s="366"/>
      <c r="F373" s="366"/>
      <c r="G373" s="403"/>
    </row>
    <row r="374" spans="2:7" ht="13.5">
      <c r="B374" s="401"/>
      <c r="C374" s="366"/>
      <c r="D374" s="366"/>
      <c r="E374" s="366"/>
      <c r="F374" s="366"/>
      <c r="G374" s="403"/>
    </row>
    <row r="375" spans="2:7" ht="13.5">
      <c r="B375" s="401"/>
      <c r="C375" s="366"/>
      <c r="D375" s="366"/>
      <c r="E375" s="366"/>
      <c r="F375" s="366"/>
      <c r="G375" s="403"/>
    </row>
    <row r="376" spans="2:7" ht="13.5">
      <c r="B376" s="401"/>
      <c r="C376" s="366"/>
      <c r="D376" s="366"/>
      <c r="E376" s="366"/>
      <c r="F376" s="366"/>
      <c r="G376" s="403"/>
    </row>
    <row r="377" spans="2:7" ht="13.5">
      <c r="B377" s="401"/>
      <c r="C377" s="366"/>
      <c r="D377" s="366"/>
      <c r="E377" s="366"/>
      <c r="F377" s="366"/>
      <c r="G377" s="403"/>
    </row>
    <row r="378" spans="2:7" ht="13.5">
      <c r="B378" s="401"/>
      <c r="C378" s="366"/>
      <c r="D378" s="366"/>
      <c r="E378" s="366"/>
      <c r="F378" s="366"/>
      <c r="G378" s="403"/>
    </row>
    <row r="379" spans="2:7" ht="13.5">
      <c r="B379" s="401"/>
      <c r="C379" s="366"/>
      <c r="D379" s="366"/>
      <c r="E379" s="366"/>
      <c r="F379" s="366"/>
      <c r="G379" s="403"/>
    </row>
    <row r="380" spans="2:7" ht="13.5">
      <c r="B380" s="401"/>
      <c r="C380" s="366"/>
      <c r="D380" s="366"/>
      <c r="E380" s="366"/>
      <c r="F380" s="366"/>
      <c r="G380" s="403"/>
    </row>
    <row r="381" spans="2:7" ht="13.5">
      <c r="B381" s="401"/>
      <c r="C381" s="366"/>
      <c r="D381" s="366"/>
      <c r="E381" s="366"/>
      <c r="F381" s="366"/>
      <c r="G381" s="403"/>
    </row>
    <row r="382" spans="2:7" ht="13.5">
      <c r="B382" s="401"/>
      <c r="C382" s="366"/>
      <c r="D382" s="366"/>
      <c r="E382" s="366"/>
      <c r="F382" s="366"/>
      <c r="G382" s="403"/>
    </row>
    <row r="383" spans="2:7" ht="13.5">
      <c r="B383" s="401"/>
      <c r="C383" s="366"/>
      <c r="D383" s="366"/>
      <c r="E383" s="366"/>
      <c r="F383" s="366"/>
      <c r="G383" s="403"/>
    </row>
    <row r="384" spans="2:7" ht="13.5">
      <c r="B384" s="401"/>
      <c r="C384" s="366"/>
      <c r="D384" s="366"/>
      <c r="E384" s="366"/>
      <c r="F384" s="366"/>
      <c r="G384" s="403"/>
    </row>
    <row r="385" spans="2:7" ht="13.5">
      <c r="B385" s="401"/>
      <c r="C385" s="366"/>
      <c r="D385" s="366"/>
      <c r="E385" s="366"/>
      <c r="F385" s="366"/>
      <c r="G385" s="403"/>
    </row>
    <row r="386" spans="2:7" ht="13.5">
      <c r="B386" s="401"/>
      <c r="C386" s="366"/>
      <c r="D386" s="366"/>
      <c r="E386" s="366"/>
      <c r="F386" s="366"/>
      <c r="G386" s="403"/>
    </row>
    <row r="387" spans="2:7" ht="13.5">
      <c r="B387" s="401"/>
      <c r="C387" s="366"/>
      <c r="D387" s="366"/>
      <c r="E387" s="366"/>
      <c r="F387" s="366"/>
      <c r="G387" s="403"/>
    </row>
    <row r="388" spans="2:7" ht="13.5">
      <c r="B388" s="401"/>
      <c r="C388" s="366"/>
      <c r="D388" s="366"/>
      <c r="E388" s="366"/>
      <c r="F388" s="366"/>
      <c r="G388" s="403"/>
    </row>
    <row r="389" spans="2:7" ht="13.5">
      <c r="B389" s="401"/>
      <c r="C389" s="366"/>
      <c r="D389" s="366"/>
      <c r="E389" s="366"/>
      <c r="F389" s="366"/>
      <c r="G389" s="403"/>
    </row>
    <row r="390" spans="2:7" ht="13.5">
      <c r="B390" s="401"/>
      <c r="C390" s="366"/>
      <c r="D390" s="366"/>
      <c r="E390" s="366"/>
      <c r="F390" s="366"/>
      <c r="G390" s="403"/>
    </row>
    <row r="391" spans="2:7" ht="13.5">
      <c r="B391" s="401"/>
      <c r="C391" s="366"/>
      <c r="D391" s="366"/>
      <c r="E391" s="366"/>
      <c r="F391" s="366"/>
      <c r="G391" s="403"/>
    </row>
    <row r="392" spans="2:7" ht="13.5">
      <c r="B392" s="401"/>
      <c r="C392" s="366"/>
      <c r="D392" s="366"/>
      <c r="E392" s="366"/>
      <c r="F392" s="366"/>
      <c r="G392" s="403"/>
    </row>
    <row r="393" spans="2:7" ht="13.5">
      <c r="B393" s="401"/>
      <c r="C393" s="366"/>
      <c r="D393" s="366"/>
      <c r="E393" s="366"/>
      <c r="F393" s="366"/>
      <c r="G393" s="403"/>
    </row>
    <row r="394" spans="2:7" ht="13.5">
      <c r="B394" s="401"/>
      <c r="C394" s="366"/>
      <c r="D394" s="366"/>
      <c r="E394" s="366"/>
      <c r="F394" s="366"/>
      <c r="G394" s="403"/>
    </row>
    <row r="395" spans="2:7" ht="13.5">
      <c r="B395" s="401"/>
      <c r="C395" s="366"/>
      <c r="D395" s="366"/>
      <c r="E395" s="366"/>
      <c r="F395" s="366"/>
      <c r="G395" s="403"/>
    </row>
    <row r="396" spans="2:7" ht="13.5">
      <c r="B396" s="401"/>
      <c r="C396" s="366"/>
      <c r="D396" s="366"/>
      <c r="E396" s="366"/>
      <c r="F396" s="366"/>
      <c r="G396" s="403"/>
    </row>
    <row r="397" spans="2:7" ht="13.5">
      <c r="B397" s="401"/>
      <c r="C397" s="366"/>
      <c r="D397" s="366"/>
      <c r="E397" s="366"/>
      <c r="F397" s="366"/>
      <c r="G397" s="403"/>
    </row>
    <row r="398" spans="2:7" ht="13.5">
      <c r="B398" s="401"/>
      <c r="C398" s="366"/>
      <c r="D398" s="366"/>
      <c r="E398" s="366"/>
      <c r="F398" s="366"/>
      <c r="G398" s="403"/>
    </row>
    <row r="399" spans="2:7" ht="13.5">
      <c r="B399" s="401"/>
      <c r="C399" s="366"/>
      <c r="D399" s="366"/>
      <c r="E399" s="366"/>
      <c r="F399" s="366"/>
      <c r="G399" s="403"/>
    </row>
    <row r="400" spans="2:7" ht="13.5">
      <c r="B400" s="401"/>
      <c r="C400" s="366"/>
      <c r="D400" s="366"/>
      <c r="E400" s="366"/>
      <c r="F400" s="366"/>
      <c r="G400" s="403"/>
    </row>
    <row r="401" spans="2:7" ht="13.5">
      <c r="B401" s="401"/>
      <c r="C401" s="366"/>
      <c r="D401" s="366"/>
      <c r="E401" s="366"/>
      <c r="F401" s="366"/>
      <c r="G401" s="403"/>
    </row>
    <row r="402" spans="2:7" ht="13.5">
      <c r="B402" s="401"/>
      <c r="C402" s="366"/>
      <c r="D402" s="366"/>
      <c r="E402" s="366"/>
      <c r="F402" s="366"/>
      <c r="G402" s="403"/>
    </row>
    <row r="403" spans="2:7" ht="13.5">
      <c r="B403" s="401"/>
      <c r="C403" s="366"/>
      <c r="D403" s="366"/>
      <c r="E403" s="366"/>
      <c r="F403" s="366"/>
      <c r="G403" s="403"/>
    </row>
    <row r="404" spans="2:7" ht="13.5">
      <c r="B404" s="401"/>
      <c r="C404" s="366"/>
      <c r="D404" s="366"/>
      <c r="E404" s="366"/>
      <c r="F404" s="366"/>
      <c r="G404" s="403"/>
    </row>
    <row r="405" spans="2:7" ht="13.5">
      <c r="B405" s="401"/>
      <c r="C405" s="366"/>
      <c r="D405" s="366"/>
      <c r="E405" s="366"/>
      <c r="F405" s="366"/>
      <c r="G405" s="403"/>
    </row>
    <row r="406" spans="2:7" ht="13.5">
      <c r="B406" s="401"/>
      <c r="C406" s="366"/>
      <c r="D406" s="366"/>
      <c r="E406" s="366"/>
      <c r="F406" s="366"/>
      <c r="G406" s="403"/>
    </row>
    <row r="407" spans="2:7" ht="13.5">
      <c r="B407" s="401"/>
      <c r="C407" s="366"/>
      <c r="D407" s="366"/>
      <c r="E407" s="366"/>
      <c r="F407" s="366"/>
      <c r="G407" s="403"/>
    </row>
    <row r="408" spans="2:7" ht="13.5">
      <c r="B408" s="401"/>
      <c r="C408" s="366"/>
      <c r="D408" s="366"/>
      <c r="E408" s="366"/>
      <c r="F408" s="366"/>
      <c r="G408" s="403"/>
    </row>
    <row r="409" spans="2:7" ht="13.5">
      <c r="B409" s="401"/>
      <c r="C409" s="366"/>
      <c r="D409" s="366"/>
      <c r="E409" s="366"/>
      <c r="F409" s="366"/>
      <c r="G409" s="403"/>
    </row>
    <row r="410" spans="2:7" ht="13.5">
      <c r="B410" s="401"/>
      <c r="C410" s="366"/>
      <c r="D410" s="366"/>
      <c r="E410" s="366"/>
      <c r="F410" s="366"/>
      <c r="G410" s="403"/>
    </row>
    <row r="411" spans="2:7" ht="13.5">
      <c r="B411" s="401"/>
      <c r="C411" s="366"/>
      <c r="D411" s="366"/>
      <c r="E411" s="366"/>
      <c r="F411" s="366"/>
      <c r="G411" s="403"/>
    </row>
    <row r="412" spans="2:7" ht="13.5">
      <c r="B412" s="401"/>
      <c r="C412" s="366"/>
      <c r="D412" s="366"/>
      <c r="E412" s="366"/>
      <c r="F412" s="366"/>
      <c r="G412" s="403"/>
    </row>
    <row r="413" spans="2:7" ht="13.5">
      <c r="B413" s="401"/>
      <c r="C413" s="366"/>
      <c r="D413" s="366"/>
      <c r="E413" s="366"/>
      <c r="F413" s="366"/>
      <c r="G413" s="403"/>
    </row>
    <row r="414" spans="2:7" ht="13.5">
      <c r="B414" s="401"/>
      <c r="C414" s="366"/>
      <c r="D414" s="366"/>
      <c r="E414" s="366"/>
      <c r="F414" s="366"/>
      <c r="G414" s="403"/>
    </row>
    <row r="415" spans="2:7" ht="13.5">
      <c r="B415" s="401"/>
      <c r="C415" s="366"/>
      <c r="D415" s="366"/>
      <c r="E415" s="366"/>
      <c r="F415" s="366"/>
      <c r="G415" s="403"/>
    </row>
    <row r="416" spans="2:7" ht="13.5">
      <c r="B416" s="401"/>
      <c r="C416" s="366"/>
      <c r="D416" s="366"/>
      <c r="E416" s="366"/>
      <c r="F416" s="366"/>
      <c r="G416" s="403"/>
    </row>
    <row r="417" spans="2:7" ht="13.5">
      <c r="B417" s="401"/>
      <c r="C417" s="366"/>
      <c r="D417" s="366"/>
      <c r="E417" s="366"/>
      <c r="F417" s="366"/>
      <c r="G417" s="403"/>
    </row>
    <row r="418" spans="2:7" ht="13.5">
      <c r="B418" s="401"/>
      <c r="C418" s="366"/>
      <c r="D418" s="366"/>
      <c r="E418" s="366"/>
      <c r="F418" s="366"/>
      <c r="G418" s="403"/>
    </row>
    <row r="419" spans="2:7" ht="13.5">
      <c r="B419" s="401"/>
      <c r="C419" s="366"/>
      <c r="D419" s="366"/>
      <c r="E419" s="366"/>
      <c r="F419" s="366"/>
      <c r="G419" s="403"/>
    </row>
    <row r="420" spans="2:7" ht="13.5">
      <c r="B420" s="401"/>
      <c r="C420" s="366"/>
      <c r="D420" s="366"/>
      <c r="E420" s="366"/>
      <c r="F420" s="366"/>
      <c r="G420" s="403"/>
    </row>
    <row r="421" spans="2:7" ht="13.5">
      <c r="B421" s="401"/>
      <c r="C421" s="366"/>
      <c r="D421" s="366"/>
      <c r="E421" s="366"/>
      <c r="F421" s="366"/>
      <c r="G421" s="403"/>
    </row>
    <row r="422" spans="2:7" ht="13.5">
      <c r="B422" s="401"/>
      <c r="C422" s="366"/>
      <c r="D422" s="366"/>
      <c r="E422" s="366"/>
      <c r="F422" s="366"/>
      <c r="G422" s="403"/>
    </row>
    <row r="423" spans="2:7" ht="13.5">
      <c r="B423" s="401"/>
      <c r="C423" s="366"/>
      <c r="D423" s="366"/>
      <c r="E423" s="366"/>
      <c r="F423" s="366"/>
      <c r="G423" s="403"/>
    </row>
    <row r="424" spans="2:7" ht="13.5">
      <c r="B424" s="401"/>
      <c r="C424" s="366"/>
      <c r="D424" s="366"/>
      <c r="E424" s="366"/>
      <c r="F424" s="366"/>
      <c r="G424" s="403"/>
    </row>
    <row r="425" spans="2:7" ht="13.5">
      <c r="B425" s="401"/>
      <c r="C425" s="366"/>
      <c r="D425" s="366"/>
      <c r="E425" s="366"/>
      <c r="F425" s="366"/>
      <c r="G425" s="403"/>
    </row>
    <row r="426" spans="2:7" ht="13.5">
      <c r="B426" s="401"/>
      <c r="C426" s="366"/>
      <c r="D426" s="366"/>
      <c r="E426" s="366"/>
      <c r="F426" s="366"/>
      <c r="G426" s="403"/>
    </row>
    <row r="427" spans="2:7" ht="13.5">
      <c r="B427" s="401"/>
      <c r="C427" s="366"/>
      <c r="D427" s="366"/>
      <c r="E427" s="366"/>
      <c r="F427" s="366"/>
      <c r="G427" s="403"/>
    </row>
    <row r="428" spans="2:7" ht="13.5">
      <c r="B428" s="401"/>
      <c r="C428" s="366"/>
      <c r="D428" s="366"/>
      <c r="E428" s="366"/>
      <c r="F428" s="366"/>
      <c r="G428" s="403"/>
    </row>
    <row r="429" spans="2:7" ht="13.5">
      <c r="B429" s="401"/>
      <c r="C429" s="366"/>
      <c r="D429" s="366"/>
      <c r="E429" s="366"/>
      <c r="F429" s="366"/>
      <c r="G429" s="403"/>
    </row>
    <row r="430" spans="2:7" ht="13.5">
      <c r="B430" s="401"/>
      <c r="C430" s="366"/>
      <c r="D430" s="366"/>
      <c r="E430" s="366"/>
      <c r="F430" s="366"/>
      <c r="G430" s="403"/>
    </row>
    <row r="431" spans="2:7" ht="13.5">
      <c r="B431" s="401"/>
      <c r="C431" s="366"/>
      <c r="D431" s="366"/>
      <c r="E431" s="366"/>
      <c r="F431" s="366"/>
      <c r="G431" s="403"/>
    </row>
    <row r="432" spans="2:7" ht="13.5">
      <c r="B432" s="401"/>
      <c r="C432" s="366"/>
      <c r="D432" s="366"/>
      <c r="E432" s="366"/>
      <c r="F432" s="366"/>
      <c r="G432" s="403"/>
    </row>
    <row r="433" spans="2:7" ht="13.5">
      <c r="B433" s="401"/>
      <c r="C433" s="366"/>
      <c r="D433" s="366"/>
      <c r="E433" s="366"/>
      <c r="F433" s="366"/>
      <c r="G433" s="403"/>
    </row>
    <row r="434" spans="2:7" ht="13.5">
      <c r="B434" s="401"/>
      <c r="C434" s="366"/>
      <c r="D434" s="366"/>
      <c r="E434" s="366"/>
      <c r="F434" s="366"/>
      <c r="G434" s="403"/>
    </row>
    <row r="435" spans="2:7" ht="13.5">
      <c r="B435" s="401"/>
      <c r="C435" s="366"/>
      <c r="D435" s="366"/>
      <c r="E435" s="366"/>
      <c r="F435" s="366"/>
      <c r="G435" s="403"/>
    </row>
    <row r="436" spans="2:7" ht="13.5">
      <c r="B436" s="401"/>
      <c r="C436" s="366"/>
      <c r="D436" s="366"/>
      <c r="E436" s="366"/>
      <c r="F436" s="366"/>
      <c r="G436" s="403"/>
    </row>
    <row r="437" spans="2:7" ht="13.5">
      <c r="B437" s="401"/>
      <c r="C437" s="366"/>
      <c r="D437" s="366"/>
      <c r="E437" s="366"/>
      <c r="F437" s="366"/>
      <c r="G437" s="403"/>
    </row>
    <row r="438" spans="2:7" ht="13.5">
      <c r="B438" s="401"/>
      <c r="C438" s="366"/>
      <c r="D438" s="366"/>
      <c r="E438" s="366"/>
      <c r="F438" s="366"/>
      <c r="G438" s="403"/>
    </row>
    <row r="439" spans="2:7" ht="13.5">
      <c r="B439" s="401"/>
      <c r="C439" s="366"/>
      <c r="D439" s="366"/>
      <c r="E439" s="366"/>
      <c r="F439" s="366"/>
      <c r="G439" s="403"/>
    </row>
    <row r="440" spans="2:7" ht="13.5">
      <c r="B440" s="401"/>
      <c r="C440" s="366"/>
      <c r="D440" s="366"/>
      <c r="E440" s="366"/>
      <c r="F440" s="366"/>
      <c r="G440" s="403"/>
    </row>
    <row r="441" spans="2:7" ht="13.5">
      <c r="B441" s="401"/>
      <c r="C441" s="366"/>
      <c r="D441" s="366"/>
      <c r="E441" s="366"/>
      <c r="F441" s="366"/>
      <c r="G441" s="403"/>
    </row>
    <row r="442" spans="2:7" ht="13.5">
      <c r="B442" s="401"/>
      <c r="C442" s="366"/>
      <c r="D442" s="366"/>
      <c r="E442" s="366"/>
      <c r="F442" s="366"/>
      <c r="G442" s="403"/>
    </row>
    <row r="443" spans="2:7" ht="13.5">
      <c r="B443" s="401"/>
      <c r="C443" s="366"/>
      <c r="D443" s="366"/>
      <c r="E443" s="366"/>
      <c r="F443" s="366"/>
      <c r="G443" s="403"/>
    </row>
    <row r="444" spans="2:7" ht="13.5">
      <c r="B444" s="401"/>
      <c r="C444" s="366"/>
      <c r="D444" s="366"/>
      <c r="E444" s="366"/>
      <c r="F444" s="366"/>
      <c r="G444" s="403"/>
    </row>
    <row r="445" spans="2:7" ht="13.5">
      <c r="B445" s="401"/>
      <c r="C445" s="366"/>
      <c r="D445" s="366"/>
      <c r="E445" s="366"/>
      <c r="F445" s="366"/>
      <c r="G445" s="403"/>
    </row>
    <row r="446" spans="2:7" ht="13.5">
      <c r="B446" s="401"/>
      <c r="C446" s="366"/>
      <c r="D446" s="366"/>
      <c r="E446" s="366"/>
      <c r="F446" s="366"/>
      <c r="G446" s="403"/>
    </row>
    <row r="447" spans="2:7" ht="13.5">
      <c r="B447" s="401"/>
      <c r="C447" s="366"/>
      <c r="D447" s="366"/>
      <c r="E447" s="366"/>
      <c r="F447" s="366"/>
      <c r="G447" s="403"/>
    </row>
    <row r="448" spans="2:7" ht="13.5">
      <c r="B448" s="401"/>
      <c r="C448" s="366"/>
      <c r="D448" s="366"/>
      <c r="E448" s="366"/>
      <c r="F448" s="366"/>
      <c r="G448" s="403"/>
    </row>
    <row r="449" spans="2:7" ht="13.5">
      <c r="B449" s="401"/>
      <c r="C449" s="366"/>
      <c r="D449" s="366"/>
      <c r="E449" s="366"/>
      <c r="F449" s="366"/>
      <c r="G449" s="403"/>
    </row>
    <row r="450" spans="2:7" ht="13.5">
      <c r="B450" s="401"/>
      <c r="C450" s="366"/>
      <c r="D450" s="366"/>
      <c r="E450" s="366"/>
      <c r="F450" s="366"/>
      <c r="G450" s="403"/>
    </row>
    <row r="451" spans="2:7" ht="13.5">
      <c r="B451" s="401"/>
      <c r="C451" s="366"/>
      <c r="D451" s="366"/>
      <c r="E451" s="366"/>
      <c r="F451" s="366"/>
      <c r="G451" s="403"/>
    </row>
    <row r="452" spans="2:7" ht="13.5">
      <c r="B452" s="401"/>
      <c r="C452" s="366"/>
      <c r="D452" s="366"/>
      <c r="E452" s="366"/>
      <c r="F452" s="366"/>
      <c r="G452" s="403"/>
    </row>
    <row r="453" spans="2:7" ht="13.5">
      <c r="B453" s="401"/>
      <c r="C453" s="366"/>
      <c r="D453" s="366"/>
      <c r="E453" s="366"/>
      <c r="F453" s="366"/>
      <c r="G453" s="403"/>
    </row>
    <row r="454" spans="2:7" ht="13.5">
      <c r="B454" s="401"/>
      <c r="C454" s="366"/>
      <c r="D454" s="366"/>
      <c r="E454" s="366"/>
      <c r="F454" s="366"/>
      <c r="G454" s="403"/>
    </row>
    <row r="455" spans="2:7" ht="13.5">
      <c r="B455" s="401"/>
      <c r="C455" s="366"/>
      <c r="D455" s="366"/>
      <c r="E455" s="366"/>
      <c r="F455" s="366"/>
      <c r="G455" s="403"/>
    </row>
    <row r="456" spans="2:7" ht="13.5">
      <c r="B456" s="401"/>
      <c r="C456" s="366"/>
      <c r="D456" s="366"/>
      <c r="E456" s="366"/>
      <c r="F456" s="366"/>
      <c r="G456" s="403"/>
    </row>
    <row r="457" spans="2:7" ht="13.5">
      <c r="B457" s="401"/>
      <c r="C457" s="366"/>
      <c r="D457" s="366"/>
      <c r="E457" s="366"/>
      <c r="F457" s="366"/>
      <c r="G457" s="403"/>
    </row>
    <row r="458" spans="2:7" ht="13.5">
      <c r="B458" s="401"/>
      <c r="C458" s="366"/>
      <c r="D458" s="366"/>
      <c r="E458" s="366"/>
      <c r="F458" s="366"/>
      <c r="G458" s="403"/>
    </row>
    <row r="459" spans="2:7" ht="13.5">
      <c r="B459" s="401"/>
      <c r="C459" s="366"/>
      <c r="D459" s="366"/>
      <c r="E459" s="366"/>
      <c r="F459" s="366"/>
      <c r="G459" s="403"/>
    </row>
    <row r="460" spans="2:7" ht="13.5">
      <c r="B460" s="401"/>
      <c r="C460" s="366"/>
      <c r="D460" s="366"/>
      <c r="E460" s="366"/>
      <c r="F460" s="366"/>
      <c r="G460" s="403"/>
    </row>
    <row r="461" spans="2:7" ht="13.5">
      <c r="B461" s="401"/>
      <c r="C461" s="366"/>
      <c r="D461" s="366"/>
      <c r="E461" s="366"/>
      <c r="F461" s="366"/>
      <c r="G461" s="403"/>
    </row>
    <row r="462" spans="2:7" ht="13.5">
      <c r="B462" s="401"/>
      <c r="C462" s="366"/>
      <c r="D462" s="366"/>
      <c r="E462" s="366"/>
      <c r="F462" s="366"/>
      <c r="G462" s="403"/>
    </row>
    <row r="463" spans="2:7" ht="13.5">
      <c r="B463" s="401"/>
      <c r="C463" s="366"/>
      <c r="D463" s="366"/>
      <c r="E463" s="366"/>
      <c r="F463" s="366"/>
      <c r="G463" s="403"/>
    </row>
    <row r="464" spans="2:7" ht="13.5">
      <c r="B464" s="401"/>
      <c r="C464" s="366"/>
      <c r="D464" s="366"/>
      <c r="E464" s="366"/>
      <c r="F464" s="366"/>
      <c r="G464" s="403"/>
    </row>
    <row r="465" spans="2:7" ht="13.5">
      <c r="B465" s="401"/>
      <c r="C465" s="366"/>
      <c r="D465" s="366"/>
      <c r="E465" s="366"/>
      <c r="F465" s="366"/>
      <c r="G465" s="403"/>
    </row>
    <row r="466" spans="2:7" ht="13.5">
      <c r="B466" s="401"/>
      <c r="C466" s="366"/>
      <c r="D466" s="366"/>
      <c r="E466" s="366"/>
      <c r="F466" s="366"/>
      <c r="G466" s="403"/>
    </row>
    <row r="467" spans="2:7" ht="13.5">
      <c r="B467" s="401"/>
      <c r="C467" s="366"/>
      <c r="D467" s="366"/>
      <c r="E467" s="366"/>
      <c r="F467" s="366"/>
      <c r="G467" s="403"/>
    </row>
    <row r="468" spans="2:7" ht="13.5">
      <c r="B468" s="401"/>
      <c r="C468" s="366"/>
      <c r="D468" s="366"/>
      <c r="E468" s="366"/>
      <c r="F468" s="366"/>
      <c r="G468" s="403"/>
    </row>
    <row r="469" spans="2:7" ht="13.5">
      <c r="B469" s="401"/>
      <c r="C469" s="366"/>
      <c r="D469" s="366"/>
      <c r="E469" s="366"/>
      <c r="F469" s="366"/>
      <c r="G469" s="403"/>
    </row>
    <row r="470" spans="2:7" ht="13.5">
      <c r="B470" s="401"/>
      <c r="C470" s="366"/>
      <c r="D470" s="366"/>
      <c r="E470" s="366"/>
      <c r="F470" s="366"/>
      <c r="G470" s="403"/>
    </row>
    <row r="471" spans="2:7" ht="13.5">
      <c r="B471" s="401"/>
      <c r="C471" s="366"/>
      <c r="D471" s="366"/>
      <c r="E471" s="366"/>
      <c r="F471" s="366"/>
      <c r="G471" s="403"/>
    </row>
    <row r="472" spans="2:7" ht="13.5">
      <c r="B472" s="401"/>
      <c r="C472" s="366"/>
      <c r="D472" s="366"/>
      <c r="E472" s="366"/>
      <c r="F472" s="366"/>
      <c r="G472" s="403"/>
    </row>
    <row r="473" spans="2:7" ht="13.5">
      <c r="B473" s="401"/>
      <c r="C473" s="366"/>
      <c r="D473" s="366"/>
      <c r="E473" s="366"/>
      <c r="F473" s="366"/>
      <c r="G473" s="403"/>
    </row>
    <row r="474" spans="2:7" ht="13.5">
      <c r="B474" s="401"/>
      <c r="C474" s="366"/>
      <c r="D474" s="366"/>
      <c r="E474" s="366"/>
      <c r="F474" s="366"/>
      <c r="G474" s="403"/>
    </row>
    <row r="475" spans="2:7" ht="13.5">
      <c r="B475" s="401"/>
      <c r="C475" s="366"/>
      <c r="D475" s="366"/>
      <c r="E475" s="366"/>
      <c r="F475" s="366"/>
      <c r="G475" s="403"/>
    </row>
    <row r="476" spans="2:7" ht="13.5">
      <c r="B476" s="401"/>
      <c r="C476" s="366"/>
      <c r="D476" s="366"/>
      <c r="E476" s="366"/>
      <c r="F476" s="366"/>
      <c r="G476" s="403"/>
    </row>
    <row r="477" spans="2:7" ht="13.5">
      <c r="B477" s="401"/>
      <c r="C477" s="366"/>
      <c r="D477" s="366"/>
      <c r="E477" s="366"/>
      <c r="F477" s="366"/>
      <c r="G477" s="403"/>
    </row>
    <row r="478" spans="2:7" ht="13.5">
      <c r="B478" s="401"/>
      <c r="C478" s="366"/>
      <c r="D478" s="366"/>
      <c r="E478" s="366"/>
      <c r="F478" s="366"/>
      <c r="G478" s="403"/>
    </row>
    <row r="479" spans="2:7" ht="13.5">
      <c r="B479" s="401"/>
      <c r="C479" s="366"/>
      <c r="D479" s="366"/>
      <c r="E479" s="366"/>
      <c r="F479" s="366"/>
      <c r="G479" s="403"/>
    </row>
    <row r="480" spans="2:7" ht="13.5">
      <c r="B480" s="401"/>
      <c r="C480" s="366"/>
      <c r="D480" s="366"/>
      <c r="E480" s="366"/>
      <c r="F480" s="366"/>
      <c r="G480" s="403"/>
    </row>
    <row r="481" spans="2:7" ht="13.5">
      <c r="B481" s="401"/>
      <c r="C481" s="366"/>
      <c r="D481" s="366"/>
      <c r="E481" s="366"/>
      <c r="F481" s="366"/>
      <c r="G481" s="403"/>
    </row>
    <row r="482" spans="2:7" ht="13.5">
      <c r="B482" s="401"/>
      <c r="C482" s="366"/>
      <c r="D482" s="366"/>
      <c r="E482" s="366"/>
      <c r="F482" s="366"/>
      <c r="G482" s="403"/>
    </row>
    <row r="483" spans="2:7" ht="13.5">
      <c r="B483" s="401"/>
      <c r="C483" s="366"/>
      <c r="D483" s="366"/>
      <c r="E483" s="366"/>
      <c r="F483" s="366"/>
      <c r="G483" s="403"/>
    </row>
    <row r="484" spans="2:7" ht="13.5">
      <c r="B484" s="401"/>
      <c r="C484" s="366"/>
      <c r="D484" s="366"/>
      <c r="E484" s="366"/>
      <c r="F484" s="366"/>
      <c r="G484" s="403"/>
    </row>
    <row r="485" spans="2:7" ht="13.5">
      <c r="B485" s="401"/>
      <c r="C485" s="366"/>
      <c r="D485" s="366"/>
      <c r="E485" s="366"/>
      <c r="F485" s="366"/>
      <c r="G485" s="403"/>
    </row>
    <row r="486" spans="2:7" ht="13.5">
      <c r="B486" s="401"/>
      <c r="C486" s="366"/>
      <c r="D486" s="366"/>
      <c r="E486" s="366"/>
      <c r="F486" s="366"/>
      <c r="G486" s="403"/>
    </row>
    <row r="487" spans="2:7" ht="13.5">
      <c r="B487" s="401"/>
      <c r="C487" s="366"/>
      <c r="D487" s="366"/>
      <c r="E487" s="366"/>
      <c r="F487" s="366"/>
      <c r="G487" s="403"/>
    </row>
    <row r="488" spans="2:7" ht="13.5">
      <c r="B488" s="401"/>
      <c r="C488" s="366"/>
      <c r="D488" s="366"/>
      <c r="E488" s="366"/>
      <c r="F488" s="366"/>
      <c r="G488" s="403"/>
    </row>
    <row r="489" spans="2:7" ht="13.5">
      <c r="B489" s="401"/>
      <c r="C489" s="366"/>
      <c r="D489" s="366"/>
      <c r="E489" s="366"/>
      <c r="F489" s="366"/>
      <c r="G489" s="403"/>
    </row>
    <row r="490" spans="2:7" ht="13.5">
      <c r="B490" s="401"/>
      <c r="C490" s="366"/>
      <c r="D490" s="366"/>
      <c r="E490" s="366"/>
      <c r="F490" s="366"/>
      <c r="G490" s="403"/>
    </row>
    <row r="491" spans="2:7" ht="13.5">
      <c r="B491" s="401"/>
      <c r="C491" s="366"/>
      <c r="D491" s="366"/>
      <c r="E491" s="366"/>
      <c r="F491" s="366"/>
      <c r="G491" s="403"/>
    </row>
    <row r="492" spans="2:7" ht="13.5">
      <c r="B492" s="401"/>
      <c r="C492" s="366"/>
      <c r="D492" s="366"/>
      <c r="E492" s="366"/>
      <c r="F492" s="366"/>
      <c r="G492" s="403"/>
    </row>
    <row r="493" spans="2:7" ht="13.5">
      <c r="B493" s="401"/>
      <c r="C493" s="366"/>
      <c r="D493" s="366"/>
      <c r="E493" s="366"/>
      <c r="F493" s="366"/>
      <c r="G493" s="403"/>
    </row>
    <row r="494" spans="2:7" ht="13.5">
      <c r="B494" s="401"/>
      <c r="C494" s="366"/>
      <c r="D494" s="366"/>
      <c r="E494" s="366"/>
      <c r="F494" s="366"/>
      <c r="G494" s="403"/>
    </row>
    <row r="495" spans="2:7" ht="13.5">
      <c r="B495" s="401"/>
      <c r="C495" s="366"/>
      <c r="D495" s="366"/>
      <c r="E495" s="366"/>
      <c r="F495" s="366"/>
      <c r="G495" s="403"/>
    </row>
    <row r="496" spans="2:7" ht="13.5">
      <c r="B496" s="401"/>
      <c r="C496" s="366"/>
      <c r="D496" s="366"/>
      <c r="E496" s="366"/>
      <c r="F496" s="366"/>
      <c r="G496" s="403"/>
    </row>
    <row r="497" spans="2:7" ht="13.5">
      <c r="B497" s="401"/>
      <c r="C497" s="366"/>
      <c r="D497" s="366"/>
      <c r="E497" s="366"/>
      <c r="F497" s="366"/>
      <c r="G497" s="403"/>
    </row>
    <row r="498" spans="2:7" ht="13.5">
      <c r="B498" s="401"/>
      <c r="C498" s="366"/>
      <c r="D498" s="366"/>
      <c r="E498" s="366"/>
      <c r="F498" s="366"/>
      <c r="G498" s="403"/>
    </row>
    <row r="499" spans="2:7" ht="13.5">
      <c r="B499" s="401"/>
      <c r="C499" s="366"/>
      <c r="D499" s="366"/>
      <c r="E499" s="366"/>
      <c r="F499" s="366"/>
      <c r="G499" s="403"/>
    </row>
    <row r="500" spans="2:7" ht="13.5">
      <c r="B500" s="401"/>
      <c r="C500" s="366"/>
      <c r="D500" s="366"/>
      <c r="E500" s="366"/>
      <c r="F500" s="366"/>
      <c r="G500" s="403"/>
    </row>
    <row r="501" spans="2:7" ht="13.5">
      <c r="B501" s="401"/>
      <c r="C501" s="366"/>
      <c r="D501" s="366"/>
      <c r="E501" s="366"/>
      <c r="F501" s="366"/>
      <c r="G501" s="403"/>
    </row>
    <row r="502" spans="2:7" ht="13.5">
      <c r="B502" s="401"/>
      <c r="C502" s="366"/>
      <c r="D502" s="366"/>
      <c r="E502" s="366"/>
      <c r="F502" s="366"/>
      <c r="G502" s="403"/>
    </row>
    <row r="503" spans="2:7" ht="13.5">
      <c r="B503" s="401"/>
      <c r="C503" s="366"/>
      <c r="D503" s="366"/>
      <c r="E503" s="366"/>
      <c r="F503" s="366"/>
      <c r="G503" s="403"/>
    </row>
    <row r="504" spans="2:7" ht="13.5">
      <c r="B504" s="401"/>
      <c r="C504" s="366"/>
      <c r="D504" s="366"/>
      <c r="E504" s="366"/>
      <c r="F504" s="366"/>
      <c r="G504" s="403"/>
    </row>
    <row r="505" spans="2:7" ht="13.5">
      <c r="B505" s="401"/>
      <c r="C505" s="366"/>
      <c r="D505" s="366"/>
      <c r="E505" s="366"/>
      <c r="F505" s="366"/>
      <c r="G505" s="403"/>
    </row>
    <row r="506" spans="2:7" ht="13.5">
      <c r="B506" s="401"/>
      <c r="C506" s="366"/>
      <c r="D506" s="366"/>
      <c r="E506" s="366"/>
      <c r="F506" s="366"/>
      <c r="G506" s="403"/>
    </row>
    <row r="507" spans="2:7" ht="13.5">
      <c r="B507" s="401"/>
      <c r="C507" s="366"/>
      <c r="D507" s="366"/>
      <c r="E507" s="366"/>
      <c r="F507" s="366"/>
      <c r="G507" s="403"/>
    </row>
    <row r="508" spans="2:7" ht="13.5">
      <c r="B508" s="401"/>
      <c r="C508" s="366"/>
      <c r="D508" s="366"/>
      <c r="E508" s="366"/>
      <c r="F508" s="366"/>
      <c r="G508" s="403"/>
    </row>
    <row r="509" spans="2:7" ht="13.5">
      <c r="B509" s="401"/>
      <c r="C509" s="366"/>
      <c r="D509" s="366"/>
      <c r="E509" s="366"/>
      <c r="F509" s="366"/>
      <c r="G509" s="403"/>
    </row>
    <row r="510" spans="2:7" ht="13.5">
      <c r="B510" s="401"/>
      <c r="C510" s="366"/>
      <c r="D510" s="366"/>
      <c r="E510" s="366"/>
      <c r="F510" s="366"/>
      <c r="G510" s="403"/>
    </row>
    <row r="511" spans="2:7" ht="13.5">
      <c r="B511" s="401"/>
      <c r="C511" s="366"/>
      <c r="D511" s="366"/>
      <c r="E511" s="366"/>
      <c r="F511" s="366"/>
      <c r="G511" s="403"/>
    </row>
    <row r="512" spans="2:7" ht="13.5">
      <c r="B512" s="401"/>
      <c r="C512" s="366"/>
      <c r="D512" s="366"/>
      <c r="E512" s="366"/>
      <c r="F512" s="366"/>
      <c r="G512" s="403"/>
    </row>
    <row r="513" spans="2:7" ht="13.5">
      <c r="B513" s="401"/>
      <c r="C513" s="366"/>
      <c r="D513" s="366"/>
      <c r="E513" s="366"/>
      <c r="F513" s="366"/>
      <c r="G513" s="403"/>
    </row>
    <row r="514" spans="2:7" ht="13.5">
      <c r="B514" s="401"/>
      <c r="C514" s="366"/>
      <c r="D514" s="366"/>
      <c r="E514" s="366"/>
      <c r="F514" s="366"/>
      <c r="G514" s="403"/>
    </row>
    <row r="515" spans="2:7" ht="13.5">
      <c r="B515" s="401"/>
      <c r="C515" s="366"/>
      <c r="D515" s="366"/>
      <c r="E515" s="366"/>
      <c r="F515" s="366"/>
      <c r="G515" s="403"/>
    </row>
    <row r="516" spans="2:7" ht="13.5">
      <c r="B516" s="401"/>
      <c r="C516" s="366"/>
      <c r="D516" s="366"/>
      <c r="E516" s="366"/>
      <c r="F516" s="366"/>
      <c r="G516" s="403"/>
    </row>
    <row r="517" spans="2:7" ht="13.5">
      <c r="B517" s="401"/>
      <c r="C517" s="366"/>
      <c r="D517" s="366"/>
      <c r="E517" s="366"/>
      <c r="F517" s="366"/>
      <c r="G517" s="403"/>
    </row>
    <row r="518" spans="2:7" ht="13.5">
      <c r="B518" s="401"/>
      <c r="C518" s="366"/>
      <c r="D518" s="366"/>
      <c r="E518" s="366"/>
      <c r="F518" s="366"/>
      <c r="G518" s="403"/>
    </row>
    <row r="519" spans="2:7" ht="13.5">
      <c r="B519" s="401"/>
      <c r="C519" s="366"/>
      <c r="D519" s="366"/>
      <c r="E519" s="366"/>
      <c r="F519" s="366"/>
      <c r="G519" s="403"/>
    </row>
    <row r="520" spans="2:7" ht="13.5">
      <c r="B520" s="401"/>
      <c r="C520" s="366"/>
      <c r="D520" s="366"/>
      <c r="E520" s="366"/>
      <c r="F520" s="366"/>
      <c r="G520" s="403"/>
    </row>
    <row r="521" spans="2:7" ht="13.5">
      <c r="B521" s="401"/>
      <c r="C521" s="366"/>
      <c r="D521" s="366"/>
      <c r="E521" s="366"/>
      <c r="F521" s="366"/>
      <c r="G521" s="403"/>
    </row>
    <row r="522" spans="2:7" ht="13.5">
      <c r="B522" s="401"/>
      <c r="C522" s="366"/>
      <c r="D522" s="366"/>
      <c r="E522" s="366"/>
      <c r="F522" s="366"/>
      <c r="G522" s="403"/>
    </row>
    <row r="523" spans="2:7" ht="13.5">
      <c r="B523" s="401"/>
      <c r="C523" s="366"/>
      <c r="D523" s="366"/>
      <c r="E523" s="366"/>
      <c r="F523" s="366"/>
      <c r="G523" s="403"/>
    </row>
    <row r="524" spans="2:7" ht="13.5">
      <c r="B524" s="401"/>
      <c r="C524" s="366"/>
      <c r="D524" s="366"/>
      <c r="E524" s="366"/>
      <c r="F524" s="366"/>
      <c r="G524" s="403"/>
    </row>
    <row r="525" spans="2:7" ht="13.5">
      <c r="B525" s="401"/>
      <c r="C525" s="366"/>
      <c r="D525" s="366"/>
      <c r="E525" s="366"/>
      <c r="F525" s="366"/>
      <c r="G525" s="403"/>
    </row>
    <row r="526" spans="2:7" ht="13.5">
      <c r="B526" s="401"/>
      <c r="C526" s="366"/>
      <c r="D526" s="366"/>
      <c r="E526" s="366"/>
      <c r="F526" s="366"/>
      <c r="G526" s="403"/>
    </row>
    <row r="527" spans="2:7" ht="13.5">
      <c r="B527" s="401"/>
      <c r="C527" s="366"/>
      <c r="D527" s="366"/>
      <c r="E527" s="366"/>
      <c r="F527" s="366"/>
      <c r="G527" s="403"/>
    </row>
    <row r="528" spans="2:7" ht="13.5">
      <c r="B528" s="401"/>
      <c r="C528" s="366"/>
      <c r="D528" s="366"/>
      <c r="E528" s="366"/>
      <c r="F528" s="366"/>
      <c r="G528" s="403"/>
    </row>
    <row r="529" spans="2:7" ht="13.5">
      <c r="B529" s="401"/>
      <c r="C529" s="366"/>
      <c r="D529" s="366"/>
      <c r="E529" s="366"/>
      <c r="F529" s="366"/>
      <c r="G529" s="403"/>
    </row>
    <row r="530" spans="2:7" ht="13.5">
      <c r="B530" s="401"/>
      <c r="C530" s="366"/>
      <c r="D530" s="366"/>
      <c r="E530" s="366"/>
      <c r="F530" s="366"/>
      <c r="G530" s="403"/>
    </row>
    <row r="531" spans="2:7" ht="13.5">
      <c r="B531" s="401"/>
      <c r="C531" s="366"/>
      <c r="D531" s="366"/>
      <c r="E531" s="366"/>
      <c r="F531" s="366"/>
      <c r="G531" s="403"/>
    </row>
    <row r="532" spans="2:7" ht="13.5">
      <c r="B532" s="401"/>
      <c r="C532" s="366"/>
      <c r="D532" s="366"/>
      <c r="E532" s="366"/>
      <c r="F532" s="366"/>
      <c r="G532" s="403"/>
    </row>
    <row r="533" spans="2:7" ht="13.5">
      <c r="B533" s="401"/>
      <c r="C533" s="366"/>
      <c r="D533" s="366"/>
      <c r="E533" s="366"/>
      <c r="F533" s="366"/>
      <c r="G533" s="403"/>
    </row>
    <row r="534" spans="2:7" ht="13.5">
      <c r="B534" s="401"/>
      <c r="C534" s="366"/>
      <c r="D534" s="366"/>
      <c r="E534" s="366"/>
      <c r="F534" s="366"/>
      <c r="G534" s="403"/>
    </row>
    <row r="535" spans="2:7" ht="13.5">
      <c r="B535" s="401"/>
      <c r="C535" s="366"/>
      <c r="D535" s="366"/>
      <c r="E535" s="366"/>
      <c r="F535" s="366"/>
      <c r="G535" s="403"/>
    </row>
    <row r="536" spans="2:7" ht="13.5">
      <c r="B536" s="401"/>
      <c r="C536" s="366"/>
      <c r="D536" s="366"/>
      <c r="E536" s="366"/>
      <c r="F536" s="366"/>
      <c r="G536" s="403"/>
    </row>
    <row r="537" spans="2:7" ht="13.5">
      <c r="B537" s="401"/>
      <c r="C537" s="366"/>
      <c r="D537" s="366"/>
      <c r="E537" s="366"/>
      <c r="F537" s="366"/>
      <c r="G537" s="403"/>
    </row>
    <row r="538" spans="2:7" ht="13.5">
      <c r="B538" s="401"/>
      <c r="C538" s="366"/>
      <c r="D538" s="366"/>
      <c r="E538" s="366"/>
      <c r="F538" s="366"/>
      <c r="G538" s="403"/>
    </row>
    <row r="539" spans="2:7" ht="13.5">
      <c r="B539" s="401"/>
      <c r="C539" s="366"/>
      <c r="D539" s="366"/>
      <c r="E539" s="366"/>
      <c r="F539" s="366"/>
      <c r="G539" s="403"/>
    </row>
    <row r="540" spans="2:7" ht="13.5">
      <c r="B540" s="401"/>
      <c r="C540" s="366"/>
      <c r="D540" s="366"/>
      <c r="E540" s="366"/>
      <c r="F540" s="366"/>
      <c r="G540" s="403"/>
    </row>
    <row r="541" spans="2:7" ht="13.5">
      <c r="B541" s="401"/>
      <c r="C541" s="366"/>
      <c r="D541" s="366"/>
      <c r="E541" s="366"/>
      <c r="F541" s="366"/>
      <c r="G541" s="403"/>
    </row>
    <row r="542" spans="2:7" ht="13.5">
      <c r="B542" s="401"/>
      <c r="C542" s="366"/>
      <c r="D542" s="366"/>
      <c r="E542" s="366"/>
      <c r="F542" s="366"/>
      <c r="G542" s="403"/>
    </row>
    <row r="543" spans="2:7" ht="13.5">
      <c r="B543" s="401"/>
      <c r="C543" s="366"/>
      <c r="D543" s="366"/>
      <c r="E543" s="366"/>
      <c r="F543" s="366"/>
      <c r="G543" s="403"/>
    </row>
    <row r="544" spans="2:7" ht="13.5">
      <c r="B544" s="401"/>
      <c r="C544" s="366"/>
      <c r="D544" s="366"/>
      <c r="E544" s="366"/>
      <c r="F544" s="366"/>
      <c r="G544" s="403"/>
    </row>
    <row r="545" spans="2:7" ht="13.5">
      <c r="B545" s="401"/>
      <c r="C545" s="366"/>
      <c r="D545" s="366"/>
      <c r="E545" s="366"/>
      <c r="F545" s="366"/>
      <c r="G545" s="403"/>
    </row>
    <row r="546" spans="2:7" ht="13.5">
      <c r="B546" s="401"/>
      <c r="C546" s="366"/>
      <c r="D546" s="366"/>
      <c r="E546" s="366"/>
      <c r="F546" s="366"/>
      <c r="G546" s="403"/>
    </row>
    <row r="547" spans="2:7" ht="13.5">
      <c r="B547" s="401"/>
      <c r="C547" s="366"/>
      <c r="D547" s="366"/>
      <c r="E547" s="366"/>
      <c r="F547" s="366"/>
      <c r="G547" s="403"/>
    </row>
    <row r="548" spans="2:7" ht="13.5">
      <c r="B548" s="401"/>
      <c r="C548" s="366"/>
      <c r="D548" s="366"/>
      <c r="E548" s="366"/>
      <c r="F548" s="366"/>
      <c r="G548" s="403"/>
    </row>
    <row r="549" spans="2:7" ht="13.5">
      <c r="B549" s="401"/>
      <c r="C549" s="366"/>
      <c r="D549" s="366"/>
      <c r="E549" s="366"/>
      <c r="F549" s="366"/>
      <c r="G549" s="403"/>
    </row>
  </sheetData>
  <mergeCells count="2">
    <mergeCell ref="A1:G1"/>
    <mergeCell ref="A2:G2"/>
  </mergeCell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A49"/>
  <sheetViews>
    <sheetView workbookViewId="0" topLeftCell="A1">
      <selection activeCell="F32" sqref="F32:S32"/>
    </sheetView>
  </sheetViews>
  <sheetFormatPr defaultColWidth="9.33203125" defaultRowHeight="13.5"/>
  <cols>
    <col min="1" max="2" width="0.65625" style="406" customWidth="1"/>
    <col min="3" max="3" width="1.3359375" style="406" customWidth="1"/>
    <col min="4" max="4" width="0.1640625" style="406" customWidth="1"/>
    <col min="5" max="5" width="7.83203125" style="406" customWidth="1"/>
    <col min="6" max="6" width="2.33203125" style="406" customWidth="1"/>
    <col min="7" max="7" width="4.16015625" style="406" customWidth="1"/>
    <col min="8" max="8" width="9.33203125" style="406" hidden="1" customWidth="1"/>
    <col min="9" max="9" width="0.328125" style="406" customWidth="1"/>
    <col min="10" max="10" width="2.83203125" style="406" customWidth="1"/>
    <col min="11" max="11" width="2.16015625" style="406" customWidth="1"/>
    <col min="12" max="12" width="0.82421875" style="406" customWidth="1"/>
    <col min="13" max="13" width="7.33203125" style="406" customWidth="1"/>
    <col min="14" max="14" width="0.65625" style="406" customWidth="1"/>
    <col min="15" max="15" width="4.33203125" style="406" customWidth="1"/>
    <col min="16" max="16" width="9.33203125" style="406" hidden="1" customWidth="1"/>
    <col min="17" max="17" width="18" style="406" customWidth="1"/>
    <col min="18" max="18" width="18.33203125" style="406" customWidth="1"/>
    <col min="19" max="19" width="10" style="406" customWidth="1"/>
    <col min="20" max="20" width="6.83203125" style="406" customWidth="1"/>
    <col min="21" max="21" width="8.16015625" style="406" customWidth="1"/>
    <col min="22" max="22" width="2.16015625" style="406" customWidth="1"/>
    <col min="23" max="23" width="1.3359375" style="406" customWidth="1"/>
    <col min="24" max="24" width="16.5" style="406" customWidth="1"/>
    <col min="25" max="25" width="9.33203125" style="406" hidden="1" customWidth="1"/>
    <col min="26" max="26" width="1.5" style="406" customWidth="1"/>
    <col min="27" max="28" width="0.65625" style="406" customWidth="1"/>
    <col min="29" max="16384" width="9.33203125" style="406" customWidth="1"/>
  </cols>
  <sheetData>
    <row r="1" ht="9" customHeight="1"/>
    <row r="2" spans="2:27" ht="11.45" customHeight="1">
      <c r="B2" s="407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8"/>
      <c r="O2" s="408"/>
      <c r="P2" s="408"/>
      <c r="Q2" s="408"/>
      <c r="R2" s="408"/>
      <c r="S2" s="408"/>
      <c r="T2" s="408"/>
      <c r="U2" s="408"/>
      <c r="V2" s="408"/>
      <c r="W2" s="408"/>
      <c r="X2" s="408"/>
      <c r="Y2" s="408"/>
      <c r="Z2" s="409"/>
      <c r="AA2" s="410"/>
    </row>
    <row r="3" spans="2:27" ht="16.35" customHeight="1">
      <c r="B3" s="411"/>
      <c r="C3" s="412"/>
      <c r="D3" s="412"/>
      <c r="E3" s="413" t="s">
        <v>1879</v>
      </c>
      <c r="F3" s="414"/>
      <c r="G3" s="414"/>
      <c r="H3" s="414"/>
      <c r="I3" s="414"/>
      <c r="J3" s="414"/>
      <c r="K3" s="414"/>
      <c r="L3" s="414"/>
      <c r="M3" s="415" t="s">
        <v>1880</v>
      </c>
      <c r="N3" s="414"/>
      <c r="O3" s="414"/>
      <c r="P3" s="414"/>
      <c r="Q3" s="414"/>
      <c r="R3" s="414"/>
      <c r="S3" s="414"/>
      <c r="T3" s="414"/>
      <c r="U3" s="414"/>
      <c r="V3" s="414"/>
      <c r="W3" s="414"/>
      <c r="X3" s="414"/>
      <c r="Y3" s="412"/>
      <c r="Z3" s="416"/>
      <c r="AA3" s="410"/>
    </row>
    <row r="4" spans="2:27" ht="16.35" customHeight="1">
      <c r="B4" s="411"/>
      <c r="C4" s="412"/>
      <c r="D4" s="412"/>
      <c r="E4" s="413" t="s">
        <v>5</v>
      </c>
      <c r="F4" s="414"/>
      <c r="G4" s="414"/>
      <c r="H4" s="414"/>
      <c r="I4" s="414"/>
      <c r="J4" s="414"/>
      <c r="K4" s="414"/>
      <c r="L4" s="414"/>
      <c r="M4" s="415" t="s">
        <v>1881</v>
      </c>
      <c r="N4" s="414"/>
      <c r="O4" s="414"/>
      <c r="P4" s="414"/>
      <c r="Q4" s="414"/>
      <c r="R4" s="414"/>
      <c r="S4" s="414"/>
      <c r="T4" s="414"/>
      <c r="U4" s="414"/>
      <c r="V4" s="414"/>
      <c r="W4" s="414"/>
      <c r="X4" s="414"/>
      <c r="Y4" s="412"/>
      <c r="Z4" s="416"/>
      <c r="AA4" s="410"/>
    </row>
    <row r="5" spans="2:27" ht="2.85" customHeight="1">
      <c r="B5" s="417"/>
      <c r="C5" s="418"/>
      <c r="D5" s="418"/>
      <c r="E5" s="418"/>
      <c r="F5" s="418"/>
      <c r="G5" s="418"/>
      <c r="H5" s="418"/>
      <c r="I5" s="418"/>
      <c r="J5" s="418"/>
      <c r="K5" s="418"/>
      <c r="L5" s="418"/>
      <c r="M5" s="418"/>
      <c r="N5" s="418"/>
      <c r="O5" s="418"/>
      <c r="P5" s="418"/>
      <c r="Q5" s="418"/>
      <c r="R5" s="418"/>
      <c r="S5" s="418"/>
      <c r="T5" s="418"/>
      <c r="U5" s="418"/>
      <c r="V5" s="418"/>
      <c r="W5" s="418"/>
      <c r="X5" s="418"/>
      <c r="Y5" s="418"/>
      <c r="Z5" s="419"/>
      <c r="AA5" s="410"/>
    </row>
    <row r="6" spans="2:27" ht="2.85" customHeight="1">
      <c r="B6" s="412"/>
      <c r="C6" s="412"/>
      <c r="D6" s="412"/>
      <c r="E6" s="412"/>
      <c r="F6" s="412"/>
      <c r="G6" s="412"/>
      <c r="H6" s="412"/>
      <c r="I6" s="412"/>
      <c r="J6" s="412"/>
      <c r="K6" s="412"/>
      <c r="L6" s="412"/>
      <c r="M6" s="412"/>
      <c r="N6" s="412"/>
      <c r="O6" s="412"/>
      <c r="P6" s="412"/>
      <c r="Q6" s="412"/>
      <c r="R6" s="412"/>
      <c r="S6" s="412"/>
      <c r="T6" s="412"/>
      <c r="U6" s="412"/>
      <c r="V6" s="412"/>
      <c r="W6" s="412"/>
      <c r="X6" s="412"/>
      <c r="Y6" s="412"/>
      <c r="Z6" s="412"/>
      <c r="AA6" s="412"/>
    </row>
    <row r="7" spans="2:27" ht="13.5" hidden="1">
      <c r="B7" s="410"/>
      <c r="C7" s="410"/>
      <c r="D7" s="410"/>
      <c r="E7" s="410"/>
      <c r="F7" s="410"/>
      <c r="G7" s="410"/>
      <c r="H7" s="410"/>
      <c r="I7" s="410"/>
      <c r="J7" s="410"/>
      <c r="K7" s="410"/>
      <c r="L7" s="410"/>
      <c r="M7" s="410"/>
      <c r="N7" s="410"/>
      <c r="O7" s="410"/>
      <c r="P7" s="410"/>
      <c r="Q7" s="410"/>
      <c r="R7" s="410"/>
      <c r="S7" s="410"/>
      <c r="T7" s="410"/>
      <c r="U7" s="410"/>
      <c r="V7" s="410"/>
      <c r="W7" s="410"/>
      <c r="X7" s="410"/>
      <c r="Y7" s="410"/>
      <c r="Z7" s="410"/>
      <c r="AA7" s="410"/>
    </row>
    <row r="8" spans="2:27" ht="2.85" customHeight="1">
      <c r="B8" s="412"/>
      <c r="C8" s="410"/>
      <c r="D8" s="410"/>
      <c r="E8" s="410"/>
      <c r="F8" s="410"/>
      <c r="G8" s="410"/>
      <c r="H8" s="410"/>
      <c r="I8" s="410"/>
      <c r="J8" s="410"/>
      <c r="K8" s="410"/>
      <c r="L8" s="410"/>
      <c r="M8" s="410"/>
      <c r="N8" s="410"/>
      <c r="O8" s="410"/>
      <c r="P8" s="410"/>
      <c r="Q8" s="410"/>
      <c r="R8" s="410"/>
      <c r="S8" s="410"/>
      <c r="T8" s="410"/>
      <c r="U8" s="410"/>
      <c r="V8" s="410"/>
      <c r="W8" s="410"/>
      <c r="X8" s="410"/>
      <c r="Y8" s="410"/>
      <c r="Z8" s="410"/>
      <c r="AA8" s="410"/>
    </row>
    <row r="9" ht="14.25" customHeight="1"/>
    <row r="10" ht="2.85" customHeight="1"/>
    <row r="11" ht="13.5" hidden="1"/>
    <row r="12" spans="2:27" ht="17.1" customHeight="1">
      <c r="B12" s="420" t="s">
        <v>1882</v>
      </c>
      <c r="C12" s="421"/>
      <c r="D12" s="421"/>
      <c r="E12" s="421"/>
      <c r="F12" s="421"/>
      <c r="G12" s="421"/>
      <c r="H12" s="421"/>
      <c r="I12" s="421"/>
      <c r="J12" s="421"/>
      <c r="K12" s="421"/>
      <c r="L12" s="421"/>
      <c r="M12" s="421"/>
      <c r="N12" s="421"/>
      <c r="O12" s="421"/>
      <c r="P12" s="421"/>
      <c r="Q12" s="421"/>
      <c r="R12" s="421"/>
      <c r="S12" s="421"/>
      <c r="T12" s="421"/>
      <c r="U12" s="421"/>
      <c r="V12" s="421"/>
      <c r="W12" s="421"/>
      <c r="X12" s="421"/>
      <c r="Y12" s="421"/>
      <c r="Z12" s="421"/>
      <c r="AA12" s="421"/>
    </row>
    <row r="13" ht="2.85" customHeight="1"/>
    <row r="14" spans="2:27" ht="11.45" customHeight="1">
      <c r="B14" s="422" t="s">
        <v>1883</v>
      </c>
      <c r="C14" s="423"/>
      <c r="D14" s="423"/>
      <c r="E14" s="423"/>
      <c r="F14" s="424" t="s">
        <v>1884</v>
      </c>
      <c r="G14" s="423"/>
      <c r="H14" s="423"/>
      <c r="I14" s="423"/>
      <c r="J14" s="423"/>
      <c r="K14" s="423"/>
      <c r="L14" s="423"/>
      <c r="M14" s="423"/>
      <c r="N14" s="423"/>
      <c r="O14" s="423"/>
      <c r="P14" s="423"/>
      <c r="Q14" s="423"/>
      <c r="R14" s="423"/>
      <c r="S14" s="423"/>
      <c r="T14" s="422" t="s">
        <v>1885</v>
      </c>
      <c r="U14" s="423"/>
      <c r="V14" s="423"/>
      <c r="W14" s="423"/>
      <c r="X14" s="422" t="s">
        <v>1886</v>
      </c>
      <c r="Y14" s="423"/>
      <c r="Z14" s="423"/>
      <c r="AA14" s="423"/>
    </row>
    <row r="15" spans="2:27" ht="11.45" customHeight="1">
      <c r="B15" s="425" t="s">
        <v>1887</v>
      </c>
      <c r="C15" s="421"/>
      <c r="D15" s="421"/>
      <c r="E15" s="421"/>
      <c r="F15" s="426" t="s">
        <v>1888</v>
      </c>
      <c r="G15" s="421"/>
      <c r="H15" s="421"/>
      <c r="I15" s="421"/>
      <c r="J15" s="421"/>
      <c r="K15" s="421"/>
      <c r="L15" s="421"/>
      <c r="M15" s="421"/>
      <c r="N15" s="421"/>
      <c r="O15" s="421"/>
      <c r="P15" s="421"/>
      <c r="Q15" s="421"/>
      <c r="R15" s="421"/>
      <c r="S15" s="421"/>
      <c r="T15" s="427" t="s">
        <v>5</v>
      </c>
      <c r="U15" s="421"/>
      <c r="V15" s="421"/>
      <c r="W15" s="421"/>
      <c r="X15" s="427" t="s">
        <v>5</v>
      </c>
      <c r="Y15" s="421"/>
      <c r="Z15" s="421"/>
      <c r="AA15" s="421"/>
    </row>
    <row r="16" spans="2:27" ht="11.25" customHeight="1">
      <c r="B16" s="428" t="s">
        <v>1889</v>
      </c>
      <c r="C16" s="421"/>
      <c r="D16" s="421"/>
      <c r="E16" s="421"/>
      <c r="F16" s="429" t="s">
        <v>1890</v>
      </c>
      <c r="G16" s="421"/>
      <c r="H16" s="421"/>
      <c r="I16" s="421"/>
      <c r="J16" s="421"/>
      <c r="K16" s="421"/>
      <c r="L16" s="421"/>
      <c r="M16" s="421"/>
      <c r="N16" s="421"/>
      <c r="O16" s="421"/>
      <c r="P16" s="421"/>
      <c r="Q16" s="421"/>
      <c r="R16" s="421"/>
      <c r="S16" s="421"/>
      <c r="T16" s="430">
        <v>0</v>
      </c>
      <c r="U16" s="431"/>
      <c r="V16" s="431"/>
      <c r="W16" s="431"/>
      <c r="X16" s="430">
        <v>0</v>
      </c>
      <c r="Y16" s="431"/>
      <c r="Z16" s="431"/>
      <c r="AA16" s="431"/>
    </row>
    <row r="17" spans="2:27" ht="11.45" customHeight="1">
      <c r="B17" s="428" t="s">
        <v>1891</v>
      </c>
      <c r="C17" s="421"/>
      <c r="D17" s="421"/>
      <c r="E17" s="421"/>
      <c r="F17" s="429" t="s">
        <v>1892</v>
      </c>
      <c r="G17" s="421"/>
      <c r="H17" s="421"/>
      <c r="I17" s="421"/>
      <c r="J17" s="421"/>
      <c r="K17" s="421"/>
      <c r="L17" s="421"/>
      <c r="M17" s="421"/>
      <c r="N17" s="421"/>
      <c r="O17" s="421"/>
      <c r="P17" s="421"/>
      <c r="Q17" s="421"/>
      <c r="R17" s="421"/>
      <c r="S17" s="421"/>
      <c r="T17" s="430">
        <v>0</v>
      </c>
      <c r="U17" s="431"/>
      <c r="V17" s="431"/>
      <c r="W17" s="431"/>
      <c r="X17" s="430">
        <v>0</v>
      </c>
      <c r="Y17" s="431"/>
      <c r="Z17" s="431"/>
      <c r="AA17" s="431"/>
    </row>
    <row r="18" spans="2:27" ht="11.45" customHeight="1">
      <c r="B18" s="428" t="s">
        <v>1893</v>
      </c>
      <c r="C18" s="421"/>
      <c r="D18" s="421"/>
      <c r="E18" s="421"/>
      <c r="F18" s="429" t="s">
        <v>1894</v>
      </c>
      <c r="G18" s="421"/>
      <c r="H18" s="421"/>
      <c r="I18" s="421"/>
      <c r="J18" s="421"/>
      <c r="K18" s="421"/>
      <c r="L18" s="421"/>
      <c r="M18" s="421"/>
      <c r="N18" s="421"/>
      <c r="O18" s="421"/>
      <c r="P18" s="421"/>
      <c r="Q18" s="421"/>
      <c r="R18" s="421"/>
      <c r="S18" s="421"/>
      <c r="T18" s="430">
        <v>0</v>
      </c>
      <c r="U18" s="431"/>
      <c r="V18" s="431"/>
      <c r="W18" s="431"/>
      <c r="X18" s="430">
        <v>0</v>
      </c>
      <c r="Y18" s="431"/>
      <c r="Z18" s="431"/>
      <c r="AA18" s="431"/>
    </row>
    <row r="19" spans="2:27" ht="11.45" customHeight="1">
      <c r="B19" s="428" t="s">
        <v>1895</v>
      </c>
      <c r="C19" s="421"/>
      <c r="D19" s="421"/>
      <c r="E19" s="421"/>
      <c r="F19" s="429" t="s">
        <v>1896</v>
      </c>
      <c r="G19" s="421"/>
      <c r="H19" s="421"/>
      <c r="I19" s="421"/>
      <c r="J19" s="421"/>
      <c r="K19" s="421"/>
      <c r="L19" s="421"/>
      <c r="M19" s="421"/>
      <c r="N19" s="421"/>
      <c r="O19" s="421"/>
      <c r="P19" s="421"/>
      <c r="Q19" s="421"/>
      <c r="R19" s="421"/>
      <c r="S19" s="421"/>
      <c r="T19" s="430">
        <v>0</v>
      </c>
      <c r="U19" s="431"/>
      <c r="V19" s="431"/>
      <c r="W19" s="431"/>
      <c r="X19" s="430">
        <v>0</v>
      </c>
      <c r="Y19" s="431"/>
      <c r="Z19" s="431"/>
      <c r="AA19" s="431"/>
    </row>
    <row r="20" spans="2:27" ht="11.25" customHeight="1">
      <c r="B20" s="428" t="s">
        <v>1897</v>
      </c>
      <c r="C20" s="421"/>
      <c r="D20" s="421"/>
      <c r="E20" s="421"/>
      <c r="F20" s="429" t="s">
        <v>1898</v>
      </c>
      <c r="G20" s="421"/>
      <c r="H20" s="421"/>
      <c r="I20" s="421"/>
      <c r="J20" s="421"/>
      <c r="K20" s="421"/>
      <c r="L20" s="421"/>
      <c r="M20" s="421"/>
      <c r="N20" s="421"/>
      <c r="O20" s="421"/>
      <c r="P20" s="421"/>
      <c r="Q20" s="421"/>
      <c r="R20" s="421"/>
      <c r="S20" s="421"/>
      <c r="T20" s="430">
        <v>0</v>
      </c>
      <c r="U20" s="431"/>
      <c r="V20" s="431"/>
      <c r="W20" s="431"/>
      <c r="X20" s="430">
        <v>0</v>
      </c>
      <c r="Y20" s="431"/>
      <c r="Z20" s="431"/>
      <c r="AA20" s="431"/>
    </row>
    <row r="21" spans="2:27" ht="11.45" customHeight="1">
      <c r="B21" s="428" t="s">
        <v>1899</v>
      </c>
      <c r="C21" s="421"/>
      <c r="D21" s="421"/>
      <c r="E21" s="421"/>
      <c r="F21" s="429" t="s">
        <v>1900</v>
      </c>
      <c r="G21" s="421"/>
      <c r="H21" s="421"/>
      <c r="I21" s="421"/>
      <c r="J21" s="421"/>
      <c r="K21" s="421"/>
      <c r="L21" s="421"/>
      <c r="M21" s="421"/>
      <c r="N21" s="421"/>
      <c r="O21" s="421"/>
      <c r="P21" s="421"/>
      <c r="Q21" s="421"/>
      <c r="R21" s="421"/>
      <c r="S21" s="421"/>
      <c r="T21" s="430">
        <v>0</v>
      </c>
      <c r="U21" s="431"/>
      <c r="V21" s="431"/>
      <c r="W21" s="431"/>
      <c r="X21" s="430">
        <v>0</v>
      </c>
      <c r="Y21" s="431"/>
      <c r="Z21" s="431"/>
      <c r="AA21" s="431"/>
    </row>
    <row r="22" spans="2:27" ht="11.45" customHeight="1">
      <c r="B22" s="428" t="s">
        <v>1901</v>
      </c>
      <c r="C22" s="421"/>
      <c r="D22" s="421"/>
      <c r="E22" s="421"/>
      <c r="F22" s="429" t="s">
        <v>1902</v>
      </c>
      <c r="G22" s="421"/>
      <c r="H22" s="421"/>
      <c r="I22" s="421"/>
      <c r="J22" s="421"/>
      <c r="K22" s="421"/>
      <c r="L22" s="421"/>
      <c r="M22" s="421"/>
      <c r="N22" s="421"/>
      <c r="O22" s="421"/>
      <c r="P22" s="421"/>
      <c r="Q22" s="421"/>
      <c r="R22" s="421"/>
      <c r="S22" s="421"/>
      <c r="T22" s="430">
        <v>0</v>
      </c>
      <c r="U22" s="431"/>
      <c r="V22" s="431"/>
      <c r="W22" s="431"/>
      <c r="X22" s="430">
        <v>0</v>
      </c>
      <c r="Y22" s="431"/>
      <c r="Z22" s="431"/>
      <c r="AA22" s="431"/>
    </row>
    <row r="23" spans="2:27" ht="11.45" customHeight="1">
      <c r="B23" s="428" t="s">
        <v>1903</v>
      </c>
      <c r="C23" s="421"/>
      <c r="D23" s="421"/>
      <c r="E23" s="421"/>
      <c r="F23" s="429" t="s">
        <v>1904</v>
      </c>
      <c r="G23" s="421"/>
      <c r="H23" s="421"/>
      <c r="I23" s="421"/>
      <c r="J23" s="421"/>
      <c r="K23" s="421"/>
      <c r="L23" s="421"/>
      <c r="M23" s="421"/>
      <c r="N23" s="421"/>
      <c r="O23" s="421"/>
      <c r="P23" s="421"/>
      <c r="Q23" s="421"/>
      <c r="R23" s="421"/>
      <c r="S23" s="421"/>
      <c r="T23" s="430">
        <v>0</v>
      </c>
      <c r="U23" s="431"/>
      <c r="V23" s="431"/>
      <c r="W23" s="431"/>
      <c r="X23" s="430">
        <v>0</v>
      </c>
      <c r="Y23" s="431"/>
      <c r="Z23" s="431"/>
      <c r="AA23" s="431"/>
    </row>
    <row r="24" spans="2:27" ht="11.25" customHeight="1">
      <c r="B24" s="428" t="s">
        <v>1905</v>
      </c>
      <c r="C24" s="421"/>
      <c r="D24" s="421"/>
      <c r="E24" s="421"/>
      <c r="F24" s="429" t="s">
        <v>1906</v>
      </c>
      <c r="G24" s="421"/>
      <c r="H24" s="421"/>
      <c r="I24" s="421"/>
      <c r="J24" s="421"/>
      <c r="K24" s="421"/>
      <c r="L24" s="421"/>
      <c r="M24" s="421"/>
      <c r="N24" s="421"/>
      <c r="O24" s="421"/>
      <c r="P24" s="421"/>
      <c r="Q24" s="421"/>
      <c r="R24" s="421"/>
      <c r="S24" s="421"/>
      <c r="T24" s="430">
        <v>0</v>
      </c>
      <c r="U24" s="431"/>
      <c r="V24" s="431"/>
      <c r="W24" s="431"/>
      <c r="X24" s="430">
        <v>0</v>
      </c>
      <c r="Y24" s="431"/>
      <c r="Z24" s="431"/>
      <c r="AA24" s="431"/>
    </row>
    <row r="25" spans="2:27" ht="11.45" customHeight="1">
      <c r="B25" s="428" t="s">
        <v>1907</v>
      </c>
      <c r="C25" s="421"/>
      <c r="D25" s="421"/>
      <c r="E25" s="421"/>
      <c r="F25" s="429" t="s">
        <v>1908</v>
      </c>
      <c r="G25" s="421"/>
      <c r="H25" s="421"/>
      <c r="I25" s="421"/>
      <c r="J25" s="421"/>
      <c r="K25" s="421"/>
      <c r="L25" s="421"/>
      <c r="M25" s="421"/>
      <c r="N25" s="421"/>
      <c r="O25" s="421"/>
      <c r="P25" s="421"/>
      <c r="Q25" s="421"/>
      <c r="R25" s="421"/>
      <c r="S25" s="421"/>
      <c r="T25" s="430">
        <v>0</v>
      </c>
      <c r="U25" s="431"/>
      <c r="V25" s="431"/>
      <c r="W25" s="431"/>
      <c r="X25" s="430">
        <v>0</v>
      </c>
      <c r="Y25" s="431"/>
      <c r="Z25" s="431"/>
      <c r="AA25" s="431"/>
    </row>
    <row r="26" spans="2:27" ht="11.45" customHeight="1">
      <c r="B26" s="428" t="s">
        <v>1909</v>
      </c>
      <c r="C26" s="421"/>
      <c r="D26" s="421"/>
      <c r="E26" s="421"/>
      <c r="F26" s="429" t="s">
        <v>1910</v>
      </c>
      <c r="G26" s="421"/>
      <c r="H26" s="421"/>
      <c r="I26" s="421"/>
      <c r="J26" s="421"/>
      <c r="K26" s="421"/>
      <c r="L26" s="421"/>
      <c r="M26" s="421"/>
      <c r="N26" s="421"/>
      <c r="O26" s="421"/>
      <c r="P26" s="421"/>
      <c r="Q26" s="421"/>
      <c r="R26" s="421"/>
      <c r="S26" s="421"/>
      <c r="T26" s="430">
        <v>0</v>
      </c>
      <c r="U26" s="431"/>
      <c r="V26" s="431"/>
      <c r="W26" s="431"/>
      <c r="X26" s="430">
        <v>0</v>
      </c>
      <c r="Y26" s="431"/>
      <c r="Z26" s="431"/>
      <c r="AA26" s="431"/>
    </row>
    <row r="27" spans="2:27" ht="11.45" customHeight="1">
      <c r="B27" s="428" t="s">
        <v>1911</v>
      </c>
      <c r="C27" s="421"/>
      <c r="D27" s="421"/>
      <c r="E27" s="421"/>
      <c r="F27" s="429" t="s">
        <v>1912</v>
      </c>
      <c r="G27" s="421"/>
      <c r="H27" s="421"/>
      <c r="I27" s="421"/>
      <c r="J27" s="421"/>
      <c r="K27" s="421"/>
      <c r="L27" s="421"/>
      <c r="M27" s="421"/>
      <c r="N27" s="421"/>
      <c r="O27" s="421"/>
      <c r="P27" s="421"/>
      <c r="Q27" s="421"/>
      <c r="R27" s="421"/>
      <c r="S27" s="421"/>
      <c r="T27" s="430">
        <v>0</v>
      </c>
      <c r="U27" s="431"/>
      <c r="V27" s="431"/>
      <c r="W27" s="431"/>
      <c r="X27" s="430">
        <v>0</v>
      </c>
      <c r="Y27" s="431"/>
      <c r="Z27" s="431"/>
      <c r="AA27" s="431"/>
    </row>
    <row r="28" spans="2:27" ht="11.45" customHeight="1">
      <c r="B28" s="428" t="s">
        <v>1913</v>
      </c>
      <c r="C28" s="421"/>
      <c r="D28" s="421"/>
      <c r="E28" s="421"/>
      <c r="F28" s="429" t="s">
        <v>1914</v>
      </c>
      <c r="G28" s="421"/>
      <c r="H28" s="421"/>
      <c r="I28" s="421"/>
      <c r="J28" s="421"/>
      <c r="K28" s="421"/>
      <c r="L28" s="421"/>
      <c r="M28" s="421"/>
      <c r="N28" s="421"/>
      <c r="O28" s="421"/>
      <c r="P28" s="421"/>
      <c r="Q28" s="421"/>
      <c r="R28" s="421"/>
      <c r="S28" s="421"/>
      <c r="T28" s="430">
        <v>0</v>
      </c>
      <c r="U28" s="431"/>
      <c r="V28" s="431"/>
      <c r="W28" s="431"/>
      <c r="X28" s="430">
        <v>0</v>
      </c>
      <c r="Y28" s="431"/>
      <c r="Z28" s="431"/>
      <c r="AA28" s="431"/>
    </row>
    <row r="29" spans="2:27" ht="11.25" customHeight="1">
      <c r="B29" s="428" t="s">
        <v>1915</v>
      </c>
      <c r="C29" s="421"/>
      <c r="D29" s="421"/>
      <c r="E29" s="421"/>
      <c r="F29" s="429" t="s">
        <v>1916</v>
      </c>
      <c r="G29" s="421"/>
      <c r="H29" s="421"/>
      <c r="I29" s="421"/>
      <c r="J29" s="421"/>
      <c r="K29" s="421"/>
      <c r="L29" s="421"/>
      <c r="M29" s="421"/>
      <c r="N29" s="421"/>
      <c r="O29" s="421"/>
      <c r="P29" s="421"/>
      <c r="Q29" s="421"/>
      <c r="R29" s="421"/>
      <c r="S29" s="421"/>
      <c r="T29" s="430">
        <v>0</v>
      </c>
      <c r="U29" s="431"/>
      <c r="V29" s="431"/>
      <c r="W29" s="431"/>
      <c r="X29" s="430">
        <v>0</v>
      </c>
      <c r="Y29" s="431"/>
      <c r="Z29" s="431"/>
      <c r="AA29" s="431"/>
    </row>
    <row r="30" spans="2:27" ht="11.45" customHeight="1">
      <c r="B30" s="428" t="s">
        <v>1917</v>
      </c>
      <c r="C30" s="421"/>
      <c r="D30" s="421"/>
      <c r="E30" s="421"/>
      <c r="F30" s="429" t="s">
        <v>1918</v>
      </c>
      <c r="G30" s="421"/>
      <c r="H30" s="421"/>
      <c r="I30" s="421"/>
      <c r="J30" s="421"/>
      <c r="K30" s="421"/>
      <c r="L30" s="421"/>
      <c r="M30" s="421"/>
      <c r="N30" s="421"/>
      <c r="O30" s="421"/>
      <c r="P30" s="421"/>
      <c r="Q30" s="421"/>
      <c r="R30" s="421"/>
      <c r="S30" s="421"/>
      <c r="T30" s="430">
        <v>0</v>
      </c>
      <c r="U30" s="431"/>
      <c r="V30" s="431"/>
      <c r="W30" s="431"/>
      <c r="X30" s="430">
        <v>0</v>
      </c>
      <c r="Y30" s="431"/>
      <c r="Z30" s="431"/>
      <c r="AA30" s="431"/>
    </row>
    <row r="31" spans="2:27" ht="11.45" customHeight="1">
      <c r="B31" s="428" t="s">
        <v>1919</v>
      </c>
      <c r="C31" s="421"/>
      <c r="D31" s="421"/>
      <c r="E31" s="421"/>
      <c r="F31" s="429" t="s">
        <v>1920</v>
      </c>
      <c r="G31" s="421"/>
      <c r="H31" s="421"/>
      <c r="I31" s="421"/>
      <c r="J31" s="421"/>
      <c r="K31" s="421"/>
      <c r="L31" s="421"/>
      <c r="M31" s="421"/>
      <c r="N31" s="421"/>
      <c r="O31" s="421"/>
      <c r="P31" s="421"/>
      <c r="Q31" s="421"/>
      <c r="R31" s="421"/>
      <c r="S31" s="421"/>
      <c r="T31" s="430">
        <v>0</v>
      </c>
      <c r="U31" s="431"/>
      <c r="V31" s="431"/>
      <c r="W31" s="431"/>
      <c r="X31" s="430">
        <v>0</v>
      </c>
      <c r="Y31" s="431"/>
      <c r="Z31" s="431"/>
      <c r="AA31" s="431"/>
    </row>
    <row r="32" spans="2:27" ht="11.45" customHeight="1">
      <c r="B32" s="428" t="s">
        <v>1921</v>
      </c>
      <c r="C32" s="421"/>
      <c r="D32" s="421"/>
      <c r="E32" s="421"/>
      <c r="F32" s="429" t="s">
        <v>1922</v>
      </c>
      <c r="G32" s="421"/>
      <c r="H32" s="421"/>
      <c r="I32" s="421"/>
      <c r="J32" s="421"/>
      <c r="K32" s="421"/>
      <c r="L32" s="421"/>
      <c r="M32" s="421"/>
      <c r="N32" s="421"/>
      <c r="O32" s="421"/>
      <c r="P32" s="421"/>
      <c r="Q32" s="421"/>
      <c r="R32" s="421"/>
      <c r="S32" s="421"/>
      <c r="T32" s="430">
        <v>0</v>
      </c>
      <c r="U32" s="431"/>
      <c r="V32" s="431"/>
      <c r="W32" s="431"/>
      <c r="X32" s="430">
        <v>0</v>
      </c>
      <c r="Y32" s="431"/>
      <c r="Z32" s="431"/>
      <c r="AA32" s="431"/>
    </row>
    <row r="33" spans="2:27" ht="11.25" customHeight="1">
      <c r="B33" s="425" t="s">
        <v>5</v>
      </c>
      <c r="C33" s="421"/>
      <c r="D33" s="421"/>
      <c r="E33" s="421"/>
      <c r="F33" s="426" t="s">
        <v>1923</v>
      </c>
      <c r="G33" s="421"/>
      <c r="H33" s="421"/>
      <c r="I33" s="421"/>
      <c r="J33" s="421"/>
      <c r="K33" s="421"/>
      <c r="L33" s="421"/>
      <c r="M33" s="421"/>
      <c r="N33" s="421"/>
      <c r="O33" s="421"/>
      <c r="P33" s="421"/>
      <c r="Q33" s="421"/>
      <c r="R33" s="421"/>
      <c r="S33" s="421"/>
      <c r="T33" s="432">
        <v>0</v>
      </c>
      <c r="U33" s="433"/>
      <c r="V33" s="433"/>
      <c r="W33" s="433"/>
      <c r="X33" s="432">
        <v>0</v>
      </c>
      <c r="Y33" s="433"/>
      <c r="Z33" s="433"/>
      <c r="AA33" s="433"/>
    </row>
    <row r="34" spans="2:27" ht="11.45" customHeight="1">
      <c r="B34" s="428" t="s">
        <v>5</v>
      </c>
      <c r="C34" s="421"/>
      <c r="D34" s="421"/>
      <c r="E34" s="421"/>
      <c r="F34" s="429" t="s">
        <v>5</v>
      </c>
      <c r="G34" s="421"/>
      <c r="H34" s="421"/>
      <c r="I34" s="421"/>
      <c r="J34" s="421"/>
      <c r="K34" s="421"/>
      <c r="L34" s="421"/>
      <c r="M34" s="421"/>
      <c r="N34" s="421"/>
      <c r="O34" s="421"/>
      <c r="P34" s="421"/>
      <c r="Q34" s="421"/>
      <c r="R34" s="421"/>
      <c r="S34" s="421"/>
      <c r="T34" s="430" t="s">
        <v>5</v>
      </c>
      <c r="U34" s="431"/>
      <c r="V34" s="431"/>
      <c r="W34" s="431"/>
      <c r="X34" s="430" t="s">
        <v>5</v>
      </c>
      <c r="Y34" s="431"/>
      <c r="Z34" s="431"/>
      <c r="AA34" s="431"/>
    </row>
    <row r="35" spans="2:27" ht="11.45" customHeight="1">
      <c r="B35" s="425" t="s">
        <v>1924</v>
      </c>
      <c r="C35" s="421"/>
      <c r="D35" s="421"/>
      <c r="E35" s="421"/>
      <c r="F35" s="426" t="s">
        <v>1925</v>
      </c>
      <c r="G35" s="421"/>
      <c r="H35" s="421"/>
      <c r="I35" s="421"/>
      <c r="J35" s="421"/>
      <c r="K35" s="421"/>
      <c r="L35" s="421"/>
      <c r="M35" s="421"/>
      <c r="N35" s="421"/>
      <c r="O35" s="421"/>
      <c r="P35" s="421"/>
      <c r="Q35" s="421"/>
      <c r="R35" s="421"/>
      <c r="S35" s="421"/>
      <c r="T35" s="434" t="s">
        <v>5</v>
      </c>
      <c r="U35" s="431"/>
      <c r="V35" s="431"/>
      <c r="W35" s="431"/>
      <c r="X35" s="434" t="s">
        <v>5</v>
      </c>
      <c r="Y35" s="431"/>
      <c r="Z35" s="431"/>
      <c r="AA35" s="431"/>
    </row>
    <row r="36" spans="2:27" ht="11.45" customHeight="1">
      <c r="B36" s="428" t="s">
        <v>1926</v>
      </c>
      <c r="C36" s="421"/>
      <c r="D36" s="421"/>
      <c r="E36" s="421"/>
      <c r="F36" s="429" t="s">
        <v>1927</v>
      </c>
      <c r="G36" s="421"/>
      <c r="H36" s="421"/>
      <c r="I36" s="421"/>
      <c r="J36" s="421"/>
      <c r="K36" s="421"/>
      <c r="L36" s="421"/>
      <c r="M36" s="421"/>
      <c r="N36" s="421"/>
      <c r="O36" s="421"/>
      <c r="P36" s="421"/>
      <c r="Q36" s="421"/>
      <c r="R36" s="421"/>
      <c r="S36" s="421"/>
      <c r="T36" s="430">
        <v>0</v>
      </c>
      <c r="U36" s="431"/>
      <c r="V36" s="431"/>
      <c r="W36" s="431"/>
      <c r="X36" s="430">
        <v>0</v>
      </c>
      <c r="Y36" s="431"/>
      <c r="Z36" s="431"/>
      <c r="AA36" s="431"/>
    </row>
    <row r="37" spans="2:27" ht="11.45" customHeight="1">
      <c r="B37" s="425" t="s">
        <v>5</v>
      </c>
      <c r="C37" s="421"/>
      <c r="D37" s="421"/>
      <c r="E37" s="421"/>
      <c r="F37" s="426" t="s">
        <v>1928</v>
      </c>
      <c r="G37" s="421"/>
      <c r="H37" s="421"/>
      <c r="I37" s="421"/>
      <c r="J37" s="421"/>
      <c r="K37" s="421"/>
      <c r="L37" s="421"/>
      <c r="M37" s="421"/>
      <c r="N37" s="421"/>
      <c r="O37" s="421"/>
      <c r="P37" s="421"/>
      <c r="Q37" s="421"/>
      <c r="R37" s="421"/>
      <c r="S37" s="421"/>
      <c r="T37" s="434">
        <v>0</v>
      </c>
      <c r="U37" s="431"/>
      <c r="V37" s="431"/>
      <c r="W37" s="431"/>
      <c r="X37" s="434">
        <v>0</v>
      </c>
      <c r="Y37" s="431"/>
      <c r="Z37" s="431"/>
      <c r="AA37" s="431"/>
    </row>
    <row r="38" spans="2:27" ht="11.25" customHeight="1">
      <c r="B38" s="428" t="s">
        <v>5</v>
      </c>
      <c r="C38" s="421"/>
      <c r="D38" s="421"/>
      <c r="E38" s="421"/>
      <c r="F38" s="429" t="s">
        <v>5</v>
      </c>
      <c r="G38" s="421"/>
      <c r="H38" s="421"/>
      <c r="I38" s="421"/>
      <c r="J38" s="421"/>
      <c r="K38" s="421"/>
      <c r="L38" s="421"/>
      <c r="M38" s="421"/>
      <c r="N38" s="421"/>
      <c r="O38" s="421"/>
      <c r="P38" s="421"/>
      <c r="Q38" s="421"/>
      <c r="R38" s="421"/>
      <c r="S38" s="421"/>
      <c r="T38" s="430" t="s">
        <v>5</v>
      </c>
      <c r="U38" s="431"/>
      <c r="V38" s="431"/>
      <c r="W38" s="431"/>
      <c r="X38" s="430" t="s">
        <v>5</v>
      </c>
      <c r="Y38" s="431"/>
      <c r="Z38" s="431"/>
      <c r="AA38" s="431"/>
    </row>
    <row r="39" spans="2:27" ht="11.45" customHeight="1">
      <c r="B39" s="435" t="s">
        <v>1929</v>
      </c>
      <c r="C39" s="423"/>
      <c r="D39" s="423"/>
      <c r="E39" s="423"/>
      <c r="F39" s="436" t="s">
        <v>1930</v>
      </c>
      <c r="G39" s="423"/>
      <c r="H39" s="423"/>
      <c r="I39" s="423"/>
      <c r="J39" s="423"/>
      <c r="K39" s="423"/>
      <c r="L39" s="423"/>
      <c r="M39" s="423"/>
      <c r="N39" s="423"/>
      <c r="O39" s="423"/>
      <c r="P39" s="423"/>
      <c r="Q39" s="423"/>
      <c r="R39" s="423"/>
      <c r="S39" s="423"/>
      <c r="T39" s="437">
        <v>0</v>
      </c>
      <c r="U39" s="438"/>
      <c r="V39" s="438"/>
      <c r="W39" s="438"/>
      <c r="X39" s="437">
        <v>0</v>
      </c>
      <c r="Y39" s="438"/>
      <c r="Z39" s="438"/>
      <c r="AA39" s="438"/>
    </row>
    <row r="40" ht="14.1" customHeight="1"/>
    <row r="41" spans="2:18" ht="13.5">
      <c r="B41" s="439" t="s">
        <v>5</v>
      </c>
      <c r="C41" s="440"/>
      <c r="D41" s="440"/>
      <c r="E41" s="440"/>
      <c r="F41" s="440"/>
      <c r="G41" s="440"/>
      <c r="I41" s="441" t="s">
        <v>1885</v>
      </c>
      <c r="J41" s="440"/>
      <c r="K41" s="440"/>
      <c r="L41" s="440"/>
      <c r="M41" s="440"/>
      <c r="N41" s="440"/>
      <c r="O41" s="440"/>
      <c r="P41" s="441" t="s">
        <v>45</v>
      </c>
      <c r="Q41" s="440"/>
      <c r="R41" s="442" t="s">
        <v>1931</v>
      </c>
    </row>
    <row r="42" spans="2:18" ht="13.5">
      <c r="B42" s="443" t="s">
        <v>1932</v>
      </c>
      <c r="C42" s="440"/>
      <c r="D42" s="440"/>
      <c r="E42" s="440"/>
      <c r="F42" s="440"/>
      <c r="G42" s="440"/>
      <c r="H42" s="444"/>
      <c r="I42" s="445">
        <v>0</v>
      </c>
      <c r="J42" s="446"/>
      <c r="K42" s="446"/>
      <c r="L42" s="446"/>
      <c r="M42" s="446"/>
      <c r="N42" s="446"/>
      <c r="O42" s="446"/>
      <c r="P42" s="445">
        <v>0</v>
      </c>
      <c r="Q42" s="446"/>
      <c r="R42" s="447">
        <v>0</v>
      </c>
    </row>
    <row r="43" ht="13.5" hidden="1"/>
    <row r="44" ht="3" customHeight="1"/>
    <row r="45" spans="2:18" ht="13.5">
      <c r="B45" s="448" t="s">
        <v>1933</v>
      </c>
      <c r="C45" s="421"/>
      <c r="D45" s="421"/>
      <c r="E45" s="421"/>
      <c r="F45" s="421"/>
      <c r="G45" s="421"/>
      <c r="I45" s="449">
        <v>0</v>
      </c>
      <c r="J45" s="450"/>
      <c r="K45" s="450"/>
      <c r="L45" s="450"/>
      <c r="M45" s="450"/>
      <c r="N45" s="450"/>
      <c r="O45" s="450"/>
      <c r="Q45" s="451">
        <v>0</v>
      </c>
      <c r="R45" s="451">
        <v>0</v>
      </c>
    </row>
    <row r="46" ht="5.85" customHeight="1"/>
    <row r="47" ht="9.95" customHeight="1"/>
    <row r="48" ht="13.5" hidden="1"/>
    <row r="49" spans="2:27" ht="78.95" customHeight="1">
      <c r="B49" s="452" t="s">
        <v>1934</v>
      </c>
      <c r="C49" s="421"/>
      <c r="D49" s="421"/>
      <c r="E49" s="421"/>
      <c r="F49" s="421"/>
      <c r="G49" s="421"/>
      <c r="H49" s="421"/>
      <c r="I49" s="421"/>
      <c r="J49" s="421"/>
      <c r="K49" s="421"/>
      <c r="L49" s="421"/>
      <c r="M49" s="421"/>
      <c r="N49" s="421"/>
      <c r="O49" s="421"/>
      <c r="P49" s="421"/>
      <c r="Q49" s="421"/>
      <c r="R49" s="421"/>
      <c r="S49" s="421"/>
      <c r="T49" s="421"/>
      <c r="U49" s="421"/>
      <c r="V49" s="421"/>
      <c r="W49" s="421"/>
      <c r="X49" s="421"/>
      <c r="Y49" s="421"/>
      <c r="Z49" s="421"/>
      <c r="AA49" s="421"/>
    </row>
    <row r="50" ht="11.45" customHeight="1"/>
  </sheetData>
  <mergeCells count="118">
    <mergeCell ref="B42:G42"/>
    <mergeCell ref="I42:O42"/>
    <mergeCell ref="P42:Q42"/>
    <mergeCell ref="B45:G45"/>
    <mergeCell ref="I45:O45"/>
    <mergeCell ref="B49:AA49"/>
    <mergeCell ref="B39:E39"/>
    <mergeCell ref="F39:S39"/>
    <mergeCell ref="T39:W39"/>
    <mergeCell ref="X39:AA39"/>
    <mergeCell ref="B41:G41"/>
    <mergeCell ref="I41:O41"/>
    <mergeCell ref="P41:Q41"/>
    <mergeCell ref="B37:E37"/>
    <mergeCell ref="F37:S37"/>
    <mergeCell ref="T37:W37"/>
    <mergeCell ref="X37:AA37"/>
    <mergeCell ref="B38:E38"/>
    <mergeCell ref="F38:S38"/>
    <mergeCell ref="T38:W38"/>
    <mergeCell ref="X38:AA38"/>
    <mergeCell ref="B35:E35"/>
    <mergeCell ref="F35:S35"/>
    <mergeCell ref="T35:W35"/>
    <mergeCell ref="X35:AA35"/>
    <mergeCell ref="B36:E36"/>
    <mergeCell ref="F36:S36"/>
    <mergeCell ref="T36:W36"/>
    <mergeCell ref="X36:AA36"/>
    <mergeCell ref="B33:E33"/>
    <mergeCell ref="F33:S33"/>
    <mergeCell ref="T33:W33"/>
    <mergeCell ref="X33:AA33"/>
    <mergeCell ref="B34:E34"/>
    <mergeCell ref="F34:S34"/>
    <mergeCell ref="T34:W34"/>
    <mergeCell ref="X34:AA34"/>
    <mergeCell ref="B31:E31"/>
    <mergeCell ref="F31:S31"/>
    <mergeCell ref="T31:W31"/>
    <mergeCell ref="X31:AA31"/>
    <mergeCell ref="B32:E32"/>
    <mergeCell ref="F32:S32"/>
    <mergeCell ref="T32:W32"/>
    <mergeCell ref="X32:AA32"/>
    <mergeCell ref="B29:E29"/>
    <mergeCell ref="F29:S29"/>
    <mergeCell ref="T29:W29"/>
    <mergeCell ref="X29:AA29"/>
    <mergeCell ref="B30:E30"/>
    <mergeCell ref="F30:S30"/>
    <mergeCell ref="T30:W30"/>
    <mergeCell ref="X30:AA30"/>
    <mergeCell ref="B27:E27"/>
    <mergeCell ref="F27:S27"/>
    <mergeCell ref="T27:W27"/>
    <mergeCell ref="X27:AA27"/>
    <mergeCell ref="B28:E28"/>
    <mergeCell ref="F28:S28"/>
    <mergeCell ref="T28:W28"/>
    <mergeCell ref="X28:AA28"/>
    <mergeCell ref="B25:E25"/>
    <mergeCell ref="F25:S25"/>
    <mergeCell ref="T25:W25"/>
    <mergeCell ref="X25:AA25"/>
    <mergeCell ref="B26:E26"/>
    <mergeCell ref="F26:S26"/>
    <mergeCell ref="T26:W26"/>
    <mergeCell ref="X26:AA26"/>
    <mergeCell ref="B23:E23"/>
    <mergeCell ref="F23:S23"/>
    <mergeCell ref="T23:W23"/>
    <mergeCell ref="X23:AA23"/>
    <mergeCell ref="B24:E24"/>
    <mergeCell ref="F24:S24"/>
    <mergeCell ref="T24:W24"/>
    <mergeCell ref="X24:AA24"/>
    <mergeCell ref="B21:E21"/>
    <mergeCell ref="F21:S21"/>
    <mergeCell ref="T21:W21"/>
    <mergeCell ref="X21:AA21"/>
    <mergeCell ref="B22:E22"/>
    <mergeCell ref="F22:S22"/>
    <mergeCell ref="T22:W22"/>
    <mergeCell ref="X22:AA22"/>
    <mergeCell ref="B19:E19"/>
    <mergeCell ref="F19:S19"/>
    <mergeCell ref="T19:W19"/>
    <mergeCell ref="X19:AA19"/>
    <mergeCell ref="B20:E20"/>
    <mergeCell ref="F20:S20"/>
    <mergeCell ref="T20:W20"/>
    <mergeCell ref="X20:AA20"/>
    <mergeCell ref="B17:E17"/>
    <mergeCell ref="F17:S17"/>
    <mergeCell ref="T17:W17"/>
    <mergeCell ref="X17:AA17"/>
    <mergeCell ref="B18:E18"/>
    <mergeCell ref="F18:S18"/>
    <mergeCell ref="T18:W18"/>
    <mergeCell ref="X18:AA18"/>
    <mergeCell ref="B15:E15"/>
    <mergeCell ref="F15:S15"/>
    <mergeCell ref="T15:W15"/>
    <mergeCell ref="X15:AA15"/>
    <mergeCell ref="B16:E16"/>
    <mergeCell ref="F16:S16"/>
    <mergeCell ref="T16:W16"/>
    <mergeCell ref="X16:AA16"/>
    <mergeCell ref="E3:L3"/>
    <mergeCell ref="M3:X3"/>
    <mergeCell ref="E4:L4"/>
    <mergeCell ref="M4:X4"/>
    <mergeCell ref="B12:AA12"/>
    <mergeCell ref="B14:E14"/>
    <mergeCell ref="F14:S14"/>
    <mergeCell ref="T14:W14"/>
    <mergeCell ref="X14:AA14"/>
  </mergeCells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T581"/>
  <sheetViews>
    <sheetView workbookViewId="0" topLeftCell="A1">
      <selection activeCell="AS51" sqref="AS51:BA51"/>
    </sheetView>
  </sheetViews>
  <sheetFormatPr defaultColWidth="9.33203125" defaultRowHeight="13.5"/>
  <cols>
    <col min="1" max="1" width="0.65625" style="406" customWidth="1"/>
    <col min="2" max="2" width="1.83203125" style="406" customWidth="1"/>
    <col min="3" max="3" width="5.33203125" style="406" customWidth="1"/>
    <col min="4" max="4" width="1.5" style="406" customWidth="1"/>
    <col min="5" max="5" width="9.33203125" style="406" hidden="1" customWidth="1"/>
    <col min="6" max="6" width="1.66796875" style="406" customWidth="1"/>
    <col min="7" max="7" width="2.83203125" style="406" customWidth="1"/>
    <col min="8" max="8" width="1.83203125" style="406" customWidth="1"/>
    <col min="9" max="9" width="1.3359375" style="406" customWidth="1"/>
    <col min="10" max="10" width="0.4921875" style="406" customWidth="1"/>
    <col min="11" max="11" width="0.328125" style="406" customWidth="1"/>
    <col min="12" max="12" width="9.33203125" style="406" hidden="1" customWidth="1"/>
    <col min="13" max="13" width="0.65625" style="406" customWidth="1"/>
    <col min="14" max="14" width="9.33203125" style="406" hidden="1" customWidth="1"/>
    <col min="15" max="15" width="0.65625" style="406" customWidth="1"/>
    <col min="16" max="16" width="0.4921875" style="406" customWidth="1"/>
    <col min="17" max="17" width="0.65625" style="406" customWidth="1"/>
    <col min="18" max="18" width="0.328125" style="406" customWidth="1"/>
    <col min="19" max="19" width="9.33203125" style="406" hidden="1" customWidth="1"/>
    <col min="20" max="20" width="1.83203125" style="406" customWidth="1"/>
    <col min="21" max="21" width="9.33203125" style="406" hidden="1" customWidth="1"/>
    <col min="22" max="22" width="6" style="406" customWidth="1"/>
    <col min="23" max="23" width="2.16015625" style="406" customWidth="1"/>
    <col min="24" max="24" width="1.3359375" style="406" customWidth="1"/>
    <col min="25" max="25" width="4" style="406" customWidth="1"/>
    <col min="26" max="26" width="0.4921875" style="406" customWidth="1"/>
    <col min="27" max="27" width="2.83203125" style="406" customWidth="1"/>
    <col min="28" max="28" width="0.65625" style="406" customWidth="1"/>
    <col min="29" max="29" width="2.33203125" style="406" customWidth="1"/>
    <col min="30" max="30" width="1.3359375" style="406" customWidth="1"/>
    <col min="31" max="31" width="0.1640625" style="406" customWidth="1"/>
    <col min="32" max="32" width="0.65625" style="406" customWidth="1"/>
    <col min="33" max="33" width="0.328125" style="406" customWidth="1"/>
    <col min="34" max="34" width="1.0078125" style="406" customWidth="1"/>
    <col min="35" max="35" width="6.33203125" style="406" customWidth="1"/>
    <col min="36" max="36" width="8.66015625" style="406" customWidth="1"/>
    <col min="37" max="38" width="0.82421875" style="406" customWidth="1"/>
    <col min="39" max="39" width="0.1640625" style="406" customWidth="1"/>
    <col min="40" max="40" width="0.4921875" style="406" customWidth="1"/>
    <col min="41" max="41" width="3.33203125" style="406" customWidth="1"/>
    <col min="42" max="43" width="0.1640625" style="406" customWidth="1"/>
    <col min="44" max="44" width="2.66015625" style="406" customWidth="1"/>
    <col min="45" max="45" width="1.83203125" style="406" customWidth="1"/>
    <col min="46" max="46" width="2.5" style="406" customWidth="1"/>
    <col min="47" max="47" width="9.5" style="406" customWidth="1"/>
    <col min="48" max="48" width="0.1640625" style="406" customWidth="1"/>
    <col min="49" max="49" width="0.4921875" style="406" customWidth="1"/>
    <col min="50" max="50" width="1.66796875" style="406" customWidth="1"/>
    <col min="51" max="51" width="0.1640625" style="406" customWidth="1"/>
    <col min="52" max="52" width="0.65625" style="406" customWidth="1"/>
    <col min="53" max="53" width="0.82421875" style="406" customWidth="1"/>
    <col min="54" max="54" width="1.3359375" style="406" customWidth="1"/>
    <col min="55" max="55" width="0.82421875" style="406" customWidth="1"/>
    <col min="56" max="56" width="2.33203125" style="406" customWidth="1"/>
    <col min="57" max="57" width="0.1640625" style="406" customWidth="1"/>
    <col min="58" max="58" width="2.5" style="406" customWidth="1"/>
    <col min="59" max="59" width="1.0078125" style="406" customWidth="1"/>
    <col min="60" max="60" width="1.3359375" style="406" customWidth="1"/>
    <col min="61" max="61" width="0.4921875" style="406" customWidth="1"/>
    <col min="62" max="62" width="0.65625" style="406" customWidth="1"/>
    <col min="63" max="63" width="1.171875" style="406" customWidth="1"/>
    <col min="64" max="64" width="4.83203125" style="406" customWidth="1"/>
    <col min="65" max="65" width="9.33203125" style="406" hidden="1" customWidth="1"/>
    <col min="66" max="66" width="1.3359375" style="406" customWidth="1"/>
    <col min="67" max="67" width="0.4921875" style="406" customWidth="1"/>
    <col min="68" max="68" width="2.5" style="406" customWidth="1"/>
    <col min="69" max="69" width="8.83203125" style="406" customWidth="1"/>
    <col min="70" max="70" width="9.33203125" style="406" hidden="1" customWidth="1"/>
    <col min="71" max="71" width="1.3359375" style="406" customWidth="1"/>
    <col min="72" max="72" width="0.4921875" style="406" customWidth="1"/>
    <col min="73" max="73" width="0.65625" style="406" customWidth="1"/>
    <col min="74" max="16384" width="9.33203125" style="406" customWidth="1"/>
  </cols>
  <sheetData>
    <row r="1" ht="12.6" customHeight="1"/>
    <row r="2" spans="2:72" ht="17.1" customHeight="1">
      <c r="B2" s="420" t="s">
        <v>1935</v>
      </c>
      <c r="C2" s="421"/>
      <c r="D2" s="421"/>
      <c r="E2" s="421"/>
      <c r="F2" s="421"/>
      <c r="G2" s="421"/>
      <c r="H2" s="421"/>
      <c r="I2" s="421"/>
      <c r="J2" s="421"/>
      <c r="K2" s="421"/>
      <c r="L2" s="421"/>
      <c r="M2" s="421"/>
      <c r="N2" s="421"/>
      <c r="O2" s="421"/>
      <c r="P2" s="421"/>
      <c r="Q2" s="421"/>
      <c r="R2" s="421"/>
      <c r="S2" s="421"/>
      <c r="T2" s="421"/>
      <c r="U2" s="421"/>
      <c r="V2" s="421"/>
      <c r="W2" s="421"/>
      <c r="X2" s="421"/>
      <c r="Y2" s="421"/>
      <c r="Z2" s="421"/>
      <c r="AA2" s="421"/>
      <c r="AB2" s="421"/>
      <c r="AC2" s="421"/>
      <c r="AD2" s="421"/>
      <c r="AE2" s="421"/>
      <c r="AF2" s="421"/>
      <c r="AG2" s="421"/>
      <c r="AH2" s="421"/>
      <c r="AI2" s="421"/>
      <c r="AJ2" s="421"/>
      <c r="AK2" s="421"/>
      <c r="AL2" s="421"/>
      <c r="AM2" s="421"/>
      <c r="AN2" s="421"/>
      <c r="AO2" s="421"/>
      <c r="AP2" s="421"/>
      <c r="AQ2" s="421"/>
      <c r="AR2" s="421"/>
      <c r="AS2" s="421"/>
      <c r="AT2" s="421"/>
      <c r="AU2" s="421"/>
      <c r="AV2" s="421"/>
      <c r="AW2" s="421"/>
      <c r="AX2" s="421"/>
      <c r="AY2" s="421"/>
      <c r="AZ2" s="421"/>
      <c r="BA2" s="421"/>
      <c r="BB2" s="421"/>
      <c r="BC2" s="421"/>
      <c r="BD2" s="421"/>
      <c r="BE2" s="421"/>
      <c r="BF2" s="421"/>
      <c r="BG2" s="421"/>
      <c r="BH2" s="421"/>
      <c r="BI2" s="421"/>
      <c r="BJ2" s="421"/>
      <c r="BK2" s="421"/>
      <c r="BL2" s="421"/>
      <c r="BM2" s="421"/>
      <c r="BN2" s="421"/>
      <c r="BO2" s="421"/>
      <c r="BP2" s="421"/>
      <c r="BQ2" s="421"/>
      <c r="BR2" s="421"/>
      <c r="BS2" s="421"/>
      <c r="BT2" s="421"/>
    </row>
    <row r="3" ht="5.85" customHeight="1"/>
    <row r="4" ht="2.85" customHeight="1"/>
    <row r="5" ht="13.5" hidden="1"/>
    <row r="6" spans="2:59" ht="14.45" customHeight="1">
      <c r="B6" s="453" t="s">
        <v>1936</v>
      </c>
      <c r="C6" s="421"/>
      <c r="D6" s="421"/>
      <c r="E6" s="421"/>
      <c r="F6" s="421"/>
      <c r="G6" s="421"/>
      <c r="H6" s="421"/>
      <c r="I6" s="421"/>
      <c r="J6" s="421"/>
      <c r="K6" s="421"/>
      <c r="L6" s="421"/>
      <c r="M6" s="421"/>
      <c r="N6" s="421"/>
      <c r="O6" s="421"/>
      <c r="P6" s="421"/>
      <c r="Q6" s="421"/>
      <c r="R6" s="421"/>
      <c r="S6" s="421"/>
      <c r="T6" s="421"/>
      <c r="U6" s="421"/>
      <c r="V6" s="421"/>
      <c r="W6" s="421"/>
      <c r="X6" s="421"/>
      <c r="Y6" s="421"/>
      <c r="Z6" s="421"/>
      <c r="AA6" s="421"/>
      <c r="AB6" s="421"/>
      <c r="AC6" s="421"/>
      <c r="AD6" s="421"/>
      <c r="AE6" s="421"/>
      <c r="AF6" s="421"/>
      <c r="AG6" s="421"/>
      <c r="AH6" s="421"/>
      <c r="AI6" s="421"/>
      <c r="AJ6" s="421"/>
      <c r="AK6" s="421"/>
      <c r="AL6" s="421"/>
      <c r="AM6" s="421"/>
      <c r="AN6" s="421"/>
      <c r="AO6" s="421"/>
      <c r="AP6" s="421"/>
      <c r="AQ6" s="421"/>
      <c r="AR6" s="421"/>
      <c r="AS6" s="421"/>
      <c r="AT6" s="421"/>
      <c r="AU6" s="421"/>
      <c r="AV6" s="421"/>
      <c r="AW6" s="421"/>
      <c r="AX6" s="421"/>
      <c r="AY6" s="421"/>
      <c r="AZ6" s="421"/>
      <c r="BA6" s="421"/>
      <c r="BB6" s="421"/>
      <c r="BC6" s="421"/>
      <c r="BD6" s="421"/>
      <c r="BE6" s="421"/>
      <c r="BF6" s="421"/>
      <c r="BG6" s="421"/>
    </row>
    <row r="7" spans="2:72" ht="11.45" customHeight="1">
      <c r="B7" s="454" t="s">
        <v>1937</v>
      </c>
      <c r="C7" s="455"/>
      <c r="D7" s="456" t="s">
        <v>1938</v>
      </c>
      <c r="E7" s="455"/>
      <c r="F7" s="455"/>
      <c r="G7" s="455"/>
      <c r="H7" s="455"/>
      <c r="I7" s="455"/>
      <c r="J7" s="455"/>
      <c r="K7" s="455"/>
      <c r="L7" s="455"/>
      <c r="M7" s="455"/>
      <c r="N7" s="455"/>
      <c r="O7" s="455"/>
      <c r="P7" s="455"/>
      <c r="Q7" s="455"/>
      <c r="R7" s="455"/>
      <c r="S7" s="455"/>
      <c r="T7" s="455"/>
      <c r="U7" s="455"/>
      <c r="V7" s="456" t="s">
        <v>1884</v>
      </c>
      <c r="W7" s="455"/>
      <c r="X7" s="455"/>
      <c r="Y7" s="455"/>
      <c r="Z7" s="455"/>
      <c r="AA7" s="455"/>
      <c r="AB7" s="455"/>
      <c r="AC7" s="455"/>
      <c r="AD7" s="455"/>
      <c r="AE7" s="455"/>
      <c r="AF7" s="455"/>
      <c r="AG7" s="455"/>
      <c r="AH7" s="455"/>
      <c r="AI7" s="455"/>
      <c r="AJ7" s="455"/>
      <c r="AK7" s="455"/>
      <c r="AL7" s="455"/>
      <c r="AM7" s="455"/>
      <c r="AN7" s="455"/>
      <c r="AO7" s="455"/>
      <c r="AP7" s="455"/>
      <c r="AQ7" s="455"/>
      <c r="AR7" s="455"/>
      <c r="AS7" s="454" t="s">
        <v>1939</v>
      </c>
      <c r="AT7" s="455"/>
      <c r="AU7" s="455"/>
      <c r="AV7" s="455"/>
      <c r="AW7" s="455"/>
      <c r="AX7" s="455"/>
      <c r="AY7" s="455"/>
      <c r="AZ7" s="455"/>
      <c r="BA7" s="455"/>
      <c r="BB7" s="454" t="s">
        <v>128</v>
      </c>
      <c r="BC7" s="455"/>
      <c r="BD7" s="455"/>
      <c r="BE7" s="455"/>
      <c r="BF7" s="455"/>
      <c r="BG7" s="455"/>
      <c r="BH7" s="455"/>
      <c r="BI7" s="455"/>
      <c r="BJ7" s="455"/>
      <c r="BK7" s="456" t="s">
        <v>1940</v>
      </c>
      <c r="BL7" s="455"/>
      <c r="BM7" s="455"/>
      <c r="BN7" s="455"/>
      <c r="BO7" s="454" t="s">
        <v>1941</v>
      </c>
      <c r="BP7" s="455"/>
      <c r="BQ7" s="455"/>
      <c r="BR7" s="455"/>
      <c r="BS7" s="455"/>
      <c r="BT7" s="455"/>
    </row>
    <row r="8" spans="2:72" ht="11.45" customHeight="1">
      <c r="B8" s="428">
        <v>1</v>
      </c>
      <c r="C8" s="421"/>
      <c r="D8" s="429" t="s">
        <v>1942</v>
      </c>
      <c r="E8" s="421"/>
      <c r="F8" s="421"/>
      <c r="G8" s="421"/>
      <c r="H8" s="421"/>
      <c r="I8" s="421"/>
      <c r="J8" s="421"/>
      <c r="K8" s="421"/>
      <c r="L8" s="421"/>
      <c r="M8" s="421"/>
      <c r="N8" s="421"/>
      <c r="O8" s="421"/>
      <c r="P8" s="421"/>
      <c r="Q8" s="421"/>
      <c r="R8" s="421"/>
      <c r="S8" s="421"/>
      <c r="T8" s="421"/>
      <c r="U8" s="421"/>
      <c r="V8" s="429" t="s">
        <v>1943</v>
      </c>
      <c r="W8" s="421"/>
      <c r="X8" s="421"/>
      <c r="Y8" s="421"/>
      <c r="Z8" s="421"/>
      <c r="AA8" s="421"/>
      <c r="AB8" s="421"/>
      <c r="AC8" s="421"/>
      <c r="AD8" s="421"/>
      <c r="AE8" s="421"/>
      <c r="AF8" s="421"/>
      <c r="AG8" s="421"/>
      <c r="AH8" s="421"/>
      <c r="AI8" s="421"/>
      <c r="AJ8" s="421"/>
      <c r="AK8" s="421"/>
      <c r="AL8" s="421"/>
      <c r="AM8" s="421"/>
      <c r="AN8" s="421"/>
      <c r="AO8" s="421"/>
      <c r="AP8" s="421"/>
      <c r="AQ8" s="421"/>
      <c r="AR8" s="421"/>
      <c r="AS8" s="457">
        <v>0</v>
      </c>
      <c r="AT8" s="421"/>
      <c r="AU8" s="421"/>
      <c r="AV8" s="421"/>
      <c r="AW8" s="421"/>
      <c r="AX8" s="421"/>
      <c r="AY8" s="421"/>
      <c r="AZ8" s="421"/>
      <c r="BA8" s="421"/>
      <c r="BB8" s="428" t="s">
        <v>1944</v>
      </c>
      <c r="BC8" s="421"/>
      <c r="BD8" s="421"/>
      <c r="BE8" s="421"/>
      <c r="BF8" s="421"/>
      <c r="BG8" s="421"/>
      <c r="BH8" s="421"/>
      <c r="BI8" s="421"/>
      <c r="BJ8" s="421"/>
      <c r="BK8" s="429" t="s">
        <v>580</v>
      </c>
      <c r="BL8" s="421"/>
      <c r="BM8" s="421"/>
      <c r="BN8" s="421"/>
      <c r="BO8" s="457">
        <v>0</v>
      </c>
      <c r="BP8" s="421"/>
      <c r="BQ8" s="421"/>
      <c r="BR8" s="421"/>
      <c r="BS8" s="421"/>
      <c r="BT8" s="421"/>
    </row>
    <row r="9" spans="2:72" ht="11.25" customHeight="1">
      <c r="B9" s="428">
        <v>2</v>
      </c>
      <c r="C9" s="421"/>
      <c r="D9" s="429" t="s">
        <v>1942</v>
      </c>
      <c r="E9" s="421"/>
      <c r="F9" s="421"/>
      <c r="G9" s="421"/>
      <c r="H9" s="421"/>
      <c r="I9" s="421"/>
      <c r="J9" s="421"/>
      <c r="K9" s="421"/>
      <c r="L9" s="421"/>
      <c r="M9" s="421"/>
      <c r="N9" s="421"/>
      <c r="O9" s="421"/>
      <c r="P9" s="421"/>
      <c r="Q9" s="421"/>
      <c r="R9" s="421"/>
      <c r="S9" s="421"/>
      <c r="T9" s="421"/>
      <c r="U9" s="421"/>
      <c r="V9" s="429" t="s">
        <v>1943</v>
      </c>
      <c r="W9" s="421"/>
      <c r="X9" s="421"/>
      <c r="Y9" s="421"/>
      <c r="Z9" s="421"/>
      <c r="AA9" s="421"/>
      <c r="AB9" s="421"/>
      <c r="AC9" s="421"/>
      <c r="AD9" s="421"/>
      <c r="AE9" s="421"/>
      <c r="AF9" s="421"/>
      <c r="AG9" s="421"/>
      <c r="AH9" s="421"/>
      <c r="AI9" s="421"/>
      <c r="AJ9" s="421"/>
      <c r="AK9" s="421"/>
      <c r="AL9" s="421"/>
      <c r="AM9" s="421"/>
      <c r="AN9" s="421"/>
      <c r="AO9" s="421"/>
      <c r="AP9" s="421"/>
      <c r="AQ9" s="421"/>
      <c r="AR9" s="421"/>
      <c r="AS9" s="457">
        <v>0</v>
      </c>
      <c r="AT9" s="421"/>
      <c r="AU9" s="421"/>
      <c r="AV9" s="421"/>
      <c r="AW9" s="421"/>
      <c r="AX9" s="421"/>
      <c r="AY9" s="421"/>
      <c r="AZ9" s="421"/>
      <c r="BA9" s="421"/>
      <c r="BB9" s="428" t="s">
        <v>1945</v>
      </c>
      <c r="BC9" s="421"/>
      <c r="BD9" s="421"/>
      <c r="BE9" s="421"/>
      <c r="BF9" s="421"/>
      <c r="BG9" s="421"/>
      <c r="BH9" s="421"/>
      <c r="BI9" s="421"/>
      <c r="BJ9" s="421"/>
      <c r="BK9" s="429" t="s">
        <v>580</v>
      </c>
      <c r="BL9" s="421"/>
      <c r="BM9" s="421"/>
      <c r="BN9" s="421"/>
      <c r="BO9" s="457">
        <v>0</v>
      </c>
      <c r="BP9" s="421"/>
      <c r="BQ9" s="421"/>
      <c r="BR9" s="421"/>
      <c r="BS9" s="421"/>
      <c r="BT9" s="421"/>
    </row>
    <row r="10" spans="2:72" ht="11.45" customHeight="1">
      <c r="B10" s="428">
        <v>3</v>
      </c>
      <c r="C10" s="421"/>
      <c r="D10" s="429" t="s">
        <v>1946</v>
      </c>
      <c r="E10" s="421"/>
      <c r="F10" s="421"/>
      <c r="G10" s="421"/>
      <c r="H10" s="421"/>
      <c r="I10" s="421"/>
      <c r="J10" s="421"/>
      <c r="K10" s="421"/>
      <c r="L10" s="421"/>
      <c r="M10" s="421"/>
      <c r="N10" s="421"/>
      <c r="O10" s="421"/>
      <c r="P10" s="421"/>
      <c r="Q10" s="421"/>
      <c r="R10" s="421"/>
      <c r="S10" s="421"/>
      <c r="T10" s="421"/>
      <c r="U10" s="421"/>
      <c r="V10" s="429" t="s">
        <v>1947</v>
      </c>
      <c r="W10" s="421"/>
      <c r="X10" s="421"/>
      <c r="Y10" s="421"/>
      <c r="Z10" s="421"/>
      <c r="AA10" s="421"/>
      <c r="AB10" s="421"/>
      <c r="AC10" s="421"/>
      <c r="AD10" s="421"/>
      <c r="AE10" s="421"/>
      <c r="AF10" s="421"/>
      <c r="AG10" s="421"/>
      <c r="AH10" s="421"/>
      <c r="AI10" s="421"/>
      <c r="AJ10" s="421"/>
      <c r="AK10" s="421"/>
      <c r="AL10" s="421"/>
      <c r="AM10" s="421"/>
      <c r="AN10" s="421"/>
      <c r="AO10" s="421"/>
      <c r="AP10" s="421"/>
      <c r="AQ10" s="421"/>
      <c r="AR10" s="421"/>
      <c r="AS10" s="457">
        <v>0</v>
      </c>
      <c r="AT10" s="421"/>
      <c r="AU10" s="421"/>
      <c r="AV10" s="421"/>
      <c r="AW10" s="421"/>
      <c r="AX10" s="421"/>
      <c r="AY10" s="421"/>
      <c r="AZ10" s="421"/>
      <c r="BA10" s="421"/>
      <c r="BB10" s="428" t="s">
        <v>1948</v>
      </c>
      <c r="BC10" s="421"/>
      <c r="BD10" s="421"/>
      <c r="BE10" s="421"/>
      <c r="BF10" s="421"/>
      <c r="BG10" s="421"/>
      <c r="BH10" s="421"/>
      <c r="BI10" s="421"/>
      <c r="BJ10" s="421"/>
      <c r="BK10" s="429" t="s">
        <v>580</v>
      </c>
      <c r="BL10" s="421"/>
      <c r="BM10" s="421"/>
      <c r="BN10" s="421"/>
      <c r="BO10" s="457">
        <v>0</v>
      </c>
      <c r="BP10" s="421"/>
      <c r="BQ10" s="421"/>
      <c r="BR10" s="421"/>
      <c r="BS10" s="421"/>
      <c r="BT10" s="421"/>
    </row>
    <row r="11" spans="2:72" ht="11.45" customHeight="1">
      <c r="B11" s="428">
        <v>4</v>
      </c>
      <c r="C11" s="421"/>
      <c r="D11" s="429" t="s">
        <v>1949</v>
      </c>
      <c r="E11" s="421"/>
      <c r="F11" s="421"/>
      <c r="G11" s="421"/>
      <c r="H11" s="421"/>
      <c r="I11" s="421"/>
      <c r="J11" s="421"/>
      <c r="K11" s="421"/>
      <c r="L11" s="421"/>
      <c r="M11" s="421"/>
      <c r="N11" s="421"/>
      <c r="O11" s="421"/>
      <c r="P11" s="421"/>
      <c r="Q11" s="421"/>
      <c r="R11" s="421"/>
      <c r="S11" s="421"/>
      <c r="T11" s="421"/>
      <c r="U11" s="421"/>
      <c r="V11" s="429" t="s">
        <v>1950</v>
      </c>
      <c r="W11" s="421"/>
      <c r="X11" s="421"/>
      <c r="Y11" s="421"/>
      <c r="Z11" s="421"/>
      <c r="AA11" s="421"/>
      <c r="AB11" s="421"/>
      <c r="AC11" s="421"/>
      <c r="AD11" s="421"/>
      <c r="AE11" s="421"/>
      <c r="AF11" s="421"/>
      <c r="AG11" s="421"/>
      <c r="AH11" s="421"/>
      <c r="AI11" s="421"/>
      <c r="AJ11" s="421"/>
      <c r="AK11" s="421"/>
      <c r="AL11" s="421"/>
      <c r="AM11" s="421"/>
      <c r="AN11" s="421"/>
      <c r="AO11" s="421"/>
      <c r="AP11" s="421"/>
      <c r="AQ11" s="421"/>
      <c r="AR11" s="421"/>
      <c r="AS11" s="457">
        <v>0</v>
      </c>
      <c r="AT11" s="421"/>
      <c r="AU11" s="421"/>
      <c r="AV11" s="421"/>
      <c r="AW11" s="421"/>
      <c r="AX11" s="421"/>
      <c r="AY11" s="421"/>
      <c r="AZ11" s="421"/>
      <c r="BA11" s="421"/>
      <c r="BB11" s="428" t="s">
        <v>1951</v>
      </c>
      <c r="BC11" s="421"/>
      <c r="BD11" s="421"/>
      <c r="BE11" s="421"/>
      <c r="BF11" s="421"/>
      <c r="BG11" s="421"/>
      <c r="BH11" s="421"/>
      <c r="BI11" s="421"/>
      <c r="BJ11" s="421"/>
      <c r="BK11" s="429" t="s">
        <v>580</v>
      </c>
      <c r="BL11" s="421"/>
      <c r="BM11" s="421"/>
      <c r="BN11" s="421"/>
      <c r="BO11" s="457">
        <v>0</v>
      </c>
      <c r="BP11" s="421"/>
      <c r="BQ11" s="421"/>
      <c r="BR11" s="421"/>
      <c r="BS11" s="421"/>
      <c r="BT11" s="421"/>
    </row>
    <row r="12" spans="2:72" ht="11.45" customHeight="1">
      <c r="B12" s="428">
        <v>5</v>
      </c>
      <c r="C12" s="421"/>
      <c r="D12" s="429" t="s">
        <v>1952</v>
      </c>
      <c r="E12" s="421"/>
      <c r="F12" s="421"/>
      <c r="G12" s="421"/>
      <c r="H12" s="421"/>
      <c r="I12" s="421"/>
      <c r="J12" s="421"/>
      <c r="K12" s="421"/>
      <c r="L12" s="421"/>
      <c r="M12" s="421"/>
      <c r="N12" s="421"/>
      <c r="O12" s="421"/>
      <c r="P12" s="421"/>
      <c r="Q12" s="421"/>
      <c r="R12" s="421"/>
      <c r="S12" s="421"/>
      <c r="T12" s="421"/>
      <c r="U12" s="421"/>
      <c r="V12" s="429" t="s">
        <v>1953</v>
      </c>
      <c r="W12" s="421"/>
      <c r="X12" s="421"/>
      <c r="Y12" s="421"/>
      <c r="Z12" s="421"/>
      <c r="AA12" s="421"/>
      <c r="AB12" s="421"/>
      <c r="AC12" s="421"/>
      <c r="AD12" s="421"/>
      <c r="AE12" s="421"/>
      <c r="AF12" s="421"/>
      <c r="AG12" s="421"/>
      <c r="AH12" s="421"/>
      <c r="AI12" s="421"/>
      <c r="AJ12" s="421"/>
      <c r="AK12" s="421"/>
      <c r="AL12" s="421"/>
      <c r="AM12" s="421"/>
      <c r="AN12" s="421"/>
      <c r="AO12" s="421"/>
      <c r="AP12" s="421"/>
      <c r="AQ12" s="421"/>
      <c r="AR12" s="421"/>
      <c r="AS12" s="457">
        <v>0</v>
      </c>
      <c r="AT12" s="421"/>
      <c r="AU12" s="421"/>
      <c r="AV12" s="421"/>
      <c r="AW12" s="421"/>
      <c r="AX12" s="421"/>
      <c r="AY12" s="421"/>
      <c r="AZ12" s="421"/>
      <c r="BA12" s="421"/>
      <c r="BB12" s="428" t="s">
        <v>1951</v>
      </c>
      <c r="BC12" s="421"/>
      <c r="BD12" s="421"/>
      <c r="BE12" s="421"/>
      <c r="BF12" s="421"/>
      <c r="BG12" s="421"/>
      <c r="BH12" s="421"/>
      <c r="BI12" s="421"/>
      <c r="BJ12" s="421"/>
      <c r="BK12" s="429" t="s">
        <v>580</v>
      </c>
      <c r="BL12" s="421"/>
      <c r="BM12" s="421"/>
      <c r="BN12" s="421"/>
      <c r="BO12" s="457">
        <v>0</v>
      </c>
      <c r="BP12" s="421"/>
      <c r="BQ12" s="421"/>
      <c r="BR12" s="421"/>
      <c r="BS12" s="421"/>
      <c r="BT12" s="421"/>
    </row>
    <row r="13" spans="2:72" ht="11.25" customHeight="1">
      <c r="B13" s="428">
        <v>6</v>
      </c>
      <c r="C13" s="421"/>
      <c r="D13" s="429" t="s">
        <v>1954</v>
      </c>
      <c r="E13" s="421"/>
      <c r="F13" s="421"/>
      <c r="G13" s="421"/>
      <c r="H13" s="421"/>
      <c r="I13" s="421"/>
      <c r="J13" s="421"/>
      <c r="K13" s="421"/>
      <c r="L13" s="421"/>
      <c r="M13" s="421"/>
      <c r="N13" s="421"/>
      <c r="O13" s="421"/>
      <c r="P13" s="421"/>
      <c r="Q13" s="421"/>
      <c r="R13" s="421"/>
      <c r="S13" s="421"/>
      <c r="T13" s="421"/>
      <c r="U13" s="421"/>
      <c r="V13" s="429" t="s">
        <v>1955</v>
      </c>
      <c r="W13" s="421"/>
      <c r="X13" s="421"/>
      <c r="Y13" s="421"/>
      <c r="Z13" s="421"/>
      <c r="AA13" s="421"/>
      <c r="AB13" s="421"/>
      <c r="AC13" s="421"/>
      <c r="AD13" s="421"/>
      <c r="AE13" s="421"/>
      <c r="AF13" s="421"/>
      <c r="AG13" s="421"/>
      <c r="AH13" s="421"/>
      <c r="AI13" s="421"/>
      <c r="AJ13" s="421"/>
      <c r="AK13" s="421"/>
      <c r="AL13" s="421"/>
      <c r="AM13" s="421"/>
      <c r="AN13" s="421"/>
      <c r="AO13" s="421"/>
      <c r="AP13" s="421"/>
      <c r="AQ13" s="421"/>
      <c r="AR13" s="421"/>
      <c r="AS13" s="457">
        <v>0</v>
      </c>
      <c r="AT13" s="421"/>
      <c r="AU13" s="421"/>
      <c r="AV13" s="421"/>
      <c r="AW13" s="421"/>
      <c r="AX13" s="421"/>
      <c r="AY13" s="421"/>
      <c r="AZ13" s="421"/>
      <c r="BA13" s="421"/>
      <c r="BB13" s="428" t="s">
        <v>1956</v>
      </c>
      <c r="BC13" s="421"/>
      <c r="BD13" s="421"/>
      <c r="BE13" s="421"/>
      <c r="BF13" s="421"/>
      <c r="BG13" s="421"/>
      <c r="BH13" s="421"/>
      <c r="BI13" s="421"/>
      <c r="BJ13" s="421"/>
      <c r="BK13" s="429" t="s">
        <v>580</v>
      </c>
      <c r="BL13" s="421"/>
      <c r="BM13" s="421"/>
      <c r="BN13" s="421"/>
      <c r="BO13" s="457">
        <v>0</v>
      </c>
      <c r="BP13" s="421"/>
      <c r="BQ13" s="421"/>
      <c r="BR13" s="421"/>
      <c r="BS13" s="421"/>
      <c r="BT13" s="421"/>
    </row>
    <row r="14" spans="2:72" ht="11.45" customHeight="1">
      <c r="B14" s="428">
        <v>7</v>
      </c>
      <c r="C14" s="421"/>
      <c r="D14" s="429" t="s">
        <v>1957</v>
      </c>
      <c r="E14" s="421"/>
      <c r="F14" s="421"/>
      <c r="G14" s="421"/>
      <c r="H14" s="421"/>
      <c r="I14" s="421"/>
      <c r="J14" s="421"/>
      <c r="K14" s="421"/>
      <c r="L14" s="421"/>
      <c r="M14" s="421"/>
      <c r="N14" s="421"/>
      <c r="O14" s="421"/>
      <c r="P14" s="421"/>
      <c r="Q14" s="421"/>
      <c r="R14" s="421"/>
      <c r="S14" s="421"/>
      <c r="T14" s="421"/>
      <c r="U14" s="421"/>
      <c r="V14" s="429" t="s">
        <v>1958</v>
      </c>
      <c r="W14" s="421"/>
      <c r="X14" s="421"/>
      <c r="Y14" s="421"/>
      <c r="Z14" s="421"/>
      <c r="AA14" s="421"/>
      <c r="AB14" s="421"/>
      <c r="AC14" s="421"/>
      <c r="AD14" s="421"/>
      <c r="AE14" s="421"/>
      <c r="AF14" s="421"/>
      <c r="AG14" s="421"/>
      <c r="AH14" s="421"/>
      <c r="AI14" s="421"/>
      <c r="AJ14" s="421"/>
      <c r="AK14" s="421"/>
      <c r="AL14" s="421"/>
      <c r="AM14" s="421"/>
      <c r="AN14" s="421"/>
      <c r="AO14" s="421"/>
      <c r="AP14" s="421"/>
      <c r="AQ14" s="421"/>
      <c r="AR14" s="421"/>
      <c r="AS14" s="457">
        <v>0</v>
      </c>
      <c r="AT14" s="421"/>
      <c r="AU14" s="421"/>
      <c r="AV14" s="421"/>
      <c r="AW14" s="421"/>
      <c r="AX14" s="421"/>
      <c r="AY14" s="421"/>
      <c r="AZ14" s="421"/>
      <c r="BA14" s="421"/>
      <c r="BB14" s="428" t="s">
        <v>1959</v>
      </c>
      <c r="BC14" s="421"/>
      <c r="BD14" s="421"/>
      <c r="BE14" s="421"/>
      <c r="BF14" s="421"/>
      <c r="BG14" s="421"/>
      <c r="BH14" s="421"/>
      <c r="BI14" s="421"/>
      <c r="BJ14" s="421"/>
      <c r="BK14" s="429" t="s">
        <v>580</v>
      </c>
      <c r="BL14" s="421"/>
      <c r="BM14" s="421"/>
      <c r="BN14" s="421"/>
      <c r="BO14" s="457">
        <v>0</v>
      </c>
      <c r="BP14" s="421"/>
      <c r="BQ14" s="421"/>
      <c r="BR14" s="421"/>
      <c r="BS14" s="421"/>
      <c r="BT14" s="421"/>
    </row>
    <row r="15" spans="2:72" ht="11.25" customHeight="1">
      <c r="B15" s="458">
        <v>0</v>
      </c>
      <c r="C15" s="459"/>
      <c r="D15" s="459"/>
      <c r="E15" s="459"/>
      <c r="F15" s="459"/>
      <c r="G15" s="459"/>
      <c r="H15" s="459"/>
      <c r="I15" s="459"/>
      <c r="J15" s="459"/>
      <c r="K15" s="459"/>
      <c r="L15" s="459"/>
      <c r="M15" s="459"/>
      <c r="N15" s="459"/>
      <c r="O15" s="459"/>
      <c r="P15" s="459"/>
      <c r="Q15" s="459"/>
      <c r="R15" s="459"/>
      <c r="S15" s="459"/>
      <c r="T15" s="459"/>
      <c r="U15" s="459"/>
      <c r="V15" s="459"/>
      <c r="W15" s="459"/>
      <c r="X15" s="459"/>
      <c r="Y15" s="459"/>
      <c r="Z15" s="459"/>
      <c r="AA15" s="459"/>
      <c r="AB15" s="459"/>
      <c r="AC15" s="459"/>
      <c r="AD15" s="459"/>
      <c r="AE15" s="459"/>
      <c r="AF15" s="459"/>
      <c r="AG15" s="459"/>
      <c r="AH15" s="459"/>
      <c r="AI15" s="459"/>
      <c r="AJ15" s="459"/>
      <c r="AK15" s="459"/>
      <c r="AL15" s="459"/>
      <c r="AM15" s="459"/>
      <c r="AN15" s="459"/>
      <c r="AO15" s="459"/>
      <c r="AP15" s="459"/>
      <c r="AQ15" s="459"/>
      <c r="AR15" s="459"/>
      <c r="AS15" s="459"/>
      <c r="AT15" s="459"/>
      <c r="AU15" s="459"/>
      <c r="AV15" s="459"/>
      <c r="AW15" s="459"/>
      <c r="AX15" s="459"/>
      <c r="AY15" s="459"/>
      <c r="AZ15" s="459"/>
      <c r="BA15" s="459"/>
      <c r="BB15" s="459"/>
      <c r="BC15" s="459"/>
      <c r="BD15" s="459"/>
      <c r="BE15" s="459"/>
      <c r="BF15" s="459"/>
      <c r="BG15" s="459"/>
      <c r="BH15" s="459"/>
      <c r="BI15" s="459"/>
      <c r="BJ15" s="459"/>
      <c r="BK15" s="459"/>
      <c r="BL15" s="459"/>
      <c r="BM15" s="459"/>
      <c r="BN15" s="459"/>
      <c r="BO15" s="459"/>
      <c r="BP15" s="459"/>
      <c r="BQ15" s="459"/>
      <c r="BR15" s="459"/>
      <c r="BS15" s="459"/>
      <c r="BT15" s="459"/>
    </row>
    <row r="16" ht="13.5" hidden="1"/>
    <row r="17" ht="2.85" customHeight="1"/>
    <row r="18" ht="4.35" customHeight="1"/>
    <row r="19" ht="2.85" customHeight="1"/>
    <row r="20" ht="13.5" hidden="1"/>
    <row r="21" spans="2:58" ht="14.45" customHeight="1">
      <c r="B21" s="453" t="s">
        <v>1960</v>
      </c>
      <c r="C21" s="421"/>
      <c r="D21" s="421"/>
      <c r="E21" s="421"/>
      <c r="F21" s="421"/>
      <c r="G21" s="421"/>
      <c r="H21" s="421"/>
      <c r="I21" s="421"/>
      <c r="J21" s="421"/>
      <c r="K21" s="421"/>
      <c r="L21" s="421"/>
      <c r="M21" s="421"/>
      <c r="N21" s="421"/>
      <c r="O21" s="421"/>
      <c r="P21" s="421"/>
      <c r="Q21" s="421"/>
      <c r="R21" s="421"/>
      <c r="S21" s="421"/>
      <c r="T21" s="421"/>
      <c r="U21" s="421"/>
      <c r="V21" s="421"/>
      <c r="W21" s="421"/>
      <c r="X21" s="421"/>
      <c r="Y21" s="421"/>
      <c r="Z21" s="421"/>
      <c r="AA21" s="421"/>
      <c r="AB21" s="421"/>
      <c r="AC21" s="421"/>
      <c r="AD21" s="421"/>
      <c r="AE21" s="421"/>
      <c r="AF21" s="421"/>
      <c r="AG21" s="421"/>
      <c r="AH21" s="421"/>
      <c r="AI21" s="421"/>
      <c r="AJ21" s="421"/>
      <c r="AK21" s="421"/>
      <c r="AL21" s="421"/>
      <c r="AM21" s="421"/>
      <c r="AN21" s="421"/>
      <c r="AO21" s="421"/>
      <c r="AP21" s="421"/>
      <c r="AQ21" s="421"/>
      <c r="AR21" s="421"/>
      <c r="AS21" s="421"/>
      <c r="AT21" s="421"/>
      <c r="AU21" s="421"/>
      <c r="AV21" s="421"/>
      <c r="AW21" s="421"/>
      <c r="AX21" s="421"/>
      <c r="AY21" s="421"/>
      <c r="AZ21" s="421"/>
      <c r="BA21" s="421"/>
      <c r="BB21" s="421"/>
      <c r="BC21" s="421"/>
      <c r="BD21" s="421"/>
      <c r="BE21" s="421"/>
      <c r="BF21" s="421"/>
    </row>
    <row r="22" spans="2:72" ht="11.45" customHeight="1">
      <c r="B22" s="454" t="s">
        <v>1937</v>
      </c>
      <c r="C22" s="455"/>
      <c r="D22" s="456" t="s">
        <v>1938</v>
      </c>
      <c r="E22" s="455"/>
      <c r="F22" s="455"/>
      <c r="G22" s="455"/>
      <c r="H22" s="455"/>
      <c r="I22" s="455"/>
      <c r="J22" s="455"/>
      <c r="K22" s="455"/>
      <c r="L22" s="455"/>
      <c r="M22" s="455"/>
      <c r="N22" s="455"/>
      <c r="O22" s="455"/>
      <c r="P22" s="455"/>
      <c r="Q22" s="455"/>
      <c r="R22" s="455"/>
      <c r="S22" s="455"/>
      <c r="T22" s="455"/>
      <c r="U22" s="455"/>
      <c r="V22" s="456" t="s">
        <v>1884</v>
      </c>
      <c r="W22" s="455"/>
      <c r="X22" s="455"/>
      <c r="Y22" s="455"/>
      <c r="Z22" s="455"/>
      <c r="AA22" s="455"/>
      <c r="AB22" s="455"/>
      <c r="AC22" s="455"/>
      <c r="AD22" s="455"/>
      <c r="AE22" s="455"/>
      <c r="AF22" s="455"/>
      <c r="AG22" s="455"/>
      <c r="AH22" s="455"/>
      <c r="AI22" s="455"/>
      <c r="AJ22" s="455"/>
      <c r="AK22" s="455"/>
      <c r="AL22" s="455"/>
      <c r="AM22" s="455"/>
      <c r="AN22" s="455"/>
      <c r="AO22" s="455"/>
      <c r="AP22" s="455"/>
      <c r="AQ22" s="455"/>
      <c r="AR22" s="455"/>
      <c r="AS22" s="454" t="s">
        <v>1939</v>
      </c>
      <c r="AT22" s="455"/>
      <c r="AU22" s="455"/>
      <c r="AV22" s="455"/>
      <c r="AW22" s="455"/>
      <c r="AX22" s="455"/>
      <c r="AY22" s="455"/>
      <c r="AZ22" s="455"/>
      <c r="BA22" s="455"/>
      <c r="BB22" s="454" t="s">
        <v>128</v>
      </c>
      <c r="BC22" s="455"/>
      <c r="BD22" s="455"/>
      <c r="BE22" s="455"/>
      <c r="BF22" s="455"/>
      <c r="BG22" s="455"/>
      <c r="BH22" s="455"/>
      <c r="BI22" s="455"/>
      <c r="BJ22" s="455"/>
      <c r="BK22" s="456" t="s">
        <v>1940</v>
      </c>
      <c r="BL22" s="455"/>
      <c r="BM22" s="455"/>
      <c r="BN22" s="455"/>
      <c r="BO22" s="454" t="s">
        <v>1941</v>
      </c>
      <c r="BP22" s="455"/>
      <c r="BQ22" s="455"/>
      <c r="BR22" s="455"/>
      <c r="BS22" s="455"/>
      <c r="BT22" s="455"/>
    </row>
    <row r="23" spans="2:72" ht="11.45" customHeight="1">
      <c r="B23" s="428">
        <v>1</v>
      </c>
      <c r="C23" s="421"/>
      <c r="D23" s="429" t="s">
        <v>1961</v>
      </c>
      <c r="E23" s="421"/>
      <c r="F23" s="421"/>
      <c r="G23" s="421"/>
      <c r="H23" s="421"/>
      <c r="I23" s="421"/>
      <c r="J23" s="421"/>
      <c r="K23" s="421"/>
      <c r="L23" s="421"/>
      <c r="M23" s="421"/>
      <c r="N23" s="421"/>
      <c r="O23" s="421"/>
      <c r="P23" s="421"/>
      <c r="Q23" s="421"/>
      <c r="R23" s="421"/>
      <c r="S23" s="421"/>
      <c r="T23" s="421"/>
      <c r="U23" s="421"/>
      <c r="V23" s="429" t="s">
        <v>1962</v>
      </c>
      <c r="W23" s="421"/>
      <c r="X23" s="421"/>
      <c r="Y23" s="421"/>
      <c r="Z23" s="421"/>
      <c r="AA23" s="421"/>
      <c r="AB23" s="421"/>
      <c r="AC23" s="421"/>
      <c r="AD23" s="421"/>
      <c r="AE23" s="421"/>
      <c r="AF23" s="421"/>
      <c r="AG23" s="421"/>
      <c r="AH23" s="421"/>
      <c r="AI23" s="421"/>
      <c r="AJ23" s="421"/>
      <c r="AK23" s="421"/>
      <c r="AL23" s="421"/>
      <c r="AM23" s="421"/>
      <c r="AN23" s="421"/>
      <c r="AO23" s="421"/>
      <c r="AP23" s="421"/>
      <c r="AQ23" s="421"/>
      <c r="AR23" s="421"/>
      <c r="AS23" s="457">
        <v>0</v>
      </c>
      <c r="AT23" s="421"/>
      <c r="AU23" s="421"/>
      <c r="AV23" s="421"/>
      <c r="AW23" s="421"/>
      <c r="AX23" s="421"/>
      <c r="AY23" s="421"/>
      <c r="AZ23" s="421"/>
      <c r="BA23" s="421"/>
      <c r="BB23" s="428" t="s">
        <v>1963</v>
      </c>
      <c r="BC23" s="421"/>
      <c r="BD23" s="421"/>
      <c r="BE23" s="421"/>
      <c r="BF23" s="421"/>
      <c r="BG23" s="421"/>
      <c r="BH23" s="421"/>
      <c r="BI23" s="421"/>
      <c r="BJ23" s="421"/>
      <c r="BK23" s="429" t="s">
        <v>158</v>
      </c>
      <c r="BL23" s="421"/>
      <c r="BM23" s="421"/>
      <c r="BN23" s="421"/>
      <c r="BO23" s="457">
        <v>0</v>
      </c>
      <c r="BP23" s="421"/>
      <c r="BQ23" s="421"/>
      <c r="BR23" s="421"/>
      <c r="BS23" s="421"/>
      <c r="BT23" s="421"/>
    </row>
    <row r="24" spans="2:72" ht="11.25" customHeight="1">
      <c r="B24" s="428">
        <v>2</v>
      </c>
      <c r="C24" s="421"/>
      <c r="D24" s="429" t="s">
        <v>1964</v>
      </c>
      <c r="E24" s="421"/>
      <c r="F24" s="421"/>
      <c r="G24" s="421"/>
      <c r="H24" s="421"/>
      <c r="I24" s="421"/>
      <c r="J24" s="421"/>
      <c r="K24" s="421"/>
      <c r="L24" s="421"/>
      <c r="M24" s="421"/>
      <c r="N24" s="421"/>
      <c r="O24" s="421"/>
      <c r="P24" s="421"/>
      <c r="Q24" s="421"/>
      <c r="R24" s="421"/>
      <c r="S24" s="421"/>
      <c r="T24" s="421"/>
      <c r="U24" s="421"/>
      <c r="V24" s="429" t="s">
        <v>1965</v>
      </c>
      <c r="W24" s="421"/>
      <c r="X24" s="421"/>
      <c r="Y24" s="421"/>
      <c r="Z24" s="421"/>
      <c r="AA24" s="421"/>
      <c r="AB24" s="421"/>
      <c r="AC24" s="421"/>
      <c r="AD24" s="421"/>
      <c r="AE24" s="421"/>
      <c r="AF24" s="421"/>
      <c r="AG24" s="421"/>
      <c r="AH24" s="421"/>
      <c r="AI24" s="421"/>
      <c r="AJ24" s="421"/>
      <c r="AK24" s="421"/>
      <c r="AL24" s="421"/>
      <c r="AM24" s="421"/>
      <c r="AN24" s="421"/>
      <c r="AO24" s="421"/>
      <c r="AP24" s="421"/>
      <c r="AQ24" s="421"/>
      <c r="AR24" s="421"/>
      <c r="AS24" s="457">
        <v>0</v>
      </c>
      <c r="AT24" s="421"/>
      <c r="AU24" s="421"/>
      <c r="AV24" s="421"/>
      <c r="AW24" s="421"/>
      <c r="AX24" s="421"/>
      <c r="AY24" s="421"/>
      <c r="AZ24" s="421"/>
      <c r="BA24" s="421"/>
      <c r="BB24" s="428" t="s">
        <v>1966</v>
      </c>
      <c r="BC24" s="421"/>
      <c r="BD24" s="421"/>
      <c r="BE24" s="421"/>
      <c r="BF24" s="421"/>
      <c r="BG24" s="421"/>
      <c r="BH24" s="421"/>
      <c r="BI24" s="421"/>
      <c r="BJ24" s="421"/>
      <c r="BK24" s="429" t="s">
        <v>158</v>
      </c>
      <c r="BL24" s="421"/>
      <c r="BM24" s="421"/>
      <c r="BN24" s="421"/>
      <c r="BO24" s="457">
        <v>0</v>
      </c>
      <c r="BP24" s="421"/>
      <c r="BQ24" s="421"/>
      <c r="BR24" s="421"/>
      <c r="BS24" s="421"/>
      <c r="BT24" s="421"/>
    </row>
    <row r="25" spans="2:72" ht="11.45" customHeight="1">
      <c r="B25" s="428">
        <v>3</v>
      </c>
      <c r="C25" s="421"/>
      <c r="D25" s="429" t="s">
        <v>1967</v>
      </c>
      <c r="E25" s="421"/>
      <c r="F25" s="421"/>
      <c r="G25" s="421"/>
      <c r="H25" s="421"/>
      <c r="I25" s="421"/>
      <c r="J25" s="421"/>
      <c r="K25" s="421"/>
      <c r="L25" s="421"/>
      <c r="M25" s="421"/>
      <c r="N25" s="421"/>
      <c r="O25" s="421"/>
      <c r="P25" s="421"/>
      <c r="Q25" s="421"/>
      <c r="R25" s="421"/>
      <c r="S25" s="421"/>
      <c r="T25" s="421"/>
      <c r="U25" s="421"/>
      <c r="V25" s="429" t="s">
        <v>1968</v>
      </c>
      <c r="W25" s="421"/>
      <c r="X25" s="421"/>
      <c r="Y25" s="421"/>
      <c r="Z25" s="421"/>
      <c r="AA25" s="421"/>
      <c r="AB25" s="421"/>
      <c r="AC25" s="421"/>
      <c r="AD25" s="421"/>
      <c r="AE25" s="421"/>
      <c r="AF25" s="421"/>
      <c r="AG25" s="421"/>
      <c r="AH25" s="421"/>
      <c r="AI25" s="421"/>
      <c r="AJ25" s="421"/>
      <c r="AK25" s="421"/>
      <c r="AL25" s="421"/>
      <c r="AM25" s="421"/>
      <c r="AN25" s="421"/>
      <c r="AO25" s="421"/>
      <c r="AP25" s="421"/>
      <c r="AQ25" s="421"/>
      <c r="AR25" s="421"/>
      <c r="AS25" s="457">
        <v>0</v>
      </c>
      <c r="AT25" s="421"/>
      <c r="AU25" s="421"/>
      <c r="AV25" s="421"/>
      <c r="AW25" s="421"/>
      <c r="AX25" s="421"/>
      <c r="AY25" s="421"/>
      <c r="AZ25" s="421"/>
      <c r="BA25" s="421"/>
      <c r="BB25" s="428" t="s">
        <v>1969</v>
      </c>
      <c r="BC25" s="421"/>
      <c r="BD25" s="421"/>
      <c r="BE25" s="421"/>
      <c r="BF25" s="421"/>
      <c r="BG25" s="421"/>
      <c r="BH25" s="421"/>
      <c r="BI25" s="421"/>
      <c r="BJ25" s="421"/>
      <c r="BK25" s="429" t="s">
        <v>158</v>
      </c>
      <c r="BL25" s="421"/>
      <c r="BM25" s="421"/>
      <c r="BN25" s="421"/>
      <c r="BO25" s="457">
        <v>0</v>
      </c>
      <c r="BP25" s="421"/>
      <c r="BQ25" s="421"/>
      <c r="BR25" s="421"/>
      <c r="BS25" s="421"/>
      <c r="BT25" s="421"/>
    </row>
    <row r="26" spans="2:72" ht="11.45" customHeight="1">
      <c r="B26" s="428">
        <v>4</v>
      </c>
      <c r="C26" s="421"/>
      <c r="D26" s="429" t="s">
        <v>1970</v>
      </c>
      <c r="E26" s="421"/>
      <c r="F26" s="421"/>
      <c r="G26" s="421"/>
      <c r="H26" s="421"/>
      <c r="I26" s="421"/>
      <c r="J26" s="421"/>
      <c r="K26" s="421"/>
      <c r="L26" s="421"/>
      <c r="M26" s="421"/>
      <c r="N26" s="421"/>
      <c r="O26" s="421"/>
      <c r="P26" s="421"/>
      <c r="Q26" s="421"/>
      <c r="R26" s="421"/>
      <c r="S26" s="421"/>
      <c r="T26" s="421"/>
      <c r="U26" s="421"/>
      <c r="V26" s="429" t="s">
        <v>1971</v>
      </c>
      <c r="W26" s="421"/>
      <c r="X26" s="421"/>
      <c r="Y26" s="421"/>
      <c r="Z26" s="421"/>
      <c r="AA26" s="421"/>
      <c r="AB26" s="421"/>
      <c r="AC26" s="421"/>
      <c r="AD26" s="421"/>
      <c r="AE26" s="421"/>
      <c r="AF26" s="421"/>
      <c r="AG26" s="421"/>
      <c r="AH26" s="421"/>
      <c r="AI26" s="421"/>
      <c r="AJ26" s="421"/>
      <c r="AK26" s="421"/>
      <c r="AL26" s="421"/>
      <c r="AM26" s="421"/>
      <c r="AN26" s="421"/>
      <c r="AO26" s="421"/>
      <c r="AP26" s="421"/>
      <c r="AQ26" s="421"/>
      <c r="AR26" s="421"/>
      <c r="AS26" s="457">
        <v>0</v>
      </c>
      <c r="AT26" s="421"/>
      <c r="AU26" s="421"/>
      <c r="AV26" s="421"/>
      <c r="AW26" s="421"/>
      <c r="AX26" s="421"/>
      <c r="AY26" s="421"/>
      <c r="AZ26" s="421"/>
      <c r="BA26" s="421"/>
      <c r="BB26" s="428" t="s">
        <v>1972</v>
      </c>
      <c r="BC26" s="421"/>
      <c r="BD26" s="421"/>
      <c r="BE26" s="421"/>
      <c r="BF26" s="421"/>
      <c r="BG26" s="421"/>
      <c r="BH26" s="421"/>
      <c r="BI26" s="421"/>
      <c r="BJ26" s="421"/>
      <c r="BK26" s="429" t="s">
        <v>158</v>
      </c>
      <c r="BL26" s="421"/>
      <c r="BM26" s="421"/>
      <c r="BN26" s="421"/>
      <c r="BO26" s="457">
        <v>0</v>
      </c>
      <c r="BP26" s="421"/>
      <c r="BQ26" s="421"/>
      <c r="BR26" s="421"/>
      <c r="BS26" s="421"/>
      <c r="BT26" s="421"/>
    </row>
    <row r="27" spans="2:72" ht="11.45" customHeight="1">
      <c r="B27" s="428">
        <v>5</v>
      </c>
      <c r="C27" s="421"/>
      <c r="D27" s="429" t="s">
        <v>1973</v>
      </c>
      <c r="E27" s="421"/>
      <c r="F27" s="421"/>
      <c r="G27" s="421"/>
      <c r="H27" s="421"/>
      <c r="I27" s="421"/>
      <c r="J27" s="421"/>
      <c r="K27" s="421"/>
      <c r="L27" s="421"/>
      <c r="M27" s="421"/>
      <c r="N27" s="421"/>
      <c r="O27" s="421"/>
      <c r="P27" s="421"/>
      <c r="Q27" s="421"/>
      <c r="R27" s="421"/>
      <c r="S27" s="421"/>
      <c r="T27" s="421"/>
      <c r="U27" s="421"/>
      <c r="V27" s="429" t="s">
        <v>1974</v>
      </c>
      <c r="W27" s="421"/>
      <c r="X27" s="421"/>
      <c r="Y27" s="421"/>
      <c r="Z27" s="421"/>
      <c r="AA27" s="421"/>
      <c r="AB27" s="421"/>
      <c r="AC27" s="421"/>
      <c r="AD27" s="421"/>
      <c r="AE27" s="421"/>
      <c r="AF27" s="421"/>
      <c r="AG27" s="421"/>
      <c r="AH27" s="421"/>
      <c r="AI27" s="421"/>
      <c r="AJ27" s="421"/>
      <c r="AK27" s="421"/>
      <c r="AL27" s="421"/>
      <c r="AM27" s="421"/>
      <c r="AN27" s="421"/>
      <c r="AO27" s="421"/>
      <c r="AP27" s="421"/>
      <c r="AQ27" s="421"/>
      <c r="AR27" s="421"/>
      <c r="AS27" s="457">
        <v>0</v>
      </c>
      <c r="AT27" s="421"/>
      <c r="AU27" s="421"/>
      <c r="AV27" s="421"/>
      <c r="AW27" s="421"/>
      <c r="AX27" s="421"/>
      <c r="AY27" s="421"/>
      <c r="AZ27" s="421"/>
      <c r="BA27" s="421"/>
      <c r="BB27" s="428" t="s">
        <v>1975</v>
      </c>
      <c r="BC27" s="421"/>
      <c r="BD27" s="421"/>
      <c r="BE27" s="421"/>
      <c r="BF27" s="421"/>
      <c r="BG27" s="421"/>
      <c r="BH27" s="421"/>
      <c r="BI27" s="421"/>
      <c r="BJ27" s="421"/>
      <c r="BK27" s="429" t="s">
        <v>158</v>
      </c>
      <c r="BL27" s="421"/>
      <c r="BM27" s="421"/>
      <c r="BN27" s="421"/>
      <c r="BO27" s="457">
        <v>0</v>
      </c>
      <c r="BP27" s="421"/>
      <c r="BQ27" s="421"/>
      <c r="BR27" s="421"/>
      <c r="BS27" s="421"/>
      <c r="BT27" s="421"/>
    </row>
    <row r="28" spans="2:72" ht="11.25" customHeight="1">
      <c r="B28" s="458">
        <v>0</v>
      </c>
      <c r="C28" s="459"/>
      <c r="D28" s="459"/>
      <c r="E28" s="459"/>
      <c r="F28" s="459"/>
      <c r="G28" s="459"/>
      <c r="H28" s="459"/>
      <c r="I28" s="459"/>
      <c r="J28" s="459"/>
      <c r="K28" s="459"/>
      <c r="L28" s="459"/>
      <c r="M28" s="459"/>
      <c r="N28" s="459"/>
      <c r="O28" s="459"/>
      <c r="P28" s="459"/>
      <c r="Q28" s="459"/>
      <c r="R28" s="459"/>
      <c r="S28" s="459"/>
      <c r="T28" s="459"/>
      <c r="U28" s="459"/>
      <c r="V28" s="459"/>
      <c r="W28" s="459"/>
      <c r="X28" s="459"/>
      <c r="Y28" s="459"/>
      <c r="Z28" s="459"/>
      <c r="AA28" s="459"/>
      <c r="AB28" s="459"/>
      <c r="AC28" s="459"/>
      <c r="AD28" s="459"/>
      <c r="AE28" s="459"/>
      <c r="AF28" s="459"/>
      <c r="AG28" s="459"/>
      <c r="AH28" s="459"/>
      <c r="AI28" s="459"/>
      <c r="AJ28" s="459"/>
      <c r="AK28" s="459"/>
      <c r="AL28" s="459"/>
      <c r="AM28" s="459"/>
      <c r="AN28" s="459"/>
      <c r="AO28" s="459"/>
      <c r="AP28" s="459"/>
      <c r="AQ28" s="459"/>
      <c r="AR28" s="459"/>
      <c r="AS28" s="459"/>
      <c r="AT28" s="459"/>
      <c r="AU28" s="459"/>
      <c r="AV28" s="459"/>
      <c r="AW28" s="459"/>
      <c r="AX28" s="459"/>
      <c r="AY28" s="459"/>
      <c r="AZ28" s="459"/>
      <c r="BA28" s="459"/>
      <c r="BB28" s="459"/>
      <c r="BC28" s="459"/>
      <c r="BD28" s="459"/>
      <c r="BE28" s="459"/>
      <c r="BF28" s="459"/>
      <c r="BG28" s="459"/>
      <c r="BH28" s="459"/>
      <c r="BI28" s="459"/>
      <c r="BJ28" s="459"/>
      <c r="BK28" s="459"/>
      <c r="BL28" s="459"/>
      <c r="BM28" s="459"/>
      <c r="BN28" s="459"/>
      <c r="BO28" s="459"/>
      <c r="BP28" s="459"/>
      <c r="BQ28" s="459"/>
      <c r="BR28" s="459"/>
      <c r="BS28" s="459"/>
      <c r="BT28" s="459"/>
    </row>
    <row r="29" ht="2.85" customHeight="1"/>
    <row r="30" ht="4.35" customHeight="1"/>
    <row r="31" ht="2.85" customHeight="1"/>
    <row r="32" ht="13.5" hidden="1"/>
    <row r="33" spans="2:47" ht="14.45" customHeight="1">
      <c r="B33" s="453" t="s">
        <v>1976</v>
      </c>
      <c r="C33" s="421"/>
      <c r="D33" s="421"/>
      <c r="E33" s="421"/>
      <c r="F33" s="421"/>
      <c r="G33" s="421"/>
      <c r="H33" s="421"/>
      <c r="I33" s="421"/>
      <c r="J33" s="421"/>
      <c r="K33" s="421"/>
      <c r="L33" s="421"/>
      <c r="M33" s="421"/>
      <c r="N33" s="421"/>
      <c r="O33" s="421"/>
      <c r="P33" s="421"/>
      <c r="Q33" s="421"/>
      <c r="R33" s="421"/>
      <c r="S33" s="421"/>
      <c r="T33" s="421"/>
      <c r="U33" s="421"/>
      <c r="V33" s="421"/>
      <c r="W33" s="421"/>
      <c r="X33" s="421"/>
      <c r="Y33" s="421"/>
      <c r="Z33" s="421"/>
      <c r="AA33" s="421"/>
      <c r="AB33" s="421"/>
      <c r="AC33" s="421"/>
      <c r="AD33" s="421"/>
      <c r="AE33" s="421"/>
      <c r="AF33" s="421"/>
      <c r="AG33" s="421"/>
      <c r="AH33" s="421"/>
      <c r="AI33" s="421"/>
      <c r="AJ33" s="421"/>
      <c r="AK33" s="421"/>
      <c r="AL33" s="421"/>
      <c r="AM33" s="421"/>
      <c r="AN33" s="421"/>
      <c r="AO33" s="421"/>
      <c r="AP33" s="421"/>
      <c r="AQ33" s="421"/>
      <c r="AR33" s="421"/>
      <c r="AS33" s="421"/>
      <c r="AT33" s="421"/>
      <c r="AU33" s="421"/>
    </row>
    <row r="34" spans="2:72" ht="11.45" customHeight="1">
      <c r="B34" s="454" t="s">
        <v>1937</v>
      </c>
      <c r="C34" s="455"/>
      <c r="D34" s="456" t="s">
        <v>1938</v>
      </c>
      <c r="E34" s="455"/>
      <c r="F34" s="455"/>
      <c r="G34" s="455"/>
      <c r="H34" s="455"/>
      <c r="I34" s="455"/>
      <c r="J34" s="455"/>
      <c r="K34" s="455"/>
      <c r="L34" s="455"/>
      <c r="M34" s="455"/>
      <c r="N34" s="455"/>
      <c r="O34" s="455"/>
      <c r="P34" s="455"/>
      <c r="Q34" s="455"/>
      <c r="R34" s="455"/>
      <c r="S34" s="455"/>
      <c r="T34" s="455"/>
      <c r="U34" s="455"/>
      <c r="V34" s="456" t="s">
        <v>1884</v>
      </c>
      <c r="W34" s="455"/>
      <c r="X34" s="455"/>
      <c r="Y34" s="455"/>
      <c r="Z34" s="455"/>
      <c r="AA34" s="455"/>
      <c r="AB34" s="455"/>
      <c r="AC34" s="455"/>
      <c r="AD34" s="455"/>
      <c r="AE34" s="455"/>
      <c r="AF34" s="455"/>
      <c r="AG34" s="455"/>
      <c r="AH34" s="455"/>
      <c r="AI34" s="455"/>
      <c r="AJ34" s="455"/>
      <c r="AK34" s="455"/>
      <c r="AL34" s="455"/>
      <c r="AM34" s="455"/>
      <c r="AN34" s="455"/>
      <c r="AO34" s="455"/>
      <c r="AP34" s="455"/>
      <c r="AQ34" s="455"/>
      <c r="AR34" s="455"/>
      <c r="AS34" s="454" t="s">
        <v>1939</v>
      </c>
      <c r="AT34" s="455"/>
      <c r="AU34" s="455"/>
      <c r="AV34" s="455"/>
      <c r="AW34" s="455"/>
      <c r="AX34" s="455"/>
      <c r="AY34" s="455"/>
      <c r="AZ34" s="455"/>
      <c r="BA34" s="455"/>
      <c r="BB34" s="454" t="s">
        <v>128</v>
      </c>
      <c r="BC34" s="455"/>
      <c r="BD34" s="455"/>
      <c r="BE34" s="455"/>
      <c r="BF34" s="455"/>
      <c r="BG34" s="455"/>
      <c r="BH34" s="455"/>
      <c r="BI34" s="455"/>
      <c r="BJ34" s="455"/>
      <c r="BK34" s="456" t="s">
        <v>1940</v>
      </c>
      <c r="BL34" s="455"/>
      <c r="BM34" s="455"/>
      <c r="BN34" s="455"/>
      <c r="BO34" s="454" t="s">
        <v>1941</v>
      </c>
      <c r="BP34" s="455"/>
      <c r="BQ34" s="455"/>
      <c r="BR34" s="455"/>
      <c r="BS34" s="455"/>
      <c r="BT34" s="455"/>
    </row>
    <row r="35" spans="2:72" ht="11.45" customHeight="1">
      <c r="B35" s="428">
        <v>1</v>
      </c>
      <c r="C35" s="421"/>
      <c r="D35" s="429" t="s">
        <v>1977</v>
      </c>
      <c r="E35" s="421"/>
      <c r="F35" s="421"/>
      <c r="G35" s="421"/>
      <c r="H35" s="421"/>
      <c r="I35" s="421"/>
      <c r="J35" s="421"/>
      <c r="K35" s="421"/>
      <c r="L35" s="421"/>
      <c r="M35" s="421"/>
      <c r="N35" s="421"/>
      <c r="O35" s="421"/>
      <c r="P35" s="421"/>
      <c r="Q35" s="421"/>
      <c r="R35" s="421"/>
      <c r="S35" s="421"/>
      <c r="T35" s="421"/>
      <c r="U35" s="421"/>
      <c r="V35" s="429" t="s">
        <v>1978</v>
      </c>
      <c r="W35" s="421"/>
      <c r="X35" s="421"/>
      <c r="Y35" s="421"/>
      <c r="Z35" s="421"/>
      <c r="AA35" s="421"/>
      <c r="AB35" s="421"/>
      <c r="AC35" s="421"/>
      <c r="AD35" s="421"/>
      <c r="AE35" s="421"/>
      <c r="AF35" s="421"/>
      <c r="AG35" s="421"/>
      <c r="AH35" s="421"/>
      <c r="AI35" s="421"/>
      <c r="AJ35" s="421"/>
      <c r="AK35" s="421"/>
      <c r="AL35" s="421"/>
      <c r="AM35" s="421"/>
      <c r="AN35" s="421"/>
      <c r="AO35" s="421"/>
      <c r="AP35" s="421"/>
      <c r="AQ35" s="421"/>
      <c r="AR35" s="421"/>
      <c r="AS35" s="457">
        <v>0</v>
      </c>
      <c r="AT35" s="421"/>
      <c r="AU35" s="421"/>
      <c r="AV35" s="421"/>
      <c r="AW35" s="421"/>
      <c r="AX35" s="421"/>
      <c r="AY35" s="421"/>
      <c r="AZ35" s="421"/>
      <c r="BA35" s="421"/>
      <c r="BB35" s="428" t="s">
        <v>1963</v>
      </c>
      <c r="BC35" s="421"/>
      <c r="BD35" s="421"/>
      <c r="BE35" s="421"/>
      <c r="BF35" s="421"/>
      <c r="BG35" s="421"/>
      <c r="BH35" s="421"/>
      <c r="BI35" s="421"/>
      <c r="BJ35" s="421"/>
      <c r="BK35" s="429" t="s">
        <v>580</v>
      </c>
      <c r="BL35" s="421"/>
      <c r="BM35" s="421"/>
      <c r="BN35" s="421"/>
      <c r="BO35" s="457">
        <v>0</v>
      </c>
      <c r="BP35" s="421"/>
      <c r="BQ35" s="421"/>
      <c r="BR35" s="421"/>
      <c r="BS35" s="421"/>
      <c r="BT35" s="421"/>
    </row>
    <row r="36" spans="2:72" ht="11.25" customHeight="1">
      <c r="B36" s="428">
        <v>2</v>
      </c>
      <c r="C36" s="421"/>
      <c r="D36" s="429" t="s">
        <v>1977</v>
      </c>
      <c r="E36" s="421"/>
      <c r="F36" s="421"/>
      <c r="G36" s="421"/>
      <c r="H36" s="421"/>
      <c r="I36" s="421"/>
      <c r="J36" s="421"/>
      <c r="K36" s="421"/>
      <c r="L36" s="421"/>
      <c r="M36" s="421"/>
      <c r="N36" s="421"/>
      <c r="O36" s="421"/>
      <c r="P36" s="421"/>
      <c r="Q36" s="421"/>
      <c r="R36" s="421"/>
      <c r="S36" s="421"/>
      <c r="T36" s="421"/>
      <c r="U36" s="421"/>
      <c r="V36" s="429" t="s">
        <v>1978</v>
      </c>
      <c r="W36" s="421"/>
      <c r="X36" s="421"/>
      <c r="Y36" s="421"/>
      <c r="Z36" s="421"/>
      <c r="AA36" s="421"/>
      <c r="AB36" s="421"/>
      <c r="AC36" s="421"/>
      <c r="AD36" s="421"/>
      <c r="AE36" s="421"/>
      <c r="AF36" s="421"/>
      <c r="AG36" s="421"/>
      <c r="AH36" s="421"/>
      <c r="AI36" s="421"/>
      <c r="AJ36" s="421"/>
      <c r="AK36" s="421"/>
      <c r="AL36" s="421"/>
      <c r="AM36" s="421"/>
      <c r="AN36" s="421"/>
      <c r="AO36" s="421"/>
      <c r="AP36" s="421"/>
      <c r="AQ36" s="421"/>
      <c r="AR36" s="421"/>
      <c r="AS36" s="457">
        <v>0</v>
      </c>
      <c r="AT36" s="421"/>
      <c r="AU36" s="421"/>
      <c r="AV36" s="421"/>
      <c r="AW36" s="421"/>
      <c r="AX36" s="421"/>
      <c r="AY36" s="421"/>
      <c r="AZ36" s="421"/>
      <c r="BA36" s="421"/>
      <c r="BB36" s="428" t="s">
        <v>1979</v>
      </c>
      <c r="BC36" s="421"/>
      <c r="BD36" s="421"/>
      <c r="BE36" s="421"/>
      <c r="BF36" s="421"/>
      <c r="BG36" s="421"/>
      <c r="BH36" s="421"/>
      <c r="BI36" s="421"/>
      <c r="BJ36" s="421"/>
      <c r="BK36" s="429" t="s">
        <v>580</v>
      </c>
      <c r="BL36" s="421"/>
      <c r="BM36" s="421"/>
      <c r="BN36" s="421"/>
      <c r="BO36" s="457">
        <v>0</v>
      </c>
      <c r="BP36" s="421"/>
      <c r="BQ36" s="421"/>
      <c r="BR36" s="421"/>
      <c r="BS36" s="421"/>
      <c r="BT36" s="421"/>
    </row>
    <row r="37" spans="2:72" ht="11.45" customHeight="1">
      <c r="B37" s="458">
        <v>0</v>
      </c>
      <c r="C37" s="459"/>
      <c r="D37" s="459"/>
      <c r="E37" s="459"/>
      <c r="F37" s="459"/>
      <c r="G37" s="459"/>
      <c r="H37" s="459"/>
      <c r="I37" s="459"/>
      <c r="J37" s="459"/>
      <c r="K37" s="459"/>
      <c r="L37" s="459"/>
      <c r="M37" s="459"/>
      <c r="N37" s="459"/>
      <c r="O37" s="459"/>
      <c r="P37" s="459"/>
      <c r="Q37" s="459"/>
      <c r="R37" s="459"/>
      <c r="S37" s="459"/>
      <c r="T37" s="459"/>
      <c r="U37" s="459"/>
      <c r="V37" s="459"/>
      <c r="W37" s="459"/>
      <c r="X37" s="459"/>
      <c r="Y37" s="459"/>
      <c r="Z37" s="459"/>
      <c r="AA37" s="459"/>
      <c r="AB37" s="459"/>
      <c r="AC37" s="459"/>
      <c r="AD37" s="459"/>
      <c r="AE37" s="459"/>
      <c r="AF37" s="459"/>
      <c r="AG37" s="459"/>
      <c r="AH37" s="459"/>
      <c r="AI37" s="459"/>
      <c r="AJ37" s="459"/>
      <c r="AK37" s="459"/>
      <c r="AL37" s="459"/>
      <c r="AM37" s="459"/>
      <c r="AN37" s="459"/>
      <c r="AO37" s="459"/>
      <c r="AP37" s="459"/>
      <c r="AQ37" s="459"/>
      <c r="AR37" s="459"/>
      <c r="AS37" s="459"/>
      <c r="AT37" s="459"/>
      <c r="AU37" s="459"/>
      <c r="AV37" s="459"/>
      <c r="AW37" s="459"/>
      <c r="AX37" s="459"/>
      <c r="AY37" s="459"/>
      <c r="AZ37" s="459"/>
      <c r="BA37" s="459"/>
      <c r="BB37" s="459"/>
      <c r="BC37" s="459"/>
      <c r="BD37" s="459"/>
      <c r="BE37" s="459"/>
      <c r="BF37" s="459"/>
      <c r="BG37" s="459"/>
      <c r="BH37" s="459"/>
      <c r="BI37" s="459"/>
      <c r="BJ37" s="459"/>
      <c r="BK37" s="459"/>
      <c r="BL37" s="459"/>
      <c r="BM37" s="459"/>
      <c r="BN37" s="459"/>
      <c r="BO37" s="459"/>
      <c r="BP37" s="459"/>
      <c r="BQ37" s="459"/>
      <c r="BR37" s="459"/>
      <c r="BS37" s="459"/>
      <c r="BT37" s="459"/>
    </row>
    <row r="38" ht="2.85" customHeight="1"/>
    <row r="39" ht="4.35" customHeight="1"/>
    <row r="40" ht="2.85" customHeight="1"/>
    <row r="41" ht="13.5" hidden="1"/>
    <row r="42" spans="2:55" ht="14.45" customHeight="1">
      <c r="B42" s="453" t="s">
        <v>1980</v>
      </c>
      <c r="C42" s="421"/>
      <c r="D42" s="421"/>
      <c r="E42" s="421"/>
      <c r="F42" s="421"/>
      <c r="G42" s="421"/>
      <c r="H42" s="421"/>
      <c r="I42" s="421"/>
      <c r="J42" s="421"/>
      <c r="K42" s="421"/>
      <c r="L42" s="421"/>
      <c r="M42" s="421"/>
      <c r="N42" s="421"/>
      <c r="O42" s="421"/>
      <c r="P42" s="421"/>
      <c r="Q42" s="421"/>
      <c r="R42" s="421"/>
      <c r="S42" s="421"/>
      <c r="T42" s="421"/>
      <c r="U42" s="421"/>
      <c r="V42" s="421"/>
      <c r="W42" s="421"/>
      <c r="X42" s="421"/>
      <c r="Y42" s="421"/>
      <c r="Z42" s="421"/>
      <c r="AA42" s="421"/>
      <c r="AB42" s="421"/>
      <c r="AC42" s="421"/>
      <c r="AD42" s="421"/>
      <c r="AE42" s="421"/>
      <c r="AF42" s="421"/>
      <c r="AG42" s="421"/>
      <c r="AH42" s="421"/>
      <c r="AI42" s="421"/>
      <c r="AJ42" s="421"/>
      <c r="AK42" s="421"/>
      <c r="AL42" s="421"/>
      <c r="AM42" s="421"/>
      <c r="AN42" s="421"/>
      <c r="AO42" s="421"/>
      <c r="AP42" s="421"/>
      <c r="AQ42" s="421"/>
      <c r="AR42" s="421"/>
      <c r="AS42" s="421"/>
      <c r="AT42" s="421"/>
      <c r="AU42" s="421"/>
      <c r="AV42" s="421"/>
      <c r="AW42" s="421"/>
      <c r="AX42" s="421"/>
      <c r="AY42" s="421"/>
      <c r="AZ42" s="421"/>
      <c r="BA42" s="421"/>
      <c r="BB42" s="421"/>
      <c r="BC42" s="421"/>
    </row>
    <row r="43" spans="2:72" ht="11.45" customHeight="1">
      <c r="B43" s="454" t="s">
        <v>1937</v>
      </c>
      <c r="C43" s="455"/>
      <c r="D43" s="456" t="s">
        <v>1938</v>
      </c>
      <c r="E43" s="455"/>
      <c r="F43" s="455"/>
      <c r="G43" s="455"/>
      <c r="H43" s="455"/>
      <c r="I43" s="455"/>
      <c r="J43" s="455"/>
      <c r="K43" s="455"/>
      <c r="L43" s="455"/>
      <c r="M43" s="455"/>
      <c r="N43" s="455"/>
      <c r="O43" s="455"/>
      <c r="P43" s="455"/>
      <c r="Q43" s="455"/>
      <c r="R43" s="455"/>
      <c r="S43" s="455"/>
      <c r="T43" s="455"/>
      <c r="U43" s="455"/>
      <c r="V43" s="456" t="s">
        <v>1884</v>
      </c>
      <c r="W43" s="455"/>
      <c r="X43" s="455"/>
      <c r="Y43" s="455"/>
      <c r="Z43" s="455"/>
      <c r="AA43" s="455"/>
      <c r="AB43" s="455"/>
      <c r="AC43" s="455"/>
      <c r="AD43" s="455"/>
      <c r="AE43" s="455"/>
      <c r="AF43" s="455"/>
      <c r="AG43" s="455"/>
      <c r="AH43" s="455"/>
      <c r="AI43" s="455"/>
      <c r="AJ43" s="455"/>
      <c r="AK43" s="455"/>
      <c r="AL43" s="455"/>
      <c r="AM43" s="455"/>
      <c r="AN43" s="455"/>
      <c r="AO43" s="455"/>
      <c r="AP43" s="455"/>
      <c r="AQ43" s="455"/>
      <c r="AR43" s="455"/>
      <c r="AS43" s="454" t="s">
        <v>1939</v>
      </c>
      <c r="AT43" s="455"/>
      <c r="AU43" s="455"/>
      <c r="AV43" s="455"/>
      <c r="AW43" s="455"/>
      <c r="AX43" s="455"/>
      <c r="AY43" s="455"/>
      <c r="AZ43" s="455"/>
      <c r="BA43" s="455"/>
      <c r="BB43" s="454" t="s">
        <v>128</v>
      </c>
      <c r="BC43" s="455"/>
      <c r="BD43" s="455"/>
      <c r="BE43" s="455"/>
      <c r="BF43" s="455"/>
      <c r="BG43" s="455"/>
      <c r="BH43" s="455"/>
      <c r="BI43" s="455"/>
      <c r="BJ43" s="455"/>
      <c r="BK43" s="456" t="s">
        <v>1940</v>
      </c>
      <c r="BL43" s="455"/>
      <c r="BM43" s="455"/>
      <c r="BN43" s="455"/>
      <c r="BO43" s="454" t="s">
        <v>1941</v>
      </c>
      <c r="BP43" s="455"/>
      <c r="BQ43" s="455"/>
      <c r="BR43" s="455"/>
      <c r="BS43" s="455"/>
      <c r="BT43" s="455"/>
    </row>
    <row r="44" spans="2:72" ht="11.45" customHeight="1">
      <c r="B44" s="428">
        <v>1</v>
      </c>
      <c r="C44" s="421"/>
      <c r="D44" s="429" t="s">
        <v>1981</v>
      </c>
      <c r="E44" s="421"/>
      <c r="F44" s="421"/>
      <c r="G44" s="421"/>
      <c r="H44" s="421"/>
      <c r="I44" s="421"/>
      <c r="J44" s="421"/>
      <c r="K44" s="421"/>
      <c r="L44" s="421"/>
      <c r="M44" s="421"/>
      <c r="N44" s="421"/>
      <c r="O44" s="421"/>
      <c r="P44" s="421"/>
      <c r="Q44" s="421"/>
      <c r="R44" s="421"/>
      <c r="S44" s="421"/>
      <c r="T44" s="421"/>
      <c r="U44" s="421"/>
      <c r="V44" s="429" t="s">
        <v>1982</v>
      </c>
      <c r="W44" s="421"/>
      <c r="X44" s="421"/>
      <c r="Y44" s="421"/>
      <c r="Z44" s="421"/>
      <c r="AA44" s="421"/>
      <c r="AB44" s="421"/>
      <c r="AC44" s="421"/>
      <c r="AD44" s="421"/>
      <c r="AE44" s="421"/>
      <c r="AF44" s="421"/>
      <c r="AG44" s="421"/>
      <c r="AH44" s="421"/>
      <c r="AI44" s="421"/>
      <c r="AJ44" s="421"/>
      <c r="AK44" s="421"/>
      <c r="AL44" s="421"/>
      <c r="AM44" s="421"/>
      <c r="AN44" s="421"/>
      <c r="AO44" s="421"/>
      <c r="AP44" s="421"/>
      <c r="AQ44" s="421"/>
      <c r="AR44" s="421"/>
      <c r="AS44" s="457">
        <v>0</v>
      </c>
      <c r="AT44" s="421"/>
      <c r="AU44" s="421"/>
      <c r="AV44" s="421"/>
      <c r="AW44" s="421"/>
      <c r="AX44" s="421"/>
      <c r="AY44" s="421"/>
      <c r="AZ44" s="421"/>
      <c r="BA44" s="421"/>
      <c r="BB44" s="428" t="s">
        <v>1983</v>
      </c>
      <c r="BC44" s="421"/>
      <c r="BD44" s="421"/>
      <c r="BE44" s="421"/>
      <c r="BF44" s="421"/>
      <c r="BG44" s="421"/>
      <c r="BH44" s="421"/>
      <c r="BI44" s="421"/>
      <c r="BJ44" s="421"/>
      <c r="BK44" s="429" t="s">
        <v>158</v>
      </c>
      <c r="BL44" s="421"/>
      <c r="BM44" s="421"/>
      <c r="BN44" s="421"/>
      <c r="BO44" s="457">
        <v>0</v>
      </c>
      <c r="BP44" s="421"/>
      <c r="BQ44" s="421"/>
      <c r="BR44" s="421"/>
      <c r="BS44" s="421"/>
      <c r="BT44" s="421"/>
    </row>
    <row r="45" spans="2:72" ht="11.25" customHeight="1">
      <c r="B45" s="428">
        <v>2</v>
      </c>
      <c r="C45" s="421"/>
      <c r="D45" s="429" t="s">
        <v>1984</v>
      </c>
      <c r="E45" s="421"/>
      <c r="F45" s="421"/>
      <c r="G45" s="421"/>
      <c r="H45" s="421"/>
      <c r="I45" s="421"/>
      <c r="J45" s="421"/>
      <c r="K45" s="421"/>
      <c r="L45" s="421"/>
      <c r="M45" s="421"/>
      <c r="N45" s="421"/>
      <c r="O45" s="421"/>
      <c r="P45" s="421"/>
      <c r="Q45" s="421"/>
      <c r="R45" s="421"/>
      <c r="S45" s="421"/>
      <c r="T45" s="421"/>
      <c r="U45" s="421"/>
      <c r="V45" s="429" t="s">
        <v>1985</v>
      </c>
      <c r="W45" s="421"/>
      <c r="X45" s="421"/>
      <c r="Y45" s="421"/>
      <c r="Z45" s="421"/>
      <c r="AA45" s="421"/>
      <c r="AB45" s="421"/>
      <c r="AC45" s="421"/>
      <c r="AD45" s="421"/>
      <c r="AE45" s="421"/>
      <c r="AF45" s="421"/>
      <c r="AG45" s="421"/>
      <c r="AH45" s="421"/>
      <c r="AI45" s="421"/>
      <c r="AJ45" s="421"/>
      <c r="AK45" s="421"/>
      <c r="AL45" s="421"/>
      <c r="AM45" s="421"/>
      <c r="AN45" s="421"/>
      <c r="AO45" s="421"/>
      <c r="AP45" s="421"/>
      <c r="AQ45" s="421"/>
      <c r="AR45" s="421"/>
      <c r="AS45" s="457">
        <v>0</v>
      </c>
      <c r="AT45" s="421"/>
      <c r="AU45" s="421"/>
      <c r="AV45" s="421"/>
      <c r="AW45" s="421"/>
      <c r="AX45" s="421"/>
      <c r="AY45" s="421"/>
      <c r="AZ45" s="421"/>
      <c r="BA45" s="421"/>
      <c r="BB45" s="428" t="s">
        <v>1986</v>
      </c>
      <c r="BC45" s="421"/>
      <c r="BD45" s="421"/>
      <c r="BE45" s="421"/>
      <c r="BF45" s="421"/>
      <c r="BG45" s="421"/>
      <c r="BH45" s="421"/>
      <c r="BI45" s="421"/>
      <c r="BJ45" s="421"/>
      <c r="BK45" s="429" t="s">
        <v>158</v>
      </c>
      <c r="BL45" s="421"/>
      <c r="BM45" s="421"/>
      <c r="BN45" s="421"/>
      <c r="BO45" s="457">
        <v>0</v>
      </c>
      <c r="BP45" s="421"/>
      <c r="BQ45" s="421"/>
      <c r="BR45" s="421"/>
      <c r="BS45" s="421"/>
      <c r="BT45" s="421"/>
    </row>
    <row r="46" spans="2:72" ht="11.45" customHeight="1">
      <c r="B46" s="428">
        <v>3</v>
      </c>
      <c r="C46" s="421"/>
      <c r="D46" s="429" t="s">
        <v>1987</v>
      </c>
      <c r="E46" s="421"/>
      <c r="F46" s="421"/>
      <c r="G46" s="421"/>
      <c r="H46" s="421"/>
      <c r="I46" s="421"/>
      <c r="J46" s="421"/>
      <c r="K46" s="421"/>
      <c r="L46" s="421"/>
      <c r="M46" s="421"/>
      <c r="N46" s="421"/>
      <c r="O46" s="421"/>
      <c r="P46" s="421"/>
      <c r="Q46" s="421"/>
      <c r="R46" s="421"/>
      <c r="S46" s="421"/>
      <c r="T46" s="421"/>
      <c r="U46" s="421"/>
      <c r="V46" s="429" t="s">
        <v>1988</v>
      </c>
      <c r="W46" s="421"/>
      <c r="X46" s="421"/>
      <c r="Y46" s="421"/>
      <c r="Z46" s="421"/>
      <c r="AA46" s="421"/>
      <c r="AB46" s="421"/>
      <c r="AC46" s="421"/>
      <c r="AD46" s="421"/>
      <c r="AE46" s="421"/>
      <c r="AF46" s="421"/>
      <c r="AG46" s="421"/>
      <c r="AH46" s="421"/>
      <c r="AI46" s="421"/>
      <c r="AJ46" s="421"/>
      <c r="AK46" s="421"/>
      <c r="AL46" s="421"/>
      <c r="AM46" s="421"/>
      <c r="AN46" s="421"/>
      <c r="AO46" s="421"/>
      <c r="AP46" s="421"/>
      <c r="AQ46" s="421"/>
      <c r="AR46" s="421"/>
      <c r="AS46" s="457">
        <v>0</v>
      </c>
      <c r="AT46" s="421"/>
      <c r="AU46" s="421"/>
      <c r="AV46" s="421"/>
      <c r="AW46" s="421"/>
      <c r="AX46" s="421"/>
      <c r="AY46" s="421"/>
      <c r="AZ46" s="421"/>
      <c r="BA46" s="421"/>
      <c r="BB46" s="428" t="s">
        <v>1963</v>
      </c>
      <c r="BC46" s="421"/>
      <c r="BD46" s="421"/>
      <c r="BE46" s="421"/>
      <c r="BF46" s="421"/>
      <c r="BG46" s="421"/>
      <c r="BH46" s="421"/>
      <c r="BI46" s="421"/>
      <c r="BJ46" s="421"/>
      <c r="BK46" s="429" t="s">
        <v>158</v>
      </c>
      <c r="BL46" s="421"/>
      <c r="BM46" s="421"/>
      <c r="BN46" s="421"/>
      <c r="BO46" s="457">
        <v>0</v>
      </c>
      <c r="BP46" s="421"/>
      <c r="BQ46" s="421"/>
      <c r="BR46" s="421"/>
      <c r="BS46" s="421"/>
      <c r="BT46" s="421"/>
    </row>
    <row r="47" spans="2:72" ht="11.45" customHeight="1">
      <c r="B47" s="428">
        <v>4</v>
      </c>
      <c r="C47" s="421"/>
      <c r="D47" s="429" t="s">
        <v>1989</v>
      </c>
      <c r="E47" s="421"/>
      <c r="F47" s="421"/>
      <c r="G47" s="421"/>
      <c r="H47" s="421"/>
      <c r="I47" s="421"/>
      <c r="J47" s="421"/>
      <c r="K47" s="421"/>
      <c r="L47" s="421"/>
      <c r="M47" s="421"/>
      <c r="N47" s="421"/>
      <c r="O47" s="421"/>
      <c r="P47" s="421"/>
      <c r="Q47" s="421"/>
      <c r="R47" s="421"/>
      <c r="S47" s="421"/>
      <c r="T47" s="421"/>
      <c r="U47" s="421"/>
      <c r="V47" s="429" t="s">
        <v>1990</v>
      </c>
      <c r="W47" s="421"/>
      <c r="X47" s="421"/>
      <c r="Y47" s="421"/>
      <c r="Z47" s="421"/>
      <c r="AA47" s="421"/>
      <c r="AB47" s="421"/>
      <c r="AC47" s="421"/>
      <c r="AD47" s="421"/>
      <c r="AE47" s="421"/>
      <c r="AF47" s="421"/>
      <c r="AG47" s="421"/>
      <c r="AH47" s="421"/>
      <c r="AI47" s="421"/>
      <c r="AJ47" s="421"/>
      <c r="AK47" s="421"/>
      <c r="AL47" s="421"/>
      <c r="AM47" s="421"/>
      <c r="AN47" s="421"/>
      <c r="AO47" s="421"/>
      <c r="AP47" s="421"/>
      <c r="AQ47" s="421"/>
      <c r="AR47" s="421"/>
      <c r="AS47" s="457">
        <v>0</v>
      </c>
      <c r="AT47" s="421"/>
      <c r="AU47" s="421"/>
      <c r="AV47" s="421"/>
      <c r="AW47" s="421"/>
      <c r="AX47" s="421"/>
      <c r="AY47" s="421"/>
      <c r="AZ47" s="421"/>
      <c r="BA47" s="421"/>
      <c r="BB47" s="428" t="s">
        <v>1991</v>
      </c>
      <c r="BC47" s="421"/>
      <c r="BD47" s="421"/>
      <c r="BE47" s="421"/>
      <c r="BF47" s="421"/>
      <c r="BG47" s="421"/>
      <c r="BH47" s="421"/>
      <c r="BI47" s="421"/>
      <c r="BJ47" s="421"/>
      <c r="BK47" s="429" t="s">
        <v>158</v>
      </c>
      <c r="BL47" s="421"/>
      <c r="BM47" s="421"/>
      <c r="BN47" s="421"/>
      <c r="BO47" s="457">
        <v>0</v>
      </c>
      <c r="BP47" s="421"/>
      <c r="BQ47" s="421"/>
      <c r="BR47" s="421"/>
      <c r="BS47" s="421"/>
      <c r="BT47" s="421"/>
    </row>
    <row r="48" spans="2:72" ht="11.45" customHeight="1">
      <c r="B48" s="428">
        <v>5</v>
      </c>
      <c r="C48" s="421"/>
      <c r="D48" s="429" t="s">
        <v>1992</v>
      </c>
      <c r="E48" s="421"/>
      <c r="F48" s="421"/>
      <c r="G48" s="421"/>
      <c r="H48" s="421"/>
      <c r="I48" s="421"/>
      <c r="J48" s="421"/>
      <c r="K48" s="421"/>
      <c r="L48" s="421"/>
      <c r="M48" s="421"/>
      <c r="N48" s="421"/>
      <c r="O48" s="421"/>
      <c r="P48" s="421"/>
      <c r="Q48" s="421"/>
      <c r="R48" s="421"/>
      <c r="S48" s="421"/>
      <c r="T48" s="421"/>
      <c r="U48" s="421"/>
      <c r="V48" s="429" t="s">
        <v>1993</v>
      </c>
      <c r="W48" s="421"/>
      <c r="X48" s="421"/>
      <c r="Y48" s="421"/>
      <c r="Z48" s="421"/>
      <c r="AA48" s="421"/>
      <c r="AB48" s="421"/>
      <c r="AC48" s="421"/>
      <c r="AD48" s="421"/>
      <c r="AE48" s="421"/>
      <c r="AF48" s="421"/>
      <c r="AG48" s="421"/>
      <c r="AH48" s="421"/>
      <c r="AI48" s="421"/>
      <c r="AJ48" s="421"/>
      <c r="AK48" s="421"/>
      <c r="AL48" s="421"/>
      <c r="AM48" s="421"/>
      <c r="AN48" s="421"/>
      <c r="AO48" s="421"/>
      <c r="AP48" s="421"/>
      <c r="AQ48" s="421"/>
      <c r="AR48" s="421"/>
      <c r="AS48" s="457">
        <v>0</v>
      </c>
      <c r="AT48" s="421"/>
      <c r="AU48" s="421"/>
      <c r="AV48" s="421"/>
      <c r="AW48" s="421"/>
      <c r="AX48" s="421"/>
      <c r="AY48" s="421"/>
      <c r="AZ48" s="421"/>
      <c r="BA48" s="421"/>
      <c r="BB48" s="428" t="s">
        <v>1994</v>
      </c>
      <c r="BC48" s="421"/>
      <c r="BD48" s="421"/>
      <c r="BE48" s="421"/>
      <c r="BF48" s="421"/>
      <c r="BG48" s="421"/>
      <c r="BH48" s="421"/>
      <c r="BI48" s="421"/>
      <c r="BJ48" s="421"/>
      <c r="BK48" s="429" t="s">
        <v>158</v>
      </c>
      <c r="BL48" s="421"/>
      <c r="BM48" s="421"/>
      <c r="BN48" s="421"/>
      <c r="BO48" s="457">
        <v>0</v>
      </c>
      <c r="BP48" s="421"/>
      <c r="BQ48" s="421"/>
      <c r="BR48" s="421"/>
      <c r="BS48" s="421"/>
      <c r="BT48" s="421"/>
    </row>
    <row r="49" spans="2:72" ht="11.25" customHeight="1">
      <c r="B49" s="428">
        <v>6</v>
      </c>
      <c r="C49" s="421"/>
      <c r="D49" s="429" t="s">
        <v>1995</v>
      </c>
      <c r="E49" s="421"/>
      <c r="F49" s="421"/>
      <c r="G49" s="421"/>
      <c r="H49" s="421"/>
      <c r="I49" s="421"/>
      <c r="J49" s="421"/>
      <c r="K49" s="421"/>
      <c r="L49" s="421"/>
      <c r="M49" s="421"/>
      <c r="N49" s="421"/>
      <c r="O49" s="421"/>
      <c r="P49" s="421"/>
      <c r="Q49" s="421"/>
      <c r="R49" s="421"/>
      <c r="S49" s="421"/>
      <c r="T49" s="421"/>
      <c r="U49" s="421"/>
      <c r="V49" s="429" t="s">
        <v>1996</v>
      </c>
      <c r="W49" s="421"/>
      <c r="X49" s="421"/>
      <c r="Y49" s="421"/>
      <c r="Z49" s="421"/>
      <c r="AA49" s="421"/>
      <c r="AB49" s="421"/>
      <c r="AC49" s="421"/>
      <c r="AD49" s="421"/>
      <c r="AE49" s="421"/>
      <c r="AF49" s="421"/>
      <c r="AG49" s="421"/>
      <c r="AH49" s="421"/>
      <c r="AI49" s="421"/>
      <c r="AJ49" s="421"/>
      <c r="AK49" s="421"/>
      <c r="AL49" s="421"/>
      <c r="AM49" s="421"/>
      <c r="AN49" s="421"/>
      <c r="AO49" s="421"/>
      <c r="AP49" s="421"/>
      <c r="AQ49" s="421"/>
      <c r="AR49" s="421"/>
      <c r="AS49" s="457">
        <v>0</v>
      </c>
      <c r="AT49" s="421"/>
      <c r="AU49" s="421"/>
      <c r="AV49" s="421"/>
      <c r="AW49" s="421"/>
      <c r="AX49" s="421"/>
      <c r="AY49" s="421"/>
      <c r="AZ49" s="421"/>
      <c r="BA49" s="421"/>
      <c r="BB49" s="428" t="s">
        <v>1997</v>
      </c>
      <c r="BC49" s="421"/>
      <c r="BD49" s="421"/>
      <c r="BE49" s="421"/>
      <c r="BF49" s="421"/>
      <c r="BG49" s="421"/>
      <c r="BH49" s="421"/>
      <c r="BI49" s="421"/>
      <c r="BJ49" s="421"/>
      <c r="BK49" s="429" t="s">
        <v>158</v>
      </c>
      <c r="BL49" s="421"/>
      <c r="BM49" s="421"/>
      <c r="BN49" s="421"/>
      <c r="BO49" s="457">
        <v>0</v>
      </c>
      <c r="BP49" s="421"/>
      <c r="BQ49" s="421"/>
      <c r="BR49" s="421"/>
      <c r="BS49" s="421"/>
      <c r="BT49" s="421"/>
    </row>
    <row r="50" spans="2:72" ht="11.45" customHeight="1">
      <c r="B50" s="428">
        <v>7</v>
      </c>
      <c r="C50" s="421"/>
      <c r="D50" s="429" t="s">
        <v>1998</v>
      </c>
      <c r="E50" s="421"/>
      <c r="F50" s="421"/>
      <c r="G50" s="421"/>
      <c r="H50" s="421"/>
      <c r="I50" s="421"/>
      <c r="J50" s="421"/>
      <c r="K50" s="421"/>
      <c r="L50" s="421"/>
      <c r="M50" s="421"/>
      <c r="N50" s="421"/>
      <c r="O50" s="421"/>
      <c r="P50" s="421"/>
      <c r="Q50" s="421"/>
      <c r="R50" s="421"/>
      <c r="S50" s="421"/>
      <c r="T50" s="421"/>
      <c r="U50" s="421"/>
      <c r="V50" s="429" t="s">
        <v>1999</v>
      </c>
      <c r="W50" s="421"/>
      <c r="X50" s="421"/>
      <c r="Y50" s="421"/>
      <c r="Z50" s="421"/>
      <c r="AA50" s="421"/>
      <c r="AB50" s="421"/>
      <c r="AC50" s="421"/>
      <c r="AD50" s="421"/>
      <c r="AE50" s="421"/>
      <c r="AF50" s="421"/>
      <c r="AG50" s="421"/>
      <c r="AH50" s="421"/>
      <c r="AI50" s="421"/>
      <c r="AJ50" s="421"/>
      <c r="AK50" s="421"/>
      <c r="AL50" s="421"/>
      <c r="AM50" s="421"/>
      <c r="AN50" s="421"/>
      <c r="AO50" s="421"/>
      <c r="AP50" s="421"/>
      <c r="AQ50" s="421"/>
      <c r="AR50" s="421"/>
      <c r="AS50" s="457">
        <v>0</v>
      </c>
      <c r="AT50" s="421"/>
      <c r="AU50" s="421"/>
      <c r="AV50" s="421"/>
      <c r="AW50" s="421"/>
      <c r="AX50" s="421"/>
      <c r="AY50" s="421"/>
      <c r="AZ50" s="421"/>
      <c r="BA50" s="421"/>
      <c r="BB50" s="428" t="s">
        <v>1979</v>
      </c>
      <c r="BC50" s="421"/>
      <c r="BD50" s="421"/>
      <c r="BE50" s="421"/>
      <c r="BF50" s="421"/>
      <c r="BG50" s="421"/>
      <c r="BH50" s="421"/>
      <c r="BI50" s="421"/>
      <c r="BJ50" s="421"/>
      <c r="BK50" s="429" t="s">
        <v>158</v>
      </c>
      <c r="BL50" s="421"/>
      <c r="BM50" s="421"/>
      <c r="BN50" s="421"/>
      <c r="BO50" s="457">
        <v>0</v>
      </c>
      <c r="BP50" s="421"/>
      <c r="BQ50" s="421"/>
      <c r="BR50" s="421"/>
      <c r="BS50" s="421"/>
      <c r="BT50" s="421"/>
    </row>
    <row r="51" spans="2:72" ht="11.45" customHeight="1">
      <c r="B51" s="428">
        <v>8</v>
      </c>
      <c r="C51" s="421"/>
      <c r="D51" s="429" t="s">
        <v>1998</v>
      </c>
      <c r="E51" s="421"/>
      <c r="F51" s="421"/>
      <c r="G51" s="421"/>
      <c r="H51" s="421"/>
      <c r="I51" s="421"/>
      <c r="J51" s="421"/>
      <c r="K51" s="421"/>
      <c r="L51" s="421"/>
      <c r="M51" s="421"/>
      <c r="N51" s="421"/>
      <c r="O51" s="421"/>
      <c r="P51" s="421"/>
      <c r="Q51" s="421"/>
      <c r="R51" s="421"/>
      <c r="S51" s="421"/>
      <c r="T51" s="421"/>
      <c r="U51" s="421"/>
      <c r="V51" s="429" t="s">
        <v>2000</v>
      </c>
      <c r="W51" s="421"/>
      <c r="X51" s="421"/>
      <c r="Y51" s="421"/>
      <c r="Z51" s="421"/>
      <c r="AA51" s="421"/>
      <c r="AB51" s="421"/>
      <c r="AC51" s="421"/>
      <c r="AD51" s="421"/>
      <c r="AE51" s="421"/>
      <c r="AF51" s="421"/>
      <c r="AG51" s="421"/>
      <c r="AH51" s="421"/>
      <c r="AI51" s="421"/>
      <c r="AJ51" s="421"/>
      <c r="AK51" s="421"/>
      <c r="AL51" s="421"/>
      <c r="AM51" s="421"/>
      <c r="AN51" s="421"/>
      <c r="AO51" s="421"/>
      <c r="AP51" s="421"/>
      <c r="AQ51" s="421"/>
      <c r="AR51" s="421"/>
      <c r="AS51" s="457">
        <v>0</v>
      </c>
      <c r="AT51" s="421"/>
      <c r="AU51" s="421"/>
      <c r="AV51" s="421"/>
      <c r="AW51" s="421"/>
      <c r="AX51" s="421"/>
      <c r="AY51" s="421"/>
      <c r="AZ51" s="421"/>
      <c r="BA51" s="421"/>
      <c r="BB51" s="428" t="s">
        <v>2001</v>
      </c>
      <c r="BC51" s="421"/>
      <c r="BD51" s="421"/>
      <c r="BE51" s="421"/>
      <c r="BF51" s="421"/>
      <c r="BG51" s="421"/>
      <c r="BH51" s="421"/>
      <c r="BI51" s="421"/>
      <c r="BJ51" s="421"/>
      <c r="BK51" s="429" t="s">
        <v>158</v>
      </c>
      <c r="BL51" s="421"/>
      <c r="BM51" s="421"/>
      <c r="BN51" s="421"/>
      <c r="BO51" s="457">
        <v>0</v>
      </c>
      <c r="BP51" s="421"/>
      <c r="BQ51" s="421"/>
      <c r="BR51" s="421"/>
      <c r="BS51" s="421"/>
      <c r="BT51" s="421"/>
    </row>
    <row r="52" spans="2:72" ht="11.45" customHeight="1">
      <c r="B52" s="428">
        <v>9</v>
      </c>
      <c r="C52" s="421"/>
      <c r="D52" s="429" t="s">
        <v>1998</v>
      </c>
      <c r="E52" s="421"/>
      <c r="F52" s="421"/>
      <c r="G52" s="421"/>
      <c r="H52" s="421"/>
      <c r="I52" s="421"/>
      <c r="J52" s="421"/>
      <c r="K52" s="421"/>
      <c r="L52" s="421"/>
      <c r="M52" s="421"/>
      <c r="N52" s="421"/>
      <c r="O52" s="421"/>
      <c r="P52" s="421"/>
      <c r="Q52" s="421"/>
      <c r="R52" s="421"/>
      <c r="S52" s="421"/>
      <c r="T52" s="421"/>
      <c r="U52" s="421"/>
      <c r="V52" s="429" t="s">
        <v>2000</v>
      </c>
      <c r="W52" s="421"/>
      <c r="X52" s="421"/>
      <c r="Y52" s="421"/>
      <c r="Z52" s="421"/>
      <c r="AA52" s="421"/>
      <c r="AB52" s="421"/>
      <c r="AC52" s="421"/>
      <c r="AD52" s="421"/>
      <c r="AE52" s="421"/>
      <c r="AF52" s="421"/>
      <c r="AG52" s="421"/>
      <c r="AH52" s="421"/>
      <c r="AI52" s="421"/>
      <c r="AJ52" s="421"/>
      <c r="AK52" s="421"/>
      <c r="AL52" s="421"/>
      <c r="AM52" s="421"/>
      <c r="AN52" s="421"/>
      <c r="AO52" s="421"/>
      <c r="AP52" s="421"/>
      <c r="AQ52" s="421"/>
      <c r="AR52" s="421"/>
      <c r="AS52" s="457">
        <v>0</v>
      </c>
      <c r="AT52" s="421"/>
      <c r="AU52" s="421"/>
      <c r="AV52" s="421"/>
      <c r="AW52" s="421"/>
      <c r="AX52" s="421"/>
      <c r="AY52" s="421"/>
      <c r="AZ52" s="421"/>
      <c r="BA52" s="421"/>
      <c r="BB52" s="428" t="s">
        <v>2002</v>
      </c>
      <c r="BC52" s="421"/>
      <c r="BD52" s="421"/>
      <c r="BE52" s="421"/>
      <c r="BF52" s="421"/>
      <c r="BG52" s="421"/>
      <c r="BH52" s="421"/>
      <c r="BI52" s="421"/>
      <c r="BJ52" s="421"/>
      <c r="BK52" s="429" t="s">
        <v>158</v>
      </c>
      <c r="BL52" s="421"/>
      <c r="BM52" s="421"/>
      <c r="BN52" s="421"/>
      <c r="BO52" s="457">
        <v>0</v>
      </c>
      <c r="BP52" s="421"/>
      <c r="BQ52" s="421"/>
      <c r="BR52" s="421"/>
      <c r="BS52" s="421"/>
      <c r="BT52" s="421"/>
    </row>
    <row r="53" spans="2:72" ht="11.25" customHeight="1">
      <c r="B53" s="428">
        <v>10</v>
      </c>
      <c r="C53" s="421"/>
      <c r="D53" s="429" t="s">
        <v>2003</v>
      </c>
      <c r="E53" s="421"/>
      <c r="F53" s="421"/>
      <c r="G53" s="421"/>
      <c r="H53" s="421"/>
      <c r="I53" s="421"/>
      <c r="J53" s="421"/>
      <c r="K53" s="421"/>
      <c r="L53" s="421"/>
      <c r="M53" s="421"/>
      <c r="N53" s="421"/>
      <c r="O53" s="421"/>
      <c r="P53" s="421"/>
      <c r="Q53" s="421"/>
      <c r="R53" s="421"/>
      <c r="S53" s="421"/>
      <c r="T53" s="421"/>
      <c r="U53" s="421"/>
      <c r="V53" s="429" t="s">
        <v>2004</v>
      </c>
      <c r="W53" s="421"/>
      <c r="X53" s="421"/>
      <c r="Y53" s="421"/>
      <c r="Z53" s="421"/>
      <c r="AA53" s="421"/>
      <c r="AB53" s="421"/>
      <c r="AC53" s="421"/>
      <c r="AD53" s="421"/>
      <c r="AE53" s="421"/>
      <c r="AF53" s="421"/>
      <c r="AG53" s="421"/>
      <c r="AH53" s="421"/>
      <c r="AI53" s="421"/>
      <c r="AJ53" s="421"/>
      <c r="AK53" s="421"/>
      <c r="AL53" s="421"/>
      <c r="AM53" s="421"/>
      <c r="AN53" s="421"/>
      <c r="AO53" s="421"/>
      <c r="AP53" s="421"/>
      <c r="AQ53" s="421"/>
      <c r="AR53" s="421"/>
      <c r="AS53" s="457">
        <v>0</v>
      </c>
      <c r="AT53" s="421"/>
      <c r="AU53" s="421"/>
      <c r="AV53" s="421"/>
      <c r="AW53" s="421"/>
      <c r="AX53" s="421"/>
      <c r="AY53" s="421"/>
      <c r="AZ53" s="421"/>
      <c r="BA53" s="421"/>
      <c r="BB53" s="428" t="s">
        <v>2005</v>
      </c>
      <c r="BC53" s="421"/>
      <c r="BD53" s="421"/>
      <c r="BE53" s="421"/>
      <c r="BF53" s="421"/>
      <c r="BG53" s="421"/>
      <c r="BH53" s="421"/>
      <c r="BI53" s="421"/>
      <c r="BJ53" s="421"/>
      <c r="BK53" s="429" t="s">
        <v>158</v>
      </c>
      <c r="BL53" s="421"/>
      <c r="BM53" s="421"/>
      <c r="BN53" s="421"/>
      <c r="BO53" s="457">
        <v>0</v>
      </c>
      <c r="BP53" s="421"/>
      <c r="BQ53" s="421"/>
      <c r="BR53" s="421"/>
      <c r="BS53" s="421"/>
      <c r="BT53" s="421"/>
    </row>
    <row r="54" spans="2:72" ht="11.45" customHeight="1">
      <c r="B54" s="428">
        <v>11</v>
      </c>
      <c r="C54" s="421"/>
      <c r="D54" s="429" t="s">
        <v>2006</v>
      </c>
      <c r="E54" s="421"/>
      <c r="F54" s="421"/>
      <c r="G54" s="421"/>
      <c r="H54" s="421"/>
      <c r="I54" s="421"/>
      <c r="J54" s="421"/>
      <c r="K54" s="421"/>
      <c r="L54" s="421"/>
      <c r="M54" s="421"/>
      <c r="N54" s="421"/>
      <c r="O54" s="421"/>
      <c r="P54" s="421"/>
      <c r="Q54" s="421"/>
      <c r="R54" s="421"/>
      <c r="S54" s="421"/>
      <c r="T54" s="421"/>
      <c r="U54" s="421"/>
      <c r="V54" s="429" t="s">
        <v>2007</v>
      </c>
      <c r="W54" s="421"/>
      <c r="X54" s="421"/>
      <c r="Y54" s="421"/>
      <c r="Z54" s="421"/>
      <c r="AA54" s="421"/>
      <c r="AB54" s="421"/>
      <c r="AC54" s="421"/>
      <c r="AD54" s="421"/>
      <c r="AE54" s="421"/>
      <c r="AF54" s="421"/>
      <c r="AG54" s="421"/>
      <c r="AH54" s="421"/>
      <c r="AI54" s="421"/>
      <c r="AJ54" s="421"/>
      <c r="AK54" s="421"/>
      <c r="AL54" s="421"/>
      <c r="AM54" s="421"/>
      <c r="AN54" s="421"/>
      <c r="AO54" s="421"/>
      <c r="AP54" s="421"/>
      <c r="AQ54" s="421"/>
      <c r="AR54" s="421"/>
      <c r="AS54" s="457">
        <v>0</v>
      </c>
      <c r="AT54" s="421"/>
      <c r="AU54" s="421"/>
      <c r="AV54" s="421"/>
      <c r="AW54" s="421"/>
      <c r="AX54" s="421"/>
      <c r="AY54" s="421"/>
      <c r="AZ54" s="421"/>
      <c r="BA54" s="421"/>
      <c r="BB54" s="428" t="s">
        <v>1991</v>
      </c>
      <c r="BC54" s="421"/>
      <c r="BD54" s="421"/>
      <c r="BE54" s="421"/>
      <c r="BF54" s="421"/>
      <c r="BG54" s="421"/>
      <c r="BH54" s="421"/>
      <c r="BI54" s="421"/>
      <c r="BJ54" s="421"/>
      <c r="BK54" s="429" t="s">
        <v>158</v>
      </c>
      <c r="BL54" s="421"/>
      <c r="BM54" s="421"/>
      <c r="BN54" s="421"/>
      <c r="BO54" s="457">
        <v>0</v>
      </c>
      <c r="BP54" s="421"/>
      <c r="BQ54" s="421"/>
      <c r="BR54" s="421"/>
      <c r="BS54" s="421"/>
      <c r="BT54" s="421"/>
    </row>
    <row r="55" spans="2:72" ht="11.45" customHeight="1">
      <c r="B55" s="428">
        <v>12</v>
      </c>
      <c r="C55" s="421"/>
      <c r="D55" s="429" t="s">
        <v>2008</v>
      </c>
      <c r="E55" s="421"/>
      <c r="F55" s="421"/>
      <c r="G55" s="421"/>
      <c r="H55" s="421"/>
      <c r="I55" s="421"/>
      <c r="J55" s="421"/>
      <c r="K55" s="421"/>
      <c r="L55" s="421"/>
      <c r="M55" s="421"/>
      <c r="N55" s="421"/>
      <c r="O55" s="421"/>
      <c r="P55" s="421"/>
      <c r="Q55" s="421"/>
      <c r="R55" s="421"/>
      <c r="S55" s="421"/>
      <c r="T55" s="421"/>
      <c r="U55" s="421"/>
      <c r="V55" s="429" t="s">
        <v>2009</v>
      </c>
      <c r="W55" s="421"/>
      <c r="X55" s="421"/>
      <c r="Y55" s="421"/>
      <c r="Z55" s="421"/>
      <c r="AA55" s="421"/>
      <c r="AB55" s="421"/>
      <c r="AC55" s="421"/>
      <c r="AD55" s="421"/>
      <c r="AE55" s="421"/>
      <c r="AF55" s="421"/>
      <c r="AG55" s="421"/>
      <c r="AH55" s="421"/>
      <c r="AI55" s="421"/>
      <c r="AJ55" s="421"/>
      <c r="AK55" s="421"/>
      <c r="AL55" s="421"/>
      <c r="AM55" s="421"/>
      <c r="AN55" s="421"/>
      <c r="AO55" s="421"/>
      <c r="AP55" s="421"/>
      <c r="AQ55" s="421"/>
      <c r="AR55" s="421"/>
      <c r="AS55" s="457">
        <v>0</v>
      </c>
      <c r="AT55" s="421"/>
      <c r="AU55" s="421"/>
      <c r="AV55" s="421"/>
      <c r="AW55" s="421"/>
      <c r="AX55" s="421"/>
      <c r="AY55" s="421"/>
      <c r="AZ55" s="421"/>
      <c r="BA55" s="421"/>
      <c r="BB55" s="428" t="s">
        <v>2001</v>
      </c>
      <c r="BC55" s="421"/>
      <c r="BD55" s="421"/>
      <c r="BE55" s="421"/>
      <c r="BF55" s="421"/>
      <c r="BG55" s="421"/>
      <c r="BH55" s="421"/>
      <c r="BI55" s="421"/>
      <c r="BJ55" s="421"/>
      <c r="BK55" s="429" t="s">
        <v>158</v>
      </c>
      <c r="BL55" s="421"/>
      <c r="BM55" s="421"/>
      <c r="BN55" s="421"/>
      <c r="BO55" s="457">
        <v>0</v>
      </c>
      <c r="BP55" s="421"/>
      <c r="BQ55" s="421"/>
      <c r="BR55" s="421"/>
      <c r="BS55" s="421"/>
      <c r="BT55" s="421"/>
    </row>
    <row r="56" spans="2:72" ht="11.45" customHeight="1">
      <c r="B56" s="428">
        <v>13</v>
      </c>
      <c r="C56" s="421"/>
      <c r="D56" s="429" t="s">
        <v>2010</v>
      </c>
      <c r="E56" s="421"/>
      <c r="F56" s="421"/>
      <c r="G56" s="421"/>
      <c r="H56" s="421"/>
      <c r="I56" s="421"/>
      <c r="J56" s="421"/>
      <c r="K56" s="421"/>
      <c r="L56" s="421"/>
      <c r="M56" s="421"/>
      <c r="N56" s="421"/>
      <c r="O56" s="421"/>
      <c r="P56" s="421"/>
      <c r="Q56" s="421"/>
      <c r="R56" s="421"/>
      <c r="S56" s="421"/>
      <c r="T56" s="421"/>
      <c r="U56" s="421"/>
      <c r="V56" s="429" t="s">
        <v>2011</v>
      </c>
      <c r="W56" s="421"/>
      <c r="X56" s="421"/>
      <c r="Y56" s="421"/>
      <c r="Z56" s="421"/>
      <c r="AA56" s="421"/>
      <c r="AB56" s="421"/>
      <c r="AC56" s="421"/>
      <c r="AD56" s="421"/>
      <c r="AE56" s="421"/>
      <c r="AF56" s="421"/>
      <c r="AG56" s="421"/>
      <c r="AH56" s="421"/>
      <c r="AI56" s="421"/>
      <c r="AJ56" s="421"/>
      <c r="AK56" s="421"/>
      <c r="AL56" s="421"/>
      <c r="AM56" s="421"/>
      <c r="AN56" s="421"/>
      <c r="AO56" s="421"/>
      <c r="AP56" s="421"/>
      <c r="AQ56" s="421"/>
      <c r="AR56" s="421"/>
      <c r="AS56" s="457">
        <v>0</v>
      </c>
      <c r="AT56" s="421"/>
      <c r="AU56" s="421"/>
      <c r="AV56" s="421"/>
      <c r="AW56" s="421"/>
      <c r="AX56" s="421"/>
      <c r="AY56" s="421"/>
      <c r="AZ56" s="421"/>
      <c r="BA56" s="421"/>
      <c r="BB56" s="428" t="s">
        <v>1963</v>
      </c>
      <c r="BC56" s="421"/>
      <c r="BD56" s="421"/>
      <c r="BE56" s="421"/>
      <c r="BF56" s="421"/>
      <c r="BG56" s="421"/>
      <c r="BH56" s="421"/>
      <c r="BI56" s="421"/>
      <c r="BJ56" s="421"/>
      <c r="BK56" s="429" t="s">
        <v>158</v>
      </c>
      <c r="BL56" s="421"/>
      <c r="BM56" s="421"/>
      <c r="BN56" s="421"/>
      <c r="BO56" s="457">
        <v>0</v>
      </c>
      <c r="BP56" s="421"/>
      <c r="BQ56" s="421"/>
      <c r="BR56" s="421"/>
      <c r="BS56" s="421"/>
      <c r="BT56" s="421"/>
    </row>
    <row r="57" spans="2:72" ht="11.45" customHeight="1">
      <c r="B57" s="428">
        <v>14</v>
      </c>
      <c r="C57" s="421"/>
      <c r="D57" s="429" t="s">
        <v>2012</v>
      </c>
      <c r="E57" s="421"/>
      <c r="F57" s="421"/>
      <c r="G57" s="421"/>
      <c r="H57" s="421"/>
      <c r="I57" s="421"/>
      <c r="J57" s="421"/>
      <c r="K57" s="421"/>
      <c r="L57" s="421"/>
      <c r="M57" s="421"/>
      <c r="N57" s="421"/>
      <c r="O57" s="421"/>
      <c r="P57" s="421"/>
      <c r="Q57" s="421"/>
      <c r="R57" s="421"/>
      <c r="S57" s="421"/>
      <c r="T57" s="421"/>
      <c r="U57" s="421"/>
      <c r="V57" s="429" t="s">
        <v>2013</v>
      </c>
      <c r="W57" s="421"/>
      <c r="X57" s="421"/>
      <c r="Y57" s="421"/>
      <c r="Z57" s="421"/>
      <c r="AA57" s="421"/>
      <c r="AB57" s="421"/>
      <c r="AC57" s="421"/>
      <c r="AD57" s="421"/>
      <c r="AE57" s="421"/>
      <c r="AF57" s="421"/>
      <c r="AG57" s="421"/>
      <c r="AH57" s="421"/>
      <c r="AI57" s="421"/>
      <c r="AJ57" s="421"/>
      <c r="AK57" s="421"/>
      <c r="AL57" s="421"/>
      <c r="AM57" s="421"/>
      <c r="AN57" s="421"/>
      <c r="AO57" s="421"/>
      <c r="AP57" s="421"/>
      <c r="AQ57" s="421"/>
      <c r="AR57" s="421"/>
      <c r="AS57" s="457">
        <v>0</v>
      </c>
      <c r="AT57" s="421"/>
      <c r="AU57" s="421"/>
      <c r="AV57" s="421"/>
      <c r="AW57" s="421"/>
      <c r="AX57" s="421"/>
      <c r="AY57" s="421"/>
      <c r="AZ57" s="421"/>
      <c r="BA57" s="421"/>
      <c r="BB57" s="428" t="s">
        <v>2014</v>
      </c>
      <c r="BC57" s="421"/>
      <c r="BD57" s="421"/>
      <c r="BE57" s="421"/>
      <c r="BF57" s="421"/>
      <c r="BG57" s="421"/>
      <c r="BH57" s="421"/>
      <c r="BI57" s="421"/>
      <c r="BJ57" s="421"/>
      <c r="BK57" s="429" t="s">
        <v>158</v>
      </c>
      <c r="BL57" s="421"/>
      <c r="BM57" s="421"/>
      <c r="BN57" s="421"/>
      <c r="BO57" s="457">
        <v>0</v>
      </c>
      <c r="BP57" s="421"/>
      <c r="BQ57" s="421"/>
      <c r="BR57" s="421"/>
      <c r="BS57" s="421"/>
      <c r="BT57" s="421"/>
    </row>
    <row r="58" spans="2:72" ht="11.25" customHeight="1">
      <c r="B58" s="428">
        <v>15</v>
      </c>
      <c r="C58" s="421"/>
      <c r="D58" s="429" t="s">
        <v>2015</v>
      </c>
      <c r="E58" s="421"/>
      <c r="F58" s="421"/>
      <c r="G58" s="421"/>
      <c r="H58" s="421"/>
      <c r="I58" s="421"/>
      <c r="J58" s="421"/>
      <c r="K58" s="421"/>
      <c r="L58" s="421"/>
      <c r="M58" s="421"/>
      <c r="N58" s="421"/>
      <c r="O58" s="421"/>
      <c r="P58" s="421"/>
      <c r="Q58" s="421"/>
      <c r="R58" s="421"/>
      <c r="S58" s="421"/>
      <c r="T58" s="421"/>
      <c r="U58" s="421"/>
      <c r="V58" s="429" t="s">
        <v>2016</v>
      </c>
      <c r="W58" s="421"/>
      <c r="X58" s="421"/>
      <c r="Y58" s="421"/>
      <c r="Z58" s="421"/>
      <c r="AA58" s="421"/>
      <c r="AB58" s="421"/>
      <c r="AC58" s="421"/>
      <c r="AD58" s="421"/>
      <c r="AE58" s="421"/>
      <c r="AF58" s="421"/>
      <c r="AG58" s="421"/>
      <c r="AH58" s="421"/>
      <c r="AI58" s="421"/>
      <c r="AJ58" s="421"/>
      <c r="AK58" s="421"/>
      <c r="AL58" s="421"/>
      <c r="AM58" s="421"/>
      <c r="AN58" s="421"/>
      <c r="AO58" s="421"/>
      <c r="AP58" s="421"/>
      <c r="AQ58" s="421"/>
      <c r="AR58" s="421"/>
      <c r="AS58" s="457">
        <v>0</v>
      </c>
      <c r="AT58" s="421"/>
      <c r="AU58" s="421"/>
      <c r="AV58" s="421"/>
      <c r="AW58" s="421"/>
      <c r="AX58" s="421"/>
      <c r="AY58" s="421"/>
      <c r="AZ58" s="421"/>
      <c r="BA58" s="421"/>
      <c r="BB58" s="428" t="s">
        <v>2017</v>
      </c>
      <c r="BC58" s="421"/>
      <c r="BD58" s="421"/>
      <c r="BE58" s="421"/>
      <c r="BF58" s="421"/>
      <c r="BG58" s="421"/>
      <c r="BH58" s="421"/>
      <c r="BI58" s="421"/>
      <c r="BJ58" s="421"/>
      <c r="BK58" s="429" t="s">
        <v>158</v>
      </c>
      <c r="BL58" s="421"/>
      <c r="BM58" s="421"/>
      <c r="BN58" s="421"/>
      <c r="BO58" s="457">
        <v>0</v>
      </c>
      <c r="BP58" s="421"/>
      <c r="BQ58" s="421"/>
      <c r="BR58" s="421"/>
      <c r="BS58" s="421"/>
      <c r="BT58" s="421"/>
    </row>
    <row r="59" spans="2:72" ht="11.45" customHeight="1">
      <c r="B59" s="458">
        <v>0</v>
      </c>
      <c r="C59" s="459"/>
      <c r="D59" s="459"/>
      <c r="E59" s="459"/>
      <c r="F59" s="459"/>
      <c r="G59" s="459"/>
      <c r="H59" s="459"/>
      <c r="I59" s="459"/>
      <c r="J59" s="459"/>
      <c r="K59" s="459"/>
      <c r="L59" s="459"/>
      <c r="M59" s="459"/>
      <c r="N59" s="459"/>
      <c r="O59" s="459"/>
      <c r="P59" s="459"/>
      <c r="Q59" s="459"/>
      <c r="R59" s="459"/>
      <c r="S59" s="459"/>
      <c r="T59" s="459"/>
      <c r="U59" s="459"/>
      <c r="V59" s="459"/>
      <c r="W59" s="459"/>
      <c r="X59" s="459"/>
      <c r="Y59" s="459"/>
      <c r="Z59" s="459"/>
      <c r="AA59" s="459"/>
      <c r="AB59" s="459"/>
      <c r="AC59" s="459"/>
      <c r="AD59" s="459"/>
      <c r="AE59" s="459"/>
      <c r="AF59" s="459"/>
      <c r="AG59" s="459"/>
      <c r="AH59" s="459"/>
      <c r="AI59" s="459"/>
      <c r="AJ59" s="459"/>
      <c r="AK59" s="459"/>
      <c r="AL59" s="459"/>
      <c r="AM59" s="459"/>
      <c r="AN59" s="459"/>
      <c r="AO59" s="459"/>
      <c r="AP59" s="459"/>
      <c r="AQ59" s="459"/>
      <c r="AR59" s="459"/>
      <c r="AS59" s="459"/>
      <c r="AT59" s="459"/>
      <c r="AU59" s="459"/>
      <c r="AV59" s="459"/>
      <c r="AW59" s="459"/>
      <c r="AX59" s="459"/>
      <c r="AY59" s="459"/>
      <c r="AZ59" s="459"/>
      <c r="BA59" s="459"/>
      <c r="BB59" s="459"/>
      <c r="BC59" s="459"/>
      <c r="BD59" s="459"/>
      <c r="BE59" s="459"/>
      <c r="BF59" s="459"/>
      <c r="BG59" s="459"/>
      <c r="BH59" s="459"/>
      <c r="BI59" s="459"/>
      <c r="BJ59" s="459"/>
      <c r="BK59" s="459"/>
      <c r="BL59" s="459"/>
      <c r="BM59" s="459"/>
      <c r="BN59" s="459"/>
      <c r="BO59" s="459"/>
      <c r="BP59" s="459"/>
      <c r="BQ59" s="459"/>
      <c r="BR59" s="459"/>
      <c r="BS59" s="459"/>
      <c r="BT59" s="459"/>
    </row>
    <row r="60" ht="2.85" customHeight="1"/>
    <row r="61" ht="4.35" customHeight="1"/>
    <row r="62" ht="2.85" customHeight="1"/>
    <row r="63" ht="13.5" hidden="1"/>
    <row r="64" spans="2:68" ht="14.45" customHeight="1">
      <c r="B64" s="453" t="s">
        <v>2018</v>
      </c>
      <c r="C64" s="421"/>
      <c r="D64" s="421"/>
      <c r="E64" s="421"/>
      <c r="F64" s="421"/>
      <c r="G64" s="421"/>
      <c r="H64" s="421"/>
      <c r="I64" s="421"/>
      <c r="J64" s="421"/>
      <c r="K64" s="421"/>
      <c r="L64" s="421"/>
      <c r="M64" s="421"/>
      <c r="N64" s="421"/>
      <c r="O64" s="421"/>
      <c r="P64" s="421"/>
      <c r="Q64" s="421"/>
      <c r="R64" s="421"/>
      <c r="S64" s="421"/>
      <c r="T64" s="421"/>
      <c r="U64" s="421"/>
      <c r="V64" s="421"/>
      <c r="W64" s="421"/>
      <c r="X64" s="421"/>
      <c r="Y64" s="421"/>
      <c r="Z64" s="421"/>
      <c r="AA64" s="421"/>
      <c r="AB64" s="421"/>
      <c r="AC64" s="421"/>
      <c r="AD64" s="421"/>
      <c r="AE64" s="421"/>
      <c r="AF64" s="421"/>
      <c r="AG64" s="421"/>
      <c r="AH64" s="421"/>
      <c r="AI64" s="421"/>
      <c r="AJ64" s="421"/>
      <c r="AK64" s="421"/>
      <c r="AL64" s="421"/>
      <c r="AM64" s="421"/>
      <c r="AN64" s="421"/>
      <c r="AO64" s="421"/>
      <c r="AP64" s="421"/>
      <c r="AQ64" s="421"/>
      <c r="AR64" s="421"/>
      <c r="AS64" s="421"/>
      <c r="AT64" s="421"/>
      <c r="AU64" s="421"/>
      <c r="AV64" s="421"/>
      <c r="AW64" s="421"/>
      <c r="AX64" s="421"/>
      <c r="AY64" s="421"/>
      <c r="AZ64" s="421"/>
      <c r="BA64" s="421"/>
      <c r="BB64" s="421"/>
      <c r="BC64" s="421"/>
      <c r="BD64" s="421"/>
      <c r="BE64" s="421"/>
      <c r="BF64" s="421"/>
      <c r="BG64" s="421"/>
      <c r="BH64" s="421"/>
      <c r="BI64" s="421"/>
      <c r="BJ64" s="421"/>
      <c r="BK64" s="421"/>
      <c r="BL64" s="421"/>
      <c r="BM64" s="421"/>
      <c r="BN64" s="421"/>
      <c r="BO64" s="421"/>
      <c r="BP64" s="421"/>
    </row>
    <row r="65" spans="2:72" ht="11.45" customHeight="1">
      <c r="B65" s="454" t="s">
        <v>1937</v>
      </c>
      <c r="C65" s="455"/>
      <c r="D65" s="456" t="s">
        <v>1938</v>
      </c>
      <c r="E65" s="455"/>
      <c r="F65" s="455"/>
      <c r="G65" s="455"/>
      <c r="H65" s="455"/>
      <c r="I65" s="455"/>
      <c r="J65" s="455"/>
      <c r="K65" s="455"/>
      <c r="L65" s="455"/>
      <c r="M65" s="455"/>
      <c r="N65" s="455"/>
      <c r="O65" s="455"/>
      <c r="P65" s="455"/>
      <c r="Q65" s="455"/>
      <c r="R65" s="455"/>
      <c r="S65" s="455"/>
      <c r="T65" s="455"/>
      <c r="U65" s="455"/>
      <c r="V65" s="456" t="s">
        <v>1884</v>
      </c>
      <c r="W65" s="455"/>
      <c r="X65" s="455"/>
      <c r="Y65" s="455"/>
      <c r="Z65" s="455"/>
      <c r="AA65" s="455"/>
      <c r="AB65" s="455"/>
      <c r="AC65" s="455"/>
      <c r="AD65" s="455"/>
      <c r="AE65" s="455"/>
      <c r="AF65" s="455"/>
      <c r="AG65" s="455"/>
      <c r="AH65" s="455"/>
      <c r="AI65" s="455"/>
      <c r="AJ65" s="455"/>
      <c r="AK65" s="455"/>
      <c r="AL65" s="455"/>
      <c r="AM65" s="455"/>
      <c r="AN65" s="455"/>
      <c r="AO65" s="455"/>
      <c r="AP65" s="455"/>
      <c r="AQ65" s="455"/>
      <c r="AR65" s="455"/>
      <c r="AS65" s="454" t="s">
        <v>1939</v>
      </c>
      <c r="AT65" s="455"/>
      <c r="AU65" s="455"/>
      <c r="AV65" s="455"/>
      <c r="AW65" s="455"/>
      <c r="AX65" s="455"/>
      <c r="AY65" s="455"/>
      <c r="AZ65" s="455"/>
      <c r="BA65" s="455"/>
      <c r="BB65" s="454" t="s">
        <v>128</v>
      </c>
      <c r="BC65" s="455"/>
      <c r="BD65" s="455"/>
      <c r="BE65" s="455"/>
      <c r="BF65" s="455"/>
      <c r="BG65" s="455"/>
      <c r="BH65" s="455"/>
      <c r="BI65" s="455"/>
      <c r="BJ65" s="455"/>
      <c r="BK65" s="456" t="s">
        <v>1940</v>
      </c>
      <c r="BL65" s="455"/>
      <c r="BM65" s="455"/>
      <c r="BN65" s="455"/>
      <c r="BO65" s="454" t="s">
        <v>1941</v>
      </c>
      <c r="BP65" s="455"/>
      <c r="BQ65" s="455"/>
      <c r="BR65" s="455"/>
      <c r="BS65" s="455"/>
      <c r="BT65" s="455"/>
    </row>
    <row r="66" spans="2:72" ht="11.45" customHeight="1">
      <c r="B66" s="428">
        <v>1</v>
      </c>
      <c r="C66" s="421"/>
      <c r="D66" s="429" t="s">
        <v>2019</v>
      </c>
      <c r="E66" s="421"/>
      <c r="F66" s="421"/>
      <c r="G66" s="421"/>
      <c r="H66" s="421"/>
      <c r="I66" s="421"/>
      <c r="J66" s="421"/>
      <c r="K66" s="421"/>
      <c r="L66" s="421"/>
      <c r="M66" s="421"/>
      <c r="N66" s="421"/>
      <c r="O66" s="421"/>
      <c r="P66" s="421"/>
      <c r="Q66" s="421"/>
      <c r="R66" s="421"/>
      <c r="S66" s="421"/>
      <c r="T66" s="421"/>
      <c r="U66" s="421"/>
      <c r="V66" s="429" t="s">
        <v>2020</v>
      </c>
      <c r="W66" s="421"/>
      <c r="X66" s="421"/>
      <c r="Y66" s="421"/>
      <c r="Z66" s="421"/>
      <c r="AA66" s="421"/>
      <c r="AB66" s="421"/>
      <c r="AC66" s="421"/>
      <c r="AD66" s="421"/>
      <c r="AE66" s="421"/>
      <c r="AF66" s="421"/>
      <c r="AG66" s="421"/>
      <c r="AH66" s="421"/>
      <c r="AI66" s="421"/>
      <c r="AJ66" s="421"/>
      <c r="AK66" s="421"/>
      <c r="AL66" s="421"/>
      <c r="AM66" s="421"/>
      <c r="AN66" s="421"/>
      <c r="AO66" s="421"/>
      <c r="AP66" s="421"/>
      <c r="AQ66" s="421"/>
      <c r="AR66" s="421"/>
      <c r="AS66" s="457">
        <v>0</v>
      </c>
      <c r="AT66" s="421"/>
      <c r="AU66" s="421"/>
      <c r="AV66" s="421"/>
      <c r="AW66" s="421"/>
      <c r="AX66" s="421"/>
      <c r="AY66" s="421"/>
      <c r="AZ66" s="421"/>
      <c r="BA66" s="421"/>
      <c r="BB66" s="428" t="s">
        <v>1983</v>
      </c>
      <c r="BC66" s="421"/>
      <c r="BD66" s="421"/>
      <c r="BE66" s="421"/>
      <c r="BF66" s="421"/>
      <c r="BG66" s="421"/>
      <c r="BH66" s="421"/>
      <c r="BI66" s="421"/>
      <c r="BJ66" s="421"/>
      <c r="BK66" s="429" t="s">
        <v>158</v>
      </c>
      <c r="BL66" s="421"/>
      <c r="BM66" s="421"/>
      <c r="BN66" s="421"/>
      <c r="BO66" s="457">
        <v>0</v>
      </c>
      <c r="BP66" s="421"/>
      <c r="BQ66" s="421"/>
      <c r="BR66" s="421"/>
      <c r="BS66" s="421"/>
      <c r="BT66" s="421"/>
    </row>
    <row r="67" spans="2:72" ht="11.25" customHeight="1">
      <c r="B67" s="458">
        <v>0</v>
      </c>
      <c r="C67" s="459"/>
      <c r="D67" s="459"/>
      <c r="E67" s="459"/>
      <c r="F67" s="459"/>
      <c r="G67" s="459"/>
      <c r="H67" s="459"/>
      <c r="I67" s="459"/>
      <c r="J67" s="459"/>
      <c r="K67" s="459"/>
      <c r="L67" s="459"/>
      <c r="M67" s="459"/>
      <c r="N67" s="459"/>
      <c r="O67" s="459"/>
      <c r="P67" s="459"/>
      <c r="Q67" s="459"/>
      <c r="R67" s="459"/>
      <c r="S67" s="459"/>
      <c r="T67" s="459"/>
      <c r="U67" s="459"/>
      <c r="V67" s="459"/>
      <c r="W67" s="459"/>
      <c r="X67" s="459"/>
      <c r="Y67" s="459"/>
      <c r="Z67" s="459"/>
      <c r="AA67" s="459"/>
      <c r="AB67" s="459"/>
      <c r="AC67" s="459"/>
      <c r="AD67" s="459"/>
      <c r="AE67" s="459"/>
      <c r="AF67" s="459"/>
      <c r="AG67" s="459"/>
      <c r="AH67" s="459"/>
      <c r="AI67" s="459"/>
      <c r="AJ67" s="459"/>
      <c r="AK67" s="459"/>
      <c r="AL67" s="459"/>
      <c r="AM67" s="459"/>
      <c r="AN67" s="459"/>
      <c r="AO67" s="459"/>
      <c r="AP67" s="459"/>
      <c r="AQ67" s="459"/>
      <c r="AR67" s="459"/>
      <c r="AS67" s="459"/>
      <c r="AT67" s="459"/>
      <c r="AU67" s="459"/>
      <c r="AV67" s="459"/>
      <c r="AW67" s="459"/>
      <c r="AX67" s="459"/>
      <c r="AY67" s="459"/>
      <c r="AZ67" s="459"/>
      <c r="BA67" s="459"/>
      <c r="BB67" s="459"/>
      <c r="BC67" s="459"/>
      <c r="BD67" s="459"/>
      <c r="BE67" s="459"/>
      <c r="BF67" s="459"/>
      <c r="BG67" s="459"/>
      <c r="BH67" s="459"/>
      <c r="BI67" s="459"/>
      <c r="BJ67" s="459"/>
      <c r="BK67" s="459"/>
      <c r="BL67" s="459"/>
      <c r="BM67" s="459"/>
      <c r="BN67" s="459"/>
      <c r="BO67" s="459"/>
      <c r="BP67" s="459"/>
      <c r="BQ67" s="459"/>
      <c r="BR67" s="459"/>
      <c r="BS67" s="459"/>
      <c r="BT67" s="459"/>
    </row>
    <row r="68" ht="2.85" customHeight="1"/>
    <row r="69" ht="4.35" customHeight="1"/>
    <row r="70" ht="2.85" customHeight="1"/>
    <row r="71" ht="13.5" hidden="1"/>
    <row r="72" spans="2:64" ht="14.45" customHeight="1">
      <c r="B72" s="453" t="s">
        <v>2021</v>
      </c>
      <c r="C72" s="421"/>
      <c r="D72" s="421"/>
      <c r="E72" s="421"/>
      <c r="F72" s="421"/>
      <c r="G72" s="421"/>
      <c r="H72" s="421"/>
      <c r="I72" s="421"/>
      <c r="J72" s="421"/>
      <c r="K72" s="421"/>
      <c r="L72" s="421"/>
      <c r="M72" s="421"/>
      <c r="N72" s="421"/>
      <c r="O72" s="421"/>
      <c r="P72" s="421"/>
      <c r="Q72" s="421"/>
      <c r="R72" s="421"/>
      <c r="S72" s="421"/>
      <c r="T72" s="421"/>
      <c r="U72" s="421"/>
      <c r="V72" s="421"/>
      <c r="W72" s="421"/>
      <c r="X72" s="421"/>
      <c r="Y72" s="421"/>
      <c r="Z72" s="421"/>
      <c r="AA72" s="421"/>
      <c r="AB72" s="421"/>
      <c r="AC72" s="421"/>
      <c r="AD72" s="421"/>
      <c r="AE72" s="421"/>
      <c r="AF72" s="421"/>
      <c r="AG72" s="421"/>
      <c r="AH72" s="421"/>
      <c r="AI72" s="421"/>
      <c r="AJ72" s="421"/>
      <c r="AK72" s="421"/>
      <c r="AL72" s="421"/>
      <c r="AM72" s="421"/>
      <c r="AN72" s="421"/>
      <c r="AO72" s="421"/>
      <c r="AP72" s="421"/>
      <c r="AQ72" s="421"/>
      <c r="AR72" s="421"/>
      <c r="AS72" s="421"/>
      <c r="AT72" s="421"/>
      <c r="AU72" s="421"/>
      <c r="AV72" s="421"/>
      <c r="AW72" s="421"/>
      <c r="AX72" s="421"/>
      <c r="AY72" s="421"/>
      <c r="AZ72" s="421"/>
      <c r="BA72" s="421"/>
      <c r="BB72" s="421"/>
      <c r="BC72" s="421"/>
      <c r="BD72" s="421"/>
      <c r="BE72" s="421"/>
      <c r="BF72" s="421"/>
      <c r="BG72" s="421"/>
      <c r="BH72" s="421"/>
      <c r="BI72" s="421"/>
      <c r="BJ72" s="421"/>
      <c r="BK72" s="421"/>
      <c r="BL72" s="421"/>
    </row>
    <row r="73" ht="13.5" hidden="1"/>
    <row r="74" spans="2:72" ht="11.45" customHeight="1">
      <c r="B74" s="454" t="s">
        <v>1937</v>
      </c>
      <c r="C74" s="455"/>
      <c r="D74" s="456" t="s">
        <v>1938</v>
      </c>
      <c r="E74" s="455"/>
      <c r="F74" s="455"/>
      <c r="G74" s="455"/>
      <c r="H74" s="455"/>
      <c r="I74" s="455"/>
      <c r="J74" s="455"/>
      <c r="K74" s="455"/>
      <c r="L74" s="455"/>
      <c r="M74" s="455"/>
      <c r="N74" s="455"/>
      <c r="O74" s="455"/>
      <c r="P74" s="455"/>
      <c r="Q74" s="455"/>
      <c r="R74" s="455"/>
      <c r="S74" s="455"/>
      <c r="T74" s="455"/>
      <c r="U74" s="455"/>
      <c r="V74" s="456" t="s">
        <v>1884</v>
      </c>
      <c r="W74" s="455"/>
      <c r="X74" s="455"/>
      <c r="Y74" s="455"/>
      <c r="Z74" s="455"/>
      <c r="AA74" s="455"/>
      <c r="AB74" s="455"/>
      <c r="AC74" s="455"/>
      <c r="AD74" s="455"/>
      <c r="AE74" s="455"/>
      <c r="AF74" s="455"/>
      <c r="AG74" s="455"/>
      <c r="AH74" s="455"/>
      <c r="AI74" s="455"/>
      <c r="AJ74" s="455"/>
      <c r="AK74" s="455"/>
      <c r="AL74" s="455"/>
      <c r="AM74" s="455"/>
      <c r="AN74" s="455"/>
      <c r="AO74" s="455"/>
      <c r="AP74" s="455"/>
      <c r="AQ74" s="455"/>
      <c r="AR74" s="455"/>
      <c r="AS74" s="454" t="s">
        <v>1939</v>
      </c>
      <c r="AT74" s="455"/>
      <c r="AU74" s="455"/>
      <c r="AV74" s="455"/>
      <c r="AW74" s="455"/>
      <c r="AX74" s="455"/>
      <c r="AY74" s="455"/>
      <c r="AZ74" s="455"/>
      <c r="BA74" s="455"/>
      <c r="BB74" s="454" t="s">
        <v>128</v>
      </c>
      <c r="BC74" s="455"/>
      <c r="BD74" s="455"/>
      <c r="BE74" s="455"/>
      <c r="BF74" s="455"/>
      <c r="BG74" s="455"/>
      <c r="BH74" s="455"/>
      <c r="BI74" s="455"/>
      <c r="BJ74" s="455"/>
      <c r="BK74" s="456" t="s">
        <v>1940</v>
      </c>
      <c r="BL74" s="455"/>
      <c r="BM74" s="455"/>
      <c r="BN74" s="455"/>
      <c r="BO74" s="454" t="s">
        <v>1941</v>
      </c>
      <c r="BP74" s="455"/>
      <c r="BQ74" s="455"/>
      <c r="BR74" s="455"/>
      <c r="BS74" s="455"/>
      <c r="BT74" s="455"/>
    </row>
    <row r="75" spans="2:72" ht="11.45" customHeight="1">
      <c r="B75" s="428">
        <v>1</v>
      </c>
      <c r="C75" s="421"/>
      <c r="D75" s="429" t="s">
        <v>2022</v>
      </c>
      <c r="E75" s="421"/>
      <c r="F75" s="421"/>
      <c r="G75" s="421"/>
      <c r="H75" s="421"/>
      <c r="I75" s="421"/>
      <c r="J75" s="421"/>
      <c r="K75" s="421"/>
      <c r="L75" s="421"/>
      <c r="M75" s="421"/>
      <c r="N75" s="421"/>
      <c r="O75" s="421"/>
      <c r="P75" s="421"/>
      <c r="Q75" s="421"/>
      <c r="R75" s="421"/>
      <c r="S75" s="421"/>
      <c r="T75" s="421"/>
      <c r="U75" s="421"/>
      <c r="V75" s="429" t="s">
        <v>2023</v>
      </c>
      <c r="W75" s="421"/>
      <c r="X75" s="421"/>
      <c r="Y75" s="421"/>
      <c r="Z75" s="421"/>
      <c r="AA75" s="421"/>
      <c r="AB75" s="421"/>
      <c r="AC75" s="421"/>
      <c r="AD75" s="421"/>
      <c r="AE75" s="421"/>
      <c r="AF75" s="421"/>
      <c r="AG75" s="421"/>
      <c r="AH75" s="421"/>
      <c r="AI75" s="421"/>
      <c r="AJ75" s="421"/>
      <c r="AK75" s="421"/>
      <c r="AL75" s="421"/>
      <c r="AM75" s="421"/>
      <c r="AN75" s="421"/>
      <c r="AO75" s="421"/>
      <c r="AP75" s="421"/>
      <c r="AQ75" s="421"/>
      <c r="AR75" s="421"/>
      <c r="AS75" s="457">
        <v>0</v>
      </c>
      <c r="AT75" s="421"/>
      <c r="AU75" s="421"/>
      <c r="AV75" s="421"/>
      <c r="AW75" s="421"/>
      <c r="AX75" s="421"/>
      <c r="AY75" s="421"/>
      <c r="AZ75" s="421"/>
      <c r="BA75" s="421"/>
      <c r="BB75" s="428" t="s">
        <v>1959</v>
      </c>
      <c r="BC75" s="421"/>
      <c r="BD75" s="421"/>
      <c r="BE75" s="421"/>
      <c r="BF75" s="421"/>
      <c r="BG75" s="421"/>
      <c r="BH75" s="421"/>
      <c r="BI75" s="421"/>
      <c r="BJ75" s="421"/>
      <c r="BK75" s="429" t="s">
        <v>580</v>
      </c>
      <c r="BL75" s="421"/>
      <c r="BM75" s="421"/>
      <c r="BN75" s="421"/>
      <c r="BO75" s="457">
        <v>0</v>
      </c>
      <c r="BP75" s="421"/>
      <c r="BQ75" s="421"/>
      <c r="BR75" s="421"/>
      <c r="BS75" s="421"/>
      <c r="BT75" s="421"/>
    </row>
    <row r="76" spans="2:72" ht="11.25" customHeight="1">
      <c r="B76" s="428">
        <v>2</v>
      </c>
      <c r="C76" s="421"/>
      <c r="D76" s="429" t="s">
        <v>2024</v>
      </c>
      <c r="E76" s="421"/>
      <c r="F76" s="421"/>
      <c r="G76" s="421"/>
      <c r="H76" s="421"/>
      <c r="I76" s="421"/>
      <c r="J76" s="421"/>
      <c r="K76" s="421"/>
      <c r="L76" s="421"/>
      <c r="M76" s="421"/>
      <c r="N76" s="421"/>
      <c r="O76" s="421"/>
      <c r="P76" s="421"/>
      <c r="Q76" s="421"/>
      <c r="R76" s="421"/>
      <c r="S76" s="421"/>
      <c r="T76" s="421"/>
      <c r="U76" s="421"/>
      <c r="V76" s="429" t="s">
        <v>2025</v>
      </c>
      <c r="W76" s="421"/>
      <c r="X76" s="421"/>
      <c r="Y76" s="421"/>
      <c r="Z76" s="421"/>
      <c r="AA76" s="421"/>
      <c r="AB76" s="421"/>
      <c r="AC76" s="421"/>
      <c r="AD76" s="421"/>
      <c r="AE76" s="421"/>
      <c r="AF76" s="421"/>
      <c r="AG76" s="421"/>
      <c r="AH76" s="421"/>
      <c r="AI76" s="421"/>
      <c r="AJ76" s="421"/>
      <c r="AK76" s="421"/>
      <c r="AL76" s="421"/>
      <c r="AM76" s="421"/>
      <c r="AN76" s="421"/>
      <c r="AO76" s="421"/>
      <c r="AP76" s="421"/>
      <c r="AQ76" s="421"/>
      <c r="AR76" s="421"/>
      <c r="AS76" s="457">
        <v>0</v>
      </c>
      <c r="AT76" s="421"/>
      <c r="AU76" s="421"/>
      <c r="AV76" s="421"/>
      <c r="AW76" s="421"/>
      <c r="AX76" s="421"/>
      <c r="AY76" s="421"/>
      <c r="AZ76" s="421"/>
      <c r="BA76" s="421"/>
      <c r="BB76" s="428" t="s">
        <v>2026</v>
      </c>
      <c r="BC76" s="421"/>
      <c r="BD76" s="421"/>
      <c r="BE76" s="421"/>
      <c r="BF76" s="421"/>
      <c r="BG76" s="421"/>
      <c r="BH76" s="421"/>
      <c r="BI76" s="421"/>
      <c r="BJ76" s="421"/>
      <c r="BK76" s="429" t="s">
        <v>580</v>
      </c>
      <c r="BL76" s="421"/>
      <c r="BM76" s="421"/>
      <c r="BN76" s="421"/>
      <c r="BO76" s="457">
        <v>0</v>
      </c>
      <c r="BP76" s="421"/>
      <c r="BQ76" s="421"/>
      <c r="BR76" s="421"/>
      <c r="BS76" s="421"/>
      <c r="BT76" s="421"/>
    </row>
    <row r="77" spans="2:72" ht="11.45" customHeight="1">
      <c r="B77" s="458">
        <v>0</v>
      </c>
      <c r="C77" s="459"/>
      <c r="D77" s="459"/>
      <c r="E77" s="459"/>
      <c r="F77" s="459"/>
      <c r="G77" s="459"/>
      <c r="H77" s="459"/>
      <c r="I77" s="459"/>
      <c r="J77" s="459"/>
      <c r="K77" s="459"/>
      <c r="L77" s="459"/>
      <c r="M77" s="459"/>
      <c r="N77" s="459"/>
      <c r="O77" s="459"/>
      <c r="P77" s="459"/>
      <c r="Q77" s="459"/>
      <c r="R77" s="459"/>
      <c r="S77" s="459"/>
      <c r="T77" s="459"/>
      <c r="U77" s="459"/>
      <c r="V77" s="459"/>
      <c r="W77" s="459"/>
      <c r="X77" s="459"/>
      <c r="Y77" s="459"/>
      <c r="Z77" s="459"/>
      <c r="AA77" s="459"/>
      <c r="AB77" s="459"/>
      <c r="AC77" s="459"/>
      <c r="AD77" s="459"/>
      <c r="AE77" s="459"/>
      <c r="AF77" s="459"/>
      <c r="AG77" s="459"/>
      <c r="AH77" s="459"/>
      <c r="AI77" s="459"/>
      <c r="AJ77" s="459"/>
      <c r="AK77" s="459"/>
      <c r="AL77" s="459"/>
      <c r="AM77" s="459"/>
      <c r="AN77" s="459"/>
      <c r="AO77" s="459"/>
      <c r="AP77" s="459"/>
      <c r="AQ77" s="459"/>
      <c r="AR77" s="459"/>
      <c r="AS77" s="459"/>
      <c r="AT77" s="459"/>
      <c r="AU77" s="459"/>
      <c r="AV77" s="459"/>
      <c r="AW77" s="459"/>
      <c r="AX77" s="459"/>
      <c r="AY77" s="459"/>
      <c r="AZ77" s="459"/>
      <c r="BA77" s="459"/>
      <c r="BB77" s="459"/>
      <c r="BC77" s="459"/>
      <c r="BD77" s="459"/>
      <c r="BE77" s="459"/>
      <c r="BF77" s="459"/>
      <c r="BG77" s="459"/>
      <c r="BH77" s="459"/>
      <c r="BI77" s="459"/>
      <c r="BJ77" s="459"/>
      <c r="BK77" s="459"/>
      <c r="BL77" s="459"/>
      <c r="BM77" s="459"/>
      <c r="BN77" s="459"/>
      <c r="BO77" s="459"/>
      <c r="BP77" s="459"/>
      <c r="BQ77" s="459"/>
      <c r="BR77" s="459"/>
      <c r="BS77" s="459"/>
      <c r="BT77" s="459"/>
    </row>
    <row r="78" ht="2.85" customHeight="1"/>
    <row r="79" ht="4.35" customHeight="1"/>
    <row r="80" ht="2.85" customHeight="1"/>
    <row r="81" ht="13.5" hidden="1"/>
    <row r="82" spans="2:69" ht="14.45" customHeight="1">
      <c r="B82" s="453" t="s">
        <v>2027</v>
      </c>
      <c r="C82" s="421"/>
      <c r="D82" s="421"/>
      <c r="E82" s="421"/>
      <c r="F82" s="421"/>
      <c r="G82" s="421"/>
      <c r="H82" s="421"/>
      <c r="I82" s="421"/>
      <c r="J82" s="421"/>
      <c r="K82" s="421"/>
      <c r="L82" s="421"/>
      <c r="M82" s="421"/>
      <c r="N82" s="421"/>
      <c r="O82" s="421"/>
      <c r="P82" s="421"/>
      <c r="Q82" s="421"/>
      <c r="R82" s="421"/>
      <c r="S82" s="421"/>
      <c r="T82" s="421"/>
      <c r="U82" s="421"/>
      <c r="V82" s="421"/>
      <c r="W82" s="421"/>
      <c r="X82" s="421"/>
      <c r="Y82" s="421"/>
      <c r="Z82" s="421"/>
      <c r="AA82" s="421"/>
      <c r="AB82" s="421"/>
      <c r="AC82" s="421"/>
      <c r="AD82" s="421"/>
      <c r="AE82" s="421"/>
      <c r="AF82" s="421"/>
      <c r="AG82" s="421"/>
      <c r="AH82" s="421"/>
      <c r="AI82" s="421"/>
      <c r="AJ82" s="421"/>
      <c r="AK82" s="421"/>
      <c r="AL82" s="421"/>
      <c r="AM82" s="421"/>
      <c r="AN82" s="421"/>
      <c r="AO82" s="421"/>
      <c r="AP82" s="421"/>
      <c r="AQ82" s="421"/>
      <c r="AR82" s="421"/>
      <c r="AS82" s="421"/>
      <c r="AT82" s="421"/>
      <c r="AU82" s="421"/>
      <c r="AV82" s="421"/>
      <c r="AW82" s="421"/>
      <c r="AX82" s="421"/>
      <c r="AY82" s="421"/>
      <c r="AZ82" s="421"/>
      <c r="BA82" s="421"/>
      <c r="BB82" s="421"/>
      <c r="BC82" s="421"/>
      <c r="BD82" s="421"/>
      <c r="BE82" s="421"/>
      <c r="BF82" s="421"/>
      <c r="BG82" s="421"/>
      <c r="BH82" s="421"/>
      <c r="BI82" s="421"/>
      <c r="BJ82" s="421"/>
      <c r="BK82" s="421"/>
      <c r="BL82" s="421"/>
      <c r="BM82" s="421"/>
      <c r="BN82" s="421"/>
      <c r="BO82" s="421"/>
      <c r="BP82" s="421"/>
      <c r="BQ82" s="421"/>
    </row>
    <row r="83" ht="13.5" hidden="1"/>
    <row r="84" spans="2:72" ht="11.45" customHeight="1">
      <c r="B84" s="454" t="s">
        <v>1937</v>
      </c>
      <c r="C84" s="455"/>
      <c r="D84" s="456" t="s">
        <v>1938</v>
      </c>
      <c r="E84" s="455"/>
      <c r="F84" s="455"/>
      <c r="G84" s="455"/>
      <c r="H84" s="455"/>
      <c r="I84" s="455"/>
      <c r="J84" s="455"/>
      <c r="K84" s="455"/>
      <c r="L84" s="455"/>
      <c r="M84" s="455"/>
      <c r="N84" s="455"/>
      <c r="O84" s="455"/>
      <c r="P84" s="455"/>
      <c r="Q84" s="455"/>
      <c r="R84" s="455"/>
      <c r="S84" s="455"/>
      <c r="T84" s="455"/>
      <c r="U84" s="455"/>
      <c r="V84" s="456" t="s">
        <v>1884</v>
      </c>
      <c r="W84" s="455"/>
      <c r="X84" s="455"/>
      <c r="Y84" s="455"/>
      <c r="Z84" s="455"/>
      <c r="AA84" s="455"/>
      <c r="AB84" s="455"/>
      <c r="AC84" s="455"/>
      <c r="AD84" s="455"/>
      <c r="AE84" s="455"/>
      <c r="AF84" s="455"/>
      <c r="AG84" s="455"/>
      <c r="AH84" s="455"/>
      <c r="AI84" s="455"/>
      <c r="AJ84" s="455"/>
      <c r="AK84" s="455"/>
      <c r="AL84" s="455"/>
      <c r="AM84" s="455"/>
      <c r="AN84" s="455"/>
      <c r="AO84" s="455"/>
      <c r="AP84" s="455"/>
      <c r="AQ84" s="455"/>
      <c r="AR84" s="455"/>
      <c r="AS84" s="454" t="s">
        <v>1939</v>
      </c>
      <c r="AT84" s="455"/>
      <c r="AU84" s="455"/>
      <c r="AV84" s="455"/>
      <c r="AW84" s="455"/>
      <c r="AX84" s="455"/>
      <c r="AY84" s="455"/>
      <c r="AZ84" s="455"/>
      <c r="BA84" s="455"/>
      <c r="BB84" s="454" t="s">
        <v>128</v>
      </c>
      <c r="BC84" s="455"/>
      <c r="BD84" s="455"/>
      <c r="BE84" s="455"/>
      <c r="BF84" s="455"/>
      <c r="BG84" s="455"/>
      <c r="BH84" s="455"/>
      <c r="BI84" s="455"/>
      <c r="BJ84" s="455"/>
      <c r="BK84" s="456" t="s">
        <v>1940</v>
      </c>
      <c r="BL84" s="455"/>
      <c r="BM84" s="455"/>
      <c r="BN84" s="455"/>
      <c r="BO84" s="454" t="s">
        <v>1941</v>
      </c>
      <c r="BP84" s="455"/>
      <c r="BQ84" s="455"/>
      <c r="BR84" s="455"/>
      <c r="BS84" s="455"/>
      <c r="BT84" s="455"/>
    </row>
    <row r="85" spans="2:72" ht="11.45" customHeight="1">
      <c r="B85" s="428">
        <v>1</v>
      </c>
      <c r="C85" s="421"/>
      <c r="D85" s="429" t="s">
        <v>2028</v>
      </c>
      <c r="E85" s="421"/>
      <c r="F85" s="421"/>
      <c r="G85" s="421"/>
      <c r="H85" s="421"/>
      <c r="I85" s="421"/>
      <c r="J85" s="421"/>
      <c r="K85" s="421"/>
      <c r="L85" s="421"/>
      <c r="M85" s="421"/>
      <c r="N85" s="421"/>
      <c r="O85" s="421"/>
      <c r="P85" s="421"/>
      <c r="Q85" s="421"/>
      <c r="R85" s="421"/>
      <c r="S85" s="421"/>
      <c r="T85" s="421"/>
      <c r="U85" s="421"/>
      <c r="V85" s="429" t="s">
        <v>2029</v>
      </c>
      <c r="W85" s="421"/>
      <c r="X85" s="421"/>
      <c r="Y85" s="421"/>
      <c r="Z85" s="421"/>
      <c r="AA85" s="421"/>
      <c r="AB85" s="421"/>
      <c r="AC85" s="421"/>
      <c r="AD85" s="421"/>
      <c r="AE85" s="421"/>
      <c r="AF85" s="421"/>
      <c r="AG85" s="421"/>
      <c r="AH85" s="421"/>
      <c r="AI85" s="421"/>
      <c r="AJ85" s="421"/>
      <c r="AK85" s="421"/>
      <c r="AL85" s="421"/>
      <c r="AM85" s="421"/>
      <c r="AN85" s="421"/>
      <c r="AO85" s="421"/>
      <c r="AP85" s="421"/>
      <c r="AQ85" s="421"/>
      <c r="AR85" s="421"/>
      <c r="AS85" s="457">
        <v>0</v>
      </c>
      <c r="AT85" s="421"/>
      <c r="AU85" s="421"/>
      <c r="AV85" s="421"/>
      <c r="AW85" s="421"/>
      <c r="AX85" s="421"/>
      <c r="AY85" s="421"/>
      <c r="AZ85" s="421"/>
      <c r="BA85" s="421"/>
      <c r="BB85" s="428" t="s">
        <v>1959</v>
      </c>
      <c r="BC85" s="421"/>
      <c r="BD85" s="421"/>
      <c r="BE85" s="421"/>
      <c r="BF85" s="421"/>
      <c r="BG85" s="421"/>
      <c r="BH85" s="421"/>
      <c r="BI85" s="421"/>
      <c r="BJ85" s="421"/>
      <c r="BK85" s="429" t="s">
        <v>580</v>
      </c>
      <c r="BL85" s="421"/>
      <c r="BM85" s="421"/>
      <c r="BN85" s="421"/>
      <c r="BO85" s="457">
        <v>0</v>
      </c>
      <c r="BP85" s="421"/>
      <c r="BQ85" s="421"/>
      <c r="BR85" s="421"/>
      <c r="BS85" s="421"/>
      <c r="BT85" s="421"/>
    </row>
    <row r="86" spans="2:72" ht="11.25" customHeight="1">
      <c r="B86" s="458">
        <v>0</v>
      </c>
      <c r="C86" s="459"/>
      <c r="D86" s="459"/>
      <c r="E86" s="459"/>
      <c r="F86" s="459"/>
      <c r="G86" s="459"/>
      <c r="H86" s="459"/>
      <c r="I86" s="459"/>
      <c r="J86" s="459"/>
      <c r="K86" s="459"/>
      <c r="L86" s="459"/>
      <c r="M86" s="459"/>
      <c r="N86" s="459"/>
      <c r="O86" s="459"/>
      <c r="P86" s="459"/>
      <c r="Q86" s="459"/>
      <c r="R86" s="459"/>
      <c r="S86" s="459"/>
      <c r="T86" s="459"/>
      <c r="U86" s="459"/>
      <c r="V86" s="459"/>
      <c r="W86" s="459"/>
      <c r="X86" s="459"/>
      <c r="Y86" s="459"/>
      <c r="Z86" s="459"/>
      <c r="AA86" s="459"/>
      <c r="AB86" s="459"/>
      <c r="AC86" s="459"/>
      <c r="AD86" s="459"/>
      <c r="AE86" s="459"/>
      <c r="AF86" s="459"/>
      <c r="AG86" s="459"/>
      <c r="AH86" s="459"/>
      <c r="AI86" s="459"/>
      <c r="AJ86" s="459"/>
      <c r="AK86" s="459"/>
      <c r="AL86" s="459"/>
      <c r="AM86" s="459"/>
      <c r="AN86" s="459"/>
      <c r="AO86" s="459"/>
      <c r="AP86" s="459"/>
      <c r="AQ86" s="459"/>
      <c r="AR86" s="459"/>
      <c r="AS86" s="459"/>
      <c r="AT86" s="459"/>
      <c r="AU86" s="459"/>
      <c r="AV86" s="459"/>
      <c r="AW86" s="459"/>
      <c r="AX86" s="459"/>
      <c r="AY86" s="459"/>
      <c r="AZ86" s="459"/>
      <c r="BA86" s="459"/>
      <c r="BB86" s="459"/>
      <c r="BC86" s="459"/>
      <c r="BD86" s="459"/>
      <c r="BE86" s="459"/>
      <c r="BF86" s="459"/>
      <c r="BG86" s="459"/>
      <c r="BH86" s="459"/>
      <c r="BI86" s="459"/>
      <c r="BJ86" s="459"/>
      <c r="BK86" s="459"/>
      <c r="BL86" s="459"/>
      <c r="BM86" s="459"/>
      <c r="BN86" s="459"/>
      <c r="BO86" s="459"/>
      <c r="BP86" s="459"/>
      <c r="BQ86" s="459"/>
      <c r="BR86" s="459"/>
      <c r="BS86" s="459"/>
      <c r="BT86" s="459"/>
    </row>
    <row r="87" ht="2.85" customHeight="1"/>
    <row r="88" ht="4.35" customHeight="1"/>
    <row r="89" ht="2.85" customHeight="1"/>
    <row r="90" spans="2:48" ht="14.45" customHeight="1">
      <c r="B90" s="453" t="s">
        <v>2030</v>
      </c>
      <c r="C90" s="421"/>
      <c r="D90" s="421"/>
      <c r="E90" s="421"/>
      <c r="F90" s="421"/>
      <c r="G90" s="421"/>
      <c r="H90" s="421"/>
      <c r="I90" s="421"/>
      <c r="J90" s="421"/>
      <c r="K90" s="421"/>
      <c r="L90" s="421"/>
      <c r="M90" s="421"/>
      <c r="N90" s="421"/>
      <c r="O90" s="421"/>
      <c r="P90" s="421"/>
      <c r="Q90" s="421"/>
      <c r="R90" s="421"/>
      <c r="S90" s="421"/>
      <c r="T90" s="421"/>
      <c r="U90" s="421"/>
      <c r="V90" s="421"/>
      <c r="W90" s="421"/>
      <c r="X90" s="421"/>
      <c r="Y90" s="421"/>
      <c r="Z90" s="421"/>
      <c r="AA90" s="421"/>
      <c r="AB90" s="421"/>
      <c r="AC90" s="421"/>
      <c r="AD90" s="421"/>
      <c r="AE90" s="421"/>
      <c r="AF90" s="421"/>
      <c r="AG90" s="421"/>
      <c r="AH90" s="421"/>
      <c r="AI90" s="421"/>
      <c r="AJ90" s="421"/>
      <c r="AK90" s="421"/>
      <c r="AL90" s="421"/>
      <c r="AM90" s="421"/>
      <c r="AN90" s="421"/>
      <c r="AO90" s="421"/>
      <c r="AP90" s="421"/>
      <c r="AQ90" s="421"/>
      <c r="AR90" s="421"/>
      <c r="AS90" s="421"/>
      <c r="AT90" s="421"/>
      <c r="AU90" s="421"/>
      <c r="AV90" s="421"/>
    </row>
    <row r="91" ht="13.5" hidden="1"/>
    <row r="92" spans="2:72" ht="11.45" customHeight="1">
      <c r="B92" s="454" t="s">
        <v>1937</v>
      </c>
      <c r="C92" s="455"/>
      <c r="D92" s="456" t="s">
        <v>1938</v>
      </c>
      <c r="E92" s="455"/>
      <c r="F92" s="455"/>
      <c r="G92" s="455"/>
      <c r="H92" s="455"/>
      <c r="I92" s="455"/>
      <c r="J92" s="455"/>
      <c r="K92" s="455"/>
      <c r="L92" s="455"/>
      <c r="M92" s="455"/>
      <c r="N92" s="455"/>
      <c r="O92" s="455"/>
      <c r="P92" s="455"/>
      <c r="Q92" s="455"/>
      <c r="R92" s="455"/>
      <c r="S92" s="455"/>
      <c r="T92" s="455"/>
      <c r="U92" s="455"/>
      <c r="V92" s="456" t="s">
        <v>1884</v>
      </c>
      <c r="W92" s="455"/>
      <c r="X92" s="455"/>
      <c r="Y92" s="455"/>
      <c r="Z92" s="455"/>
      <c r="AA92" s="455"/>
      <c r="AB92" s="455"/>
      <c r="AC92" s="455"/>
      <c r="AD92" s="455"/>
      <c r="AE92" s="455"/>
      <c r="AF92" s="455"/>
      <c r="AG92" s="455"/>
      <c r="AH92" s="455"/>
      <c r="AI92" s="455"/>
      <c r="AJ92" s="455"/>
      <c r="AK92" s="455"/>
      <c r="AL92" s="455"/>
      <c r="AM92" s="455"/>
      <c r="AN92" s="455"/>
      <c r="AO92" s="455"/>
      <c r="AP92" s="455"/>
      <c r="AQ92" s="455"/>
      <c r="AR92" s="455"/>
      <c r="AS92" s="454" t="s">
        <v>1939</v>
      </c>
      <c r="AT92" s="455"/>
      <c r="AU92" s="455"/>
      <c r="AV92" s="455"/>
      <c r="AW92" s="455"/>
      <c r="AX92" s="455"/>
      <c r="AY92" s="455"/>
      <c r="AZ92" s="455"/>
      <c r="BA92" s="455"/>
      <c r="BB92" s="454" t="s">
        <v>128</v>
      </c>
      <c r="BC92" s="455"/>
      <c r="BD92" s="455"/>
      <c r="BE92" s="455"/>
      <c r="BF92" s="455"/>
      <c r="BG92" s="455"/>
      <c r="BH92" s="455"/>
      <c r="BI92" s="455"/>
      <c r="BJ92" s="455"/>
      <c r="BK92" s="456" t="s">
        <v>1940</v>
      </c>
      <c r="BL92" s="455"/>
      <c r="BM92" s="455"/>
      <c r="BN92" s="455"/>
      <c r="BO92" s="454" t="s">
        <v>1941</v>
      </c>
      <c r="BP92" s="455"/>
      <c r="BQ92" s="455"/>
      <c r="BR92" s="455"/>
      <c r="BS92" s="455"/>
      <c r="BT92" s="455"/>
    </row>
    <row r="93" spans="2:72" ht="11.45" customHeight="1">
      <c r="B93" s="428">
        <v>1</v>
      </c>
      <c r="C93" s="421"/>
      <c r="D93" s="429" t="s">
        <v>2031</v>
      </c>
      <c r="E93" s="421"/>
      <c r="F93" s="421"/>
      <c r="G93" s="421"/>
      <c r="H93" s="421"/>
      <c r="I93" s="421"/>
      <c r="J93" s="421"/>
      <c r="K93" s="421"/>
      <c r="L93" s="421"/>
      <c r="M93" s="421"/>
      <c r="N93" s="421"/>
      <c r="O93" s="421"/>
      <c r="P93" s="421"/>
      <c r="Q93" s="421"/>
      <c r="R93" s="421"/>
      <c r="S93" s="421"/>
      <c r="T93" s="421"/>
      <c r="U93" s="421"/>
      <c r="V93" s="429" t="s">
        <v>2032</v>
      </c>
      <c r="W93" s="421"/>
      <c r="X93" s="421"/>
      <c r="Y93" s="421"/>
      <c r="Z93" s="421"/>
      <c r="AA93" s="421"/>
      <c r="AB93" s="421"/>
      <c r="AC93" s="421"/>
      <c r="AD93" s="421"/>
      <c r="AE93" s="421"/>
      <c r="AF93" s="421"/>
      <c r="AG93" s="421"/>
      <c r="AH93" s="421"/>
      <c r="AI93" s="421"/>
      <c r="AJ93" s="421"/>
      <c r="AK93" s="421"/>
      <c r="AL93" s="421"/>
      <c r="AM93" s="421"/>
      <c r="AN93" s="421"/>
      <c r="AO93" s="421"/>
      <c r="AP93" s="421"/>
      <c r="AQ93" s="421"/>
      <c r="AR93" s="421"/>
      <c r="AS93" s="457">
        <v>0</v>
      </c>
      <c r="AT93" s="421"/>
      <c r="AU93" s="421"/>
      <c r="AV93" s="421"/>
      <c r="AW93" s="421"/>
      <c r="AX93" s="421"/>
      <c r="AY93" s="421"/>
      <c r="AZ93" s="421"/>
      <c r="BA93" s="421"/>
      <c r="BB93" s="428" t="s">
        <v>2033</v>
      </c>
      <c r="BC93" s="421"/>
      <c r="BD93" s="421"/>
      <c r="BE93" s="421"/>
      <c r="BF93" s="421"/>
      <c r="BG93" s="421"/>
      <c r="BH93" s="421"/>
      <c r="BI93" s="421"/>
      <c r="BJ93" s="421"/>
      <c r="BK93" s="429" t="s">
        <v>580</v>
      </c>
      <c r="BL93" s="421"/>
      <c r="BM93" s="421"/>
      <c r="BN93" s="421"/>
      <c r="BO93" s="457">
        <v>0</v>
      </c>
      <c r="BP93" s="421"/>
      <c r="BQ93" s="421"/>
      <c r="BR93" s="421"/>
      <c r="BS93" s="421"/>
      <c r="BT93" s="421"/>
    </row>
    <row r="94" spans="2:72" ht="11.25" customHeight="1">
      <c r="B94" s="428">
        <v>2</v>
      </c>
      <c r="C94" s="421"/>
      <c r="D94" s="429" t="s">
        <v>2034</v>
      </c>
      <c r="E94" s="421"/>
      <c r="F94" s="421"/>
      <c r="G94" s="421"/>
      <c r="H94" s="421"/>
      <c r="I94" s="421"/>
      <c r="J94" s="421"/>
      <c r="K94" s="421"/>
      <c r="L94" s="421"/>
      <c r="M94" s="421"/>
      <c r="N94" s="421"/>
      <c r="O94" s="421"/>
      <c r="P94" s="421"/>
      <c r="Q94" s="421"/>
      <c r="R94" s="421"/>
      <c r="S94" s="421"/>
      <c r="T94" s="421"/>
      <c r="U94" s="421"/>
      <c r="V94" s="429" t="s">
        <v>2035</v>
      </c>
      <c r="W94" s="421"/>
      <c r="X94" s="421"/>
      <c r="Y94" s="421"/>
      <c r="Z94" s="421"/>
      <c r="AA94" s="421"/>
      <c r="AB94" s="421"/>
      <c r="AC94" s="421"/>
      <c r="AD94" s="421"/>
      <c r="AE94" s="421"/>
      <c r="AF94" s="421"/>
      <c r="AG94" s="421"/>
      <c r="AH94" s="421"/>
      <c r="AI94" s="421"/>
      <c r="AJ94" s="421"/>
      <c r="AK94" s="421"/>
      <c r="AL94" s="421"/>
      <c r="AM94" s="421"/>
      <c r="AN94" s="421"/>
      <c r="AO94" s="421"/>
      <c r="AP94" s="421"/>
      <c r="AQ94" s="421"/>
      <c r="AR94" s="421"/>
      <c r="AS94" s="457">
        <v>0</v>
      </c>
      <c r="AT94" s="421"/>
      <c r="AU94" s="421"/>
      <c r="AV94" s="421"/>
      <c r="AW94" s="421"/>
      <c r="AX94" s="421"/>
      <c r="AY94" s="421"/>
      <c r="AZ94" s="421"/>
      <c r="BA94" s="421"/>
      <c r="BB94" s="428" t="s">
        <v>2026</v>
      </c>
      <c r="BC94" s="421"/>
      <c r="BD94" s="421"/>
      <c r="BE94" s="421"/>
      <c r="BF94" s="421"/>
      <c r="BG94" s="421"/>
      <c r="BH94" s="421"/>
      <c r="BI94" s="421"/>
      <c r="BJ94" s="421"/>
      <c r="BK94" s="429" t="s">
        <v>580</v>
      </c>
      <c r="BL94" s="421"/>
      <c r="BM94" s="421"/>
      <c r="BN94" s="421"/>
      <c r="BO94" s="457">
        <v>0</v>
      </c>
      <c r="BP94" s="421"/>
      <c r="BQ94" s="421"/>
      <c r="BR94" s="421"/>
      <c r="BS94" s="421"/>
      <c r="BT94" s="421"/>
    </row>
    <row r="95" spans="2:72" ht="11.45" customHeight="1">
      <c r="B95" s="428">
        <v>3</v>
      </c>
      <c r="C95" s="421"/>
      <c r="D95" s="429" t="s">
        <v>2034</v>
      </c>
      <c r="E95" s="421"/>
      <c r="F95" s="421"/>
      <c r="G95" s="421"/>
      <c r="H95" s="421"/>
      <c r="I95" s="421"/>
      <c r="J95" s="421"/>
      <c r="K95" s="421"/>
      <c r="L95" s="421"/>
      <c r="M95" s="421"/>
      <c r="N95" s="421"/>
      <c r="O95" s="421"/>
      <c r="P95" s="421"/>
      <c r="Q95" s="421"/>
      <c r="R95" s="421"/>
      <c r="S95" s="421"/>
      <c r="T95" s="421"/>
      <c r="U95" s="421"/>
      <c r="V95" s="429" t="s">
        <v>2036</v>
      </c>
      <c r="W95" s="421"/>
      <c r="X95" s="421"/>
      <c r="Y95" s="421"/>
      <c r="Z95" s="421"/>
      <c r="AA95" s="421"/>
      <c r="AB95" s="421"/>
      <c r="AC95" s="421"/>
      <c r="AD95" s="421"/>
      <c r="AE95" s="421"/>
      <c r="AF95" s="421"/>
      <c r="AG95" s="421"/>
      <c r="AH95" s="421"/>
      <c r="AI95" s="421"/>
      <c r="AJ95" s="421"/>
      <c r="AK95" s="421"/>
      <c r="AL95" s="421"/>
      <c r="AM95" s="421"/>
      <c r="AN95" s="421"/>
      <c r="AO95" s="421"/>
      <c r="AP95" s="421"/>
      <c r="AQ95" s="421"/>
      <c r="AR95" s="421"/>
      <c r="AS95" s="457">
        <v>0</v>
      </c>
      <c r="AT95" s="421"/>
      <c r="AU95" s="421"/>
      <c r="AV95" s="421"/>
      <c r="AW95" s="421"/>
      <c r="AX95" s="421"/>
      <c r="AY95" s="421"/>
      <c r="AZ95" s="421"/>
      <c r="BA95" s="421"/>
      <c r="BB95" s="428" t="s">
        <v>1991</v>
      </c>
      <c r="BC95" s="421"/>
      <c r="BD95" s="421"/>
      <c r="BE95" s="421"/>
      <c r="BF95" s="421"/>
      <c r="BG95" s="421"/>
      <c r="BH95" s="421"/>
      <c r="BI95" s="421"/>
      <c r="BJ95" s="421"/>
      <c r="BK95" s="429" t="s">
        <v>580</v>
      </c>
      <c r="BL95" s="421"/>
      <c r="BM95" s="421"/>
      <c r="BN95" s="421"/>
      <c r="BO95" s="457">
        <v>0</v>
      </c>
      <c r="BP95" s="421"/>
      <c r="BQ95" s="421"/>
      <c r="BR95" s="421"/>
      <c r="BS95" s="421"/>
      <c r="BT95" s="421"/>
    </row>
    <row r="96" spans="2:72" ht="11.45" customHeight="1">
      <c r="B96" s="428">
        <v>4</v>
      </c>
      <c r="C96" s="421"/>
      <c r="D96" s="429" t="s">
        <v>2037</v>
      </c>
      <c r="E96" s="421"/>
      <c r="F96" s="421"/>
      <c r="G96" s="421"/>
      <c r="H96" s="421"/>
      <c r="I96" s="421"/>
      <c r="J96" s="421"/>
      <c r="K96" s="421"/>
      <c r="L96" s="421"/>
      <c r="M96" s="421"/>
      <c r="N96" s="421"/>
      <c r="O96" s="421"/>
      <c r="P96" s="421"/>
      <c r="Q96" s="421"/>
      <c r="R96" s="421"/>
      <c r="S96" s="421"/>
      <c r="T96" s="421"/>
      <c r="U96" s="421"/>
      <c r="V96" s="429" t="s">
        <v>2038</v>
      </c>
      <c r="W96" s="421"/>
      <c r="X96" s="421"/>
      <c r="Y96" s="421"/>
      <c r="Z96" s="421"/>
      <c r="AA96" s="421"/>
      <c r="AB96" s="421"/>
      <c r="AC96" s="421"/>
      <c r="AD96" s="421"/>
      <c r="AE96" s="421"/>
      <c r="AF96" s="421"/>
      <c r="AG96" s="421"/>
      <c r="AH96" s="421"/>
      <c r="AI96" s="421"/>
      <c r="AJ96" s="421"/>
      <c r="AK96" s="421"/>
      <c r="AL96" s="421"/>
      <c r="AM96" s="421"/>
      <c r="AN96" s="421"/>
      <c r="AO96" s="421"/>
      <c r="AP96" s="421"/>
      <c r="AQ96" s="421"/>
      <c r="AR96" s="421"/>
      <c r="AS96" s="457">
        <v>0</v>
      </c>
      <c r="AT96" s="421"/>
      <c r="AU96" s="421"/>
      <c r="AV96" s="421"/>
      <c r="AW96" s="421"/>
      <c r="AX96" s="421"/>
      <c r="AY96" s="421"/>
      <c r="AZ96" s="421"/>
      <c r="BA96" s="421"/>
      <c r="BB96" s="428" t="s">
        <v>2033</v>
      </c>
      <c r="BC96" s="421"/>
      <c r="BD96" s="421"/>
      <c r="BE96" s="421"/>
      <c r="BF96" s="421"/>
      <c r="BG96" s="421"/>
      <c r="BH96" s="421"/>
      <c r="BI96" s="421"/>
      <c r="BJ96" s="421"/>
      <c r="BK96" s="429" t="s">
        <v>580</v>
      </c>
      <c r="BL96" s="421"/>
      <c r="BM96" s="421"/>
      <c r="BN96" s="421"/>
      <c r="BO96" s="457">
        <v>0</v>
      </c>
      <c r="BP96" s="421"/>
      <c r="BQ96" s="421"/>
      <c r="BR96" s="421"/>
      <c r="BS96" s="421"/>
      <c r="BT96" s="421"/>
    </row>
    <row r="97" spans="2:72" ht="11.45" customHeight="1">
      <c r="B97" s="428">
        <v>5</v>
      </c>
      <c r="C97" s="421"/>
      <c r="D97" s="429" t="s">
        <v>2037</v>
      </c>
      <c r="E97" s="421"/>
      <c r="F97" s="421"/>
      <c r="G97" s="421"/>
      <c r="H97" s="421"/>
      <c r="I97" s="421"/>
      <c r="J97" s="421"/>
      <c r="K97" s="421"/>
      <c r="L97" s="421"/>
      <c r="M97" s="421"/>
      <c r="N97" s="421"/>
      <c r="O97" s="421"/>
      <c r="P97" s="421"/>
      <c r="Q97" s="421"/>
      <c r="R97" s="421"/>
      <c r="S97" s="421"/>
      <c r="T97" s="421"/>
      <c r="U97" s="421"/>
      <c r="V97" s="429" t="s">
        <v>2038</v>
      </c>
      <c r="W97" s="421"/>
      <c r="X97" s="421"/>
      <c r="Y97" s="421"/>
      <c r="Z97" s="421"/>
      <c r="AA97" s="421"/>
      <c r="AB97" s="421"/>
      <c r="AC97" s="421"/>
      <c r="AD97" s="421"/>
      <c r="AE97" s="421"/>
      <c r="AF97" s="421"/>
      <c r="AG97" s="421"/>
      <c r="AH97" s="421"/>
      <c r="AI97" s="421"/>
      <c r="AJ97" s="421"/>
      <c r="AK97" s="421"/>
      <c r="AL97" s="421"/>
      <c r="AM97" s="421"/>
      <c r="AN97" s="421"/>
      <c r="AO97" s="421"/>
      <c r="AP97" s="421"/>
      <c r="AQ97" s="421"/>
      <c r="AR97" s="421"/>
      <c r="AS97" s="457">
        <v>0</v>
      </c>
      <c r="AT97" s="421"/>
      <c r="AU97" s="421"/>
      <c r="AV97" s="421"/>
      <c r="AW97" s="421"/>
      <c r="AX97" s="421"/>
      <c r="AY97" s="421"/>
      <c r="AZ97" s="421"/>
      <c r="BA97" s="421"/>
      <c r="BB97" s="428" t="s">
        <v>2039</v>
      </c>
      <c r="BC97" s="421"/>
      <c r="BD97" s="421"/>
      <c r="BE97" s="421"/>
      <c r="BF97" s="421"/>
      <c r="BG97" s="421"/>
      <c r="BH97" s="421"/>
      <c r="BI97" s="421"/>
      <c r="BJ97" s="421"/>
      <c r="BK97" s="429" t="s">
        <v>580</v>
      </c>
      <c r="BL97" s="421"/>
      <c r="BM97" s="421"/>
      <c r="BN97" s="421"/>
      <c r="BO97" s="457">
        <v>0</v>
      </c>
      <c r="BP97" s="421"/>
      <c r="BQ97" s="421"/>
      <c r="BR97" s="421"/>
      <c r="BS97" s="421"/>
      <c r="BT97" s="421"/>
    </row>
    <row r="98" spans="2:72" ht="11.25" customHeight="1">
      <c r="B98" s="428">
        <v>6</v>
      </c>
      <c r="C98" s="421"/>
      <c r="D98" s="429" t="s">
        <v>2040</v>
      </c>
      <c r="E98" s="421"/>
      <c r="F98" s="421"/>
      <c r="G98" s="421"/>
      <c r="H98" s="421"/>
      <c r="I98" s="421"/>
      <c r="J98" s="421"/>
      <c r="K98" s="421"/>
      <c r="L98" s="421"/>
      <c r="M98" s="421"/>
      <c r="N98" s="421"/>
      <c r="O98" s="421"/>
      <c r="P98" s="421"/>
      <c r="Q98" s="421"/>
      <c r="R98" s="421"/>
      <c r="S98" s="421"/>
      <c r="T98" s="421"/>
      <c r="U98" s="421"/>
      <c r="V98" s="429" t="s">
        <v>2041</v>
      </c>
      <c r="W98" s="421"/>
      <c r="X98" s="421"/>
      <c r="Y98" s="421"/>
      <c r="Z98" s="421"/>
      <c r="AA98" s="421"/>
      <c r="AB98" s="421"/>
      <c r="AC98" s="421"/>
      <c r="AD98" s="421"/>
      <c r="AE98" s="421"/>
      <c r="AF98" s="421"/>
      <c r="AG98" s="421"/>
      <c r="AH98" s="421"/>
      <c r="AI98" s="421"/>
      <c r="AJ98" s="421"/>
      <c r="AK98" s="421"/>
      <c r="AL98" s="421"/>
      <c r="AM98" s="421"/>
      <c r="AN98" s="421"/>
      <c r="AO98" s="421"/>
      <c r="AP98" s="421"/>
      <c r="AQ98" s="421"/>
      <c r="AR98" s="421"/>
      <c r="AS98" s="457">
        <v>0</v>
      </c>
      <c r="AT98" s="421"/>
      <c r="AU98" s="421"/>
      <c r="AV98" s="421"/>
      <c r="AW98" s="421"/>
      <c r="AX98" s="421"/>
      <c r="AY98" s="421"/>
      <c r="AZ98" s="421"/>
      <c r="BA98" s="421"/>
      <c r="BB98" s="428" t="s">
        <v>2017</v>
      </c>
      <c r="BC98" s="421"/>
      <c r="BD98" s="421"/>
      <c r="BE98" s="421"/>
      <c r="BF98" s="421"/>
      <c r="BG98" s="421"/>
      <c r="BH98" s="421"/>
      <c r="BI98" s="421"/>
      <c r="BJ98" s="421"/>
      <c r="BK98" s="429" t="s">
        <v>580</v>
      </c>
      <c r="BL98" s="421"/>
      <c r="BM98" s="421"/>
      <c r="BN98" s="421"/>
      <c r="BO98" s="457">
        <v>0</v>
      </c>
      <c r="BP98" s="421"/>
      <c r="BQ98" s="421"/>
      <c r="BR98" s="421"/>
      <c r="BS98" s="421"/>
      <c r="BT98" s="421"/>
    </row>
    <row r="99" spans="2:72" ht="11.45" customHeight="1">
      <c r="B99" s="428">
        <v>7</v>
      </c>
      <c r="C99" s="421"/>
      <c r="D99" s="429" t="s">
        <v>2042</v>
      </c>
      <c r="E99" s="421"/>
      <c r="F99" s="421"/>
      <c r="G99" s="421"/>
      <c r="H99" s="421"/>
      <c r="I99" s="421"/>
      <c r="J99" s="421"/>
      <c r="K99" s="421"/>
      <c r="L99" s="421"/>
      <c r="M99" s="421"/>
      <c r="N99" s="421"/>
      <c r="O99" s="421"/>
      <c r="P99" s="421"/>
      <c r="Q99" s="421"/>
      <c r="R99" s="421"/>
      <c r="S99" s="421"/>
      <c r="T99" s="421"/>
      <c r="U99" s="421"/>
      <c r="V99" s="429" t="s">
        <v>2043</v>
      </c>
      <c r="W99" s="421"/>
      <c r="X99" s="421"/>
      <c r="Y99" s="421"/>
      <c r="Z99" s="421"/>
      <c r="AA99" s="421"/>
      <c r="AB99" s="421"/>
      <c r="AC99" s="421"/>
      <c r="AD99" s="421"/>
      <c r="AE99" s="421"/>
      <c r="AF99" s="421"/>
      <c r="AG99" s="421"/>
      <c r="AH99" s="421"/>
      <c r="AI99" s="421"/>
      <c r="AJ99" s="421"/>
      <c r="AK99" s="421"/>
      <c r="AL99" s="421"/>
      <c r="AM99" s="421"/>
      <c r="AN99" s="421"/>
      <c r="AO99" s="421"/>
      <c r="AP99" s="421"/>
      <c r="AQ99" s="421"/>
      <c r="AR99" s="421"/>
      <c r="AS99" s="457">
        <v>0</v>
      </c>
      <c r="AT99" s="421"/>
      <c r="AU99" s="421"/>
      <c r="AV99" s="421"/>
      <c r="AW99" s="421"/>
      <c r="AX99" s="421"/>
      <c r="AY99" s="421"/>
      <c r="AZ99" s="421"/>
      <c r="BA99" s="421"/>
      <c r="BB99" s="428" t="s">
        <v>2044</v>
      </c>
      <c r="BC99" s="421"/>
      <c r="BD99" s="421"/>
      <c r="BE99" s="421"/>
      <c r="BF99" s="421"/>
      <c r="BG99" s="421"/>
      <c r="BH99" s="421"/>
      <c r="BI99" s="421"/>
      <c r="BJ99" s="421"/>
      <c r="BK99" s="429" t="s">
        <v>580</v>
      </c>
      <c r="BL99" s="421"/>
      <c r="BM99" s="421"/>
      <c r="BN99" s="421"/>
      <c r="BO99" s="457">
        <v>0</v>
      </c>
      <c r="BP99" s="421"/>
      <c r="BQ99" s="421"/>
      <c r="BR99" s="421"/>
      <c r="BS99" s="421"/>
      <c r="BT99" s="421"/>
    </row>
    <row r="100" spans="2:72" ht="11.45" customHeight="1">
      <c r="B100" s="428">
        <v>8</v>
      </c>
      <c r="C100" s="421"/>
      <c r="D100" s="429" t="s">
        <v>2042</v>
      </c>
      <c r="E100" s="421"/>
      <c r="F100" s="421"/>
      <c r="G100" s="421"/>
      <c r="H100" s="421"/>
      <c r="I100" s="421"/>
      <c r="J100" s="421"/>
      <c r="K100" s="421"/>
      <c r="L100" s="421"/>
      <c r="M100" s="421"/>
      <c r="N100" s="421"/>
      <c r="O100" s="421"/>
      <c r="P100" s="421"/>
      <c r="Q100" s="421"/>
      <c r="R100" s="421"/>
      <c r="S100" s="421"/>
      <c r="T100" s="421"/>
      <c r="U100" s="421"/>
      <c r="V100" s="429" t="s">
        <v>2043</v>
      </c>
      <c r="W100" s="421"/>
      <c r="X100" s="421"/>
      <c r="Y100" s="421"/>
      <c r="Z100" s="421"/>
      <c r="AA100" s="421"/>
      <c r="AB100" s="421"/>
      <c r="AC100" s="421"/>
      <c r="AD100" s="421"/>
      <c r="AE100" s="421"/>
      <c r="AF100" s="421"/>
      <c r="AG100" s="421"/>
      <c r="AH100" s="421"/>
      <c r="AI100" s="421"/>
      <c r="AJ100" s="421"/>
      <c r="AK100" s="421"/>
      <c r="AL100" s="421"/>
      <c r="AM100" s="421"/>
      <c r="AN100" s="421"/>
      <c r="AO100" s="421"/>
      <c r="AP100" s="421"/>
      <c r="AQ100" s="421"/>
      <c r="AR100" s="421"/>
      <c r="AS100" s="457">
        <v>0</v>
      </c>
      <c r="AT100" s="421"/>
      <c r="AU100" s="421"/>
      <c r="AV100" s="421"/>
      <c r="AW100" s="421"/>
      <c r="AX100" s="421"/>
      <c r="AY100" s="421"/>
      <c r="AZ100" s="421"/>
      <c r="BA100" s="421"/>
      <c r="BB100" s="428" t="s">
        <v>1948</v>
      </c>
      <c r="BC100" s="421"/>
      <c r="BD100" s="421"/>
      <c r="BE100" s="421"/>
      <c r="BF100" s="421"/>
      <c r="BG100" s="421"/>
      <c r="BH100" s="421"/>
      <c r="BI100" s="421"/>
      <c r="BJ100" s="421"/>
      <c r="BK100" s="429" t="s">
        <v>580</v>
      </c>
      <c r="BL100" s="421"/>
      <c r="BM100" s="421"/>
      <c r="BN100" s="421"/>
      <c r="BO100" s="457">
        <v>0</v>
      </c>
      <c r="BP100" s="421"/>
      <c r="BQ100" s="421"/>
      <c r="BR100" s="421"/>
      <c r="BS100" s="421"/>
      <c r="BT100" s="421"/>
    </row>
    <row r="101" spans="2:72" ht="11.45" customHeight="1">
      <c r="B101" s="428">
        <v>9</v>
      </c>
      <c r="C101" s="421"/>
      <c r="D101" s="429" t="s">
        <v>2045</v>
      </c>
      <c r="E101" s="421"/>
      <c r="F101" s="421"/>
      <c r="G101" s="421"/>
      <c r="H101" s="421"/>
      <c r="I101" s="421"/>
      <c r="J101" s="421"/>
      <c r="K101" s="421"/>
      <c r="L101" s="421"/>
      <c r="M101" s="421"/>
      <c r="N101" s="421"/>
      <c r="O101" s="421"/>
      <c r="P101" s="421"/>
      <c r="Q101" s="421"/>
      <c r="R101" s="421"/>
      <c r="S101" s="421"/>
      <c r="T101" s="421"/>
      <c r="U101" s="421"/>
      <c r="V101" s="429" t="s">
        <v>2046</v>
      </c>
      <c r="W101" s="421"/>
      <c r="X101" s="421"/>
      <c r="Y101" s="421"/>
      <c r="Z101" s="421"/>
      <c r="AA101" s="421"/>
      <c r="AB101" s="421"/>
      <c r="AC101" s="421"/>
      <c r="AD101" s="421"/>
      <c r="AE101" s="421"/>
      <c r="AF101" s="421"/>
      <c r="AG101" s="421"/>
      <c r="AH101" s="421"/>
      <c r="AI101" s="421"/>
      <c r="AJ101" s="421"/>
      <c r="AK101" s="421"/>
      <c r="AL101" s="421"/>
      <c r="AM101" s="421"/>
      <c r="AN101" s="421"/>
      <c r="AO101" s="421"/>
      <c r="AP101" s="421"/>
      <c r="AQ101" s="421"/>
      <c r="AR101" s="421"/>
      <c r="AS101" s="457">
        <v>0</v>
      </c>
      <c r="AT101" s="421"/>
      <c r="AU101" s="421"/>
      <c r="AV101" s="421"/>
      <c r="AW101" s="421"/>
      <c r="AX101" s="421"/>
      <c r="AY101" s="421"/>
      <c r="AZ101" s="421"/>
      <c r="BA101" s="421"/>
      <c r="BB101" s="428" t="s">
        <v>2039</v>
      </c>
      <c r="BC101" s="421"/>
      <c r="BD101" s="421"/>
      <c r="BE101" s="421"/>
      <c r="BF101" s="421"/>
      <c r="BG101" s="421"/>
      <c r="BH101" s="421"/>
      <c r="BI101" s="421"/>
      <c r="BJ101" s="421"/>
      <c r="BK101" s="429" t="s">
        <v>580</v>
      </c>
      <c r="BL101" s="421"/>
      <c r="BM101" s="421"/>
      <c r="BN101" s="421"/>
      <c r="BO101" s="457">
        <v>0</v>
      </c>
      <c r="BP101" s="421"/>
      <c r="BQ101" s="421"/>
      <c r="BR101" s="421"/>
      <c r="BS101" s="421"/>
      <c r="BT101" s="421"/>
    </row>
    <row r="102" spans="2:72" ht="11.25" customHeight="1">
      <c r="B102" s="428">
        <v>10</v>
      </c>
      <c r="C102" s="421"/>
      <c r="D102" s="429" t="s">
        <v>2047</v>
      </c>
      <c r="E102" s="421"/>
      <c r="F102" s="421"/>
      <c r="G102" s="421"/>
      <c r="H102" s="421"/>
      <c r="I102" s="421"/>
      <c r="J102" s="421"/>
      <c r="K102" s="421"/>
      <c r="L102" s="421"/>
      <c r="M102" s="421"/>
      <c r="N102" s="421"/>
      <c r="O102" s="421"/>
      <c r="P102" s="421"/>
      <c r="Q102" s="421"/>
      <c r="R102" s="421"/>
      <c r="S102" s="421"/>
      <c r="T102" s="421"/>
      <c r="U102" s="421"/>
      <c r="V102" s="429" t="s">
        <v>2048</v>
      </c>
      <c r="W102" s="421"/>
      <c r="X102" s="421"/>
      <c r="Y102" s="421"/>
      <c r="Z102" s="421"/>
      <c r="AA102" s="421"/>
      <c r="AB102" s="421"/>
      <c r="AC102" s="421"/>
      <c r="AD102" s="421"/>
      <c r="AE102" s="421"/>
      <c r="AF102" s="421"/>
      <c r="AG102" s="421"/>
      <c r="AH102" s="421"/>
      <c r="AI102" s="421"/>
      <c r="AJ102" s="421"/>
      <c r="AK102" s="421"/>
      <c r="AL102" s="421"/>
      <c r="AM102" s="421"/>
      <c r="AN102" s="421"/>
      <c r="AO102" s="421"/>
      <c r="AP102" s="421"/>
      <c r="AQ102" s="421"/>
      <c r="AR102" s="421"/>
      <c r="AS102" s="457">
        <v>0</v>
      </c>
      <c r="AT102" s="421"/>
      <c r="AU102" s="421"/>
      <c r="AV102" s="421"/>
      <c r="AW102" s="421"/>
      <c r="AX102" s="421"/>
      <c r="AY102" s="421"/>
      <c r="AZ102" s="421"/>
      <c r="BA102" s="421"/>
      <c r="BB102" s="428" t="s">
        <v>2049</v>
      </c>
      <c r="BC102" s="421"/>
      <c r="BD102" s="421"/>
      <c r="BE102" s="421"/>
      <c r="BF102" s="421"/>
      <c r="BG102" s="421"/>
      <c r="BH102" s="421"/>
      <c r="BI102" s="421"/>
      <c r="BJ102" s="421"/>
      <c r="BK102" s="429" t="s">
        <v>580</v>
      </c>
      <c r="BL102" s="421"/>
      <c r="BM102" s="421"/>
      <c r="BN102" s="421"/>
      <c r="BO102" s="457">
        <v>0</v>
      </c>
      <c r="BP102" s="421"/>
      <c r="BQ102" s="421"/>
      <c r="BR102" s="421"/>
      <c r="BS102" s="421"/>
      <c r="BT102" s="421"/>
    </row>
    <row r="103" spans="2:72" ht="11.45" customHeight="1">
      <c r="B103" s="428">
        <v>11</v>
      </c>
      <c r="C103" s="421"/>
      <c r="D103" s="429" t="s">
        <v>2050</v>
      </c>
      <c r="E103" s="421"/>
      <c r="F103" s="421"/>
      <c r="G103" s="421"/>
      <c r="H103" s="421"/>
      <c r="I103" s="421"/>
      <c r="J103" s="421"/>
      <c r="K103" s="421"/>
      <c r="L103" s="421"/>
      <c r="M103" s="421"/>
      <c r="N103" s="421"/>
      <c r="O103" s="421"/>
      <c r="P103" s="421"/>
      <c r="Q103" s="421"/>
      <c r="R103" s="421"/>
      <c r="S103" s="421"/>
      <c r="T103" s="421"/>
      <c r="U103" s="421"/>
      <c r="V103" s="429" t="s">
        <v>2051</v>
      </c>
      <c r="W103" s="421"/>
      <c r="X103" s="421"/>
      <c r="Y103" s="421"/>
      <c r="Z103" s="421"/>
      <c r="AA103" s="421"/>
      <c r="AB103" s="421"/>
      <c r="AC103" s="421"/>
      <c r="AD103" s="421"/>
      <c r="AE103" s="421"/>
      <c r="AF103" s="421"/>
      <c r="AG103" s="421"/>
      <c r="AH103" s="421"/>
      <c r="AI103" s="421"/>
      <c r="AJ103" s="421"/>
      <c r="AK103" s="421"/>
      <c r="AL103" s="421"/>
      <c r="AM103" s="421"/>
      <c r="AN103" s="421"/>
      <c r="AO103" s="421"/>
      <c r="AP103" s="421"/>
      <c r="AQ103" s="421"/>
      <c r="AR103" s="421"/>
      <c r="AS103" s="457">
        <v>0</v>
      </c>
      <c r="AT103" s="421"/>
      <c r="AU103" s="421"/>
      <c r="AV103" s="421"/>
      <c r="AW103" s="421"/>
      <c r="AX103" s="421"/>
      <c r="AY103" s="421"/>
      <c r="AZ103" s="421"/>
      <c r="BA103" s="421"/>
      <c r="BB103" s="428" t="s">
        <v>2052</v>
      </c>
      <c r="BC103" s="421"/>
      <c r="BD103" s="421"/>
      <c r="BE103" s="421"/>
      <c r="BF103" s="421"/>
      <c r="BG103" s="421"/>
      <c r="BH103" s="421"/>
      <c r="BI103" s="421"/>
      <c r="BJ103" s="421"/>
      <c r="BK103" s="429" t="s">
        <v>580</v>
      </c>
      <c r="BL103" s="421"/>
      <c r="BM103" s="421"/>
      <c r="BN103" s="421"/>
      <c r="BO103" s="457">
        <v>0</v>
      </c>
      <c r="BP103" s="421"/>
      <c r="BQ103" s="421"/>
      <c r="BR103" s="421"/>
      <c r="BS103" s="421"/>
      <c r="BT103" s="421"/>
    </row>
    <row r="104" spans="2:72" ht="11.45" customHeight="1">
      <c r="B104" s="428">
        <v>12</v>
      </c>
      <c r="C104" s="421"/>
      <c r="D104" s="429" t="s">
        <v>2053</v>
      </c>
      <c r="E104" s="421"/>
      <c r="F104" s="421"/>
      <c r="G104" s="421"/>
      <c r="H104" s="421"/>
      <c r="I104" s="421"/>
      <c r="J104" s="421"/>
      <c r="K104" s="421"/>
      <c r="L104" s="421"/>
      <c r="M104" s="421"/>
      <c r="N104" s="421"/>
      <c r="O104" s="421"/>
      <c r="P104" s="421"/>
      <c r="Q104" s="421"/>
      <c r="R104" s="421"/>
      <c r="S104" s="421"/>
      <c r="T104" s="421"/>
      <c r="U104" s="421"/>
      <c r="V104" s="429" t="s">
        <v>2054</v>
      </c>
      <c r="W104" s="421"/>
      <c r="X104" s="421"/>
      <c r="Y104" s="421"/>
      <c r="Z104" s="421"/>
      <c r="AA104" s="421"/>
      <c r="AB104" s="421"/>
      <c r="AC104" s="421"/>
      <c r="AD104" s="421"/>
      <c r="AE104" s="421"/>
      <c r="AF104" s="421"/>
      <c r="AG104" s="421"/>
      <c r="AH104" s="421"/>
      <c r="AI104" s="421"/>
      <c r="AJ104" s="421"/>
      <c r="AK104" s="421"/>
      <c r="AL104" s="421"/>
      <c r="AM104" s="421"/>
      <c r="AN104" s="421"/>
      <c r="AO104" s="421"/>
      <c r="AP104" s="421"/>
      <c r="AQ104" s="421"/>
      <c r="AR104" s="421"/>
      <c r="AS104" s="457">
        <v>0</v>
      </c>
      <c r="AT104" s="421"/>
      <c r="AU104" s="421"/>
      <c r="AV104" s="421"/>
      <c r="AW104" s="421"/>
      <c r="AX104" s="421"/>
      <c r="AY104" s="421"/>
      <c r="AZ104" s="421"/>
      <c r="BA104" s="421"/>
      <c r="BB104" s="428" t="s">
        <v>2055</v>
      </c>
      <c r="BC104" s="421"/>
      <c r="BD104" s="421"/>
      <c r="BE104" s="421"/>
      <c r="BF104" s="421"/>
      <c r="BG104" s="421"/>
      <c r="BH104" s="421"/>
      <c r="BI104" s="421"/>
      <c r="BJ104" s="421"/>
      <c r="BK104" s="429" t="s">
        <v>580</v>
      </c>
      <c r="BL104" s="421"/>
      <c r="BM104" s="421"/>
      <c r="BN104" s="421"/>
      <c r="BO104" s="457">
        <v>0</v>
      </c>
      <c r="BP104" s="421"/>
      <c r="BQ104" s="421"/>
      <c r="BR104" s="421"/>
      <c r="BS104" s="421"/>
      <c r="BT104" s="421"/>
    </row>
    <row r="105" spans="2:72" ht="11.45" customHeight="1">
      <c r="B105" s="428">
        <v>13</v>
      </c>
      <c r="C105" s="421"/>
      <c r="D105" s="429" t="s">
        <v>2056</v>
      </c>
      <c r="E105" s="421"/>
      <c r="F105" s="421"/>
      <c r="G105" s="421"/>
      <c r="H105" s="421"/>
      <c r="I105" s="421"/>
      <c r="J105" s="421"/>
      <c r="K105" s="421"/>
      <c r="L105" s="421"/>
      <c r="M105" s="421"/>
      <c r="N105" s="421"/>
      <c r="O105" s="421"/>
      <c r="P105" s="421"/>
      <c r="Q105" s="421"/>
      <c r="R105" s="421"/>
      <c r="S105" s="421"/>
      <c r="T105" s="421"/>
      <c r="U105" s="421"/>
      <c r="V105" s="429" t="s">
        <v>2057</v>
      </c>
      <c r="W105" s="421"/>
      <c r="X105" s="421"/>
      <c r="Y105" s="421"/>
      <c r="Z105" s="421"/>
      <c r="AA105" s="421"/>
      <c r="AB105" s="421"/>
      <c r="AC105" s="421"/>
      <c r="AD105" s="421"/>
      <c r="AE105" s="421"/>
      <c r="AF105" s="421"/>
      <c r="AG105" s="421"/>
      <c r="AH105" s="421"/>
      <c r="AI105" s="421"/>
      <c r="AJ105" s="421"/>
      <c r="AK105" s="421"/>
      <c r="AL105" s="421"/>
      <c r="AM105" s="421"/>
      <c r="AN105" s="421"/>
      <c r="AO105" s="421"/>
      <c r="AP105" s="421"/>
      <c r="AQ105" s="421"/>
      <c r="AR105" s="421"/>
      <c r="AS105" s="457">
        <v>0</v>
      </c>
      <c r="AT105" s="421"/>
      <c r="AU105" s="421"/>
      <c r="AV105" s="421"/>
      <c r="AW105" s="421"/>
      <c r="AX105" s="421"/>
      <c r="AY105" s="421"/>
      <c r="AZ105" s="421"/>
      <c r="BA105" s="421"/>
      <c r="BB105" s="428" t="s">
        <v>2039</v>
      </c>
      <c r="BC105" s="421"/>
      <c r="BD105" s="421"/>
      <c r="BE105" s="421"/>
      <c r="BF105" s="421"/>
      <c r="BG105" s="421"/>
      <c r="BH105" s="421"/>
      <c r="BI105" s="421"/>
      <c r="BJ105" s="421"/>
      <c r="BK105" s="429" t="s">
        <v>580</v>
      </c>
      <c r="BL105" s="421"/>
      <c r="BM105" s="421"/>
      <c r="BN105" s="421"/>
      <c r="BO105" s="457">
        <v>0</v>
      </c>
      <c r="BP105" s="421"/>
      <c r="BQ105" s="421"/>
      <c r="BR105" s="421"/>
      <c r="BS105" s="421"/>
      <c r="BT105" s="421"/>
    </row>
    <row r="106" spans="2:72" ht="11.25" customHeight="1">
      <c r="B106" s="458">
        <v>0</v>
      </c>
      <c r="C106" s="459"/>
      <c r="D106" s="459"/>
      <c r="E106" s="459"/>
      <c r="F106" s="459"/>
      <c r="G106" s="459"/>
      <c r="H106" s="459"/>
      <c r="I106" s="459"/>
      <c r="J106" s="459"/>
      <c r="K106" s="459"/>
      <c r="L106" s="459"/>
      <c r="M106" s="459"/>
      <c r="N106" s="459"/>
      <c r="O106" s="459"/>
      <c r="P106" s="459"/>
      <c r="Q106" s="459"/>
      <c r="R106" s="459"/>
      <c r="S106" s="459"/>
      <c r="T106" s="459"/>
      <c r="U106" s="459"/>
      <c r="V106" s="459"/>
      <c r="W106" s="459"/>
      <c r="X106" s="459"/>
      <c r="Y106" s="459"/>
      <c r="Z106" s="459"/>
      <c r="AA106" s="459"/>
      <c r="AB106" s="459"/>
      <c r="AC106" s="459"/>
      <c r="AD106" s="459"/>
      <c r="AE106" s="459"/>
      <c r="AF106" s="459"/>
      <c r="AG106" s="459"/>
      <c r="AH106" s="459"/>
      <c r="AI106" s="459"/>
      <c r="AJ106" s="459"/>
      <c r="AK106" s="459"/>
      <c r="AL106" s="459"/>
      <c r="AM106" s="459"/>
      <c r="AN106" s="459"/>
      <c r="AO106" s="459"/>
      <c r="AP106" s="459"/>
      <c r="AQ106" s="459"/>
      <c r="AR106" s="459"/>
      <c r="AS106" s="459"/>
      <c r="AT106" s="459"/>
      <c r="AU106" s="459"/>
      <c r="AV106" s="459"/>
      <c r="AW106" s="459"/>
      <c r="AX106" s="459"/>
      <c r="AY106" s="459"/>
      <c r="AZ106" s="459"/>
      <c r="BA106" s="459"/>
      <c r="BB106" s="459"/>
      <c r="BC106" s="459"/>
      <c r="BD106" s="459"/>
      <c r="BE106" s="459"/>
      <c r="BF106" s="459"/>
      <c r="BG106" s="459"/>
      <c r="BH106" s="459"/>
      <c r="BI106" s="459"/>
      <c r="BJ106" s="459"/>
      <c r="BK106" s="459"/>
      <c r="BL106" s="459"/>
      <c r="BM106" s="459"/>
      <c r="BN106" s="459"/>
      <c r="BO106" s="459"/>
      <c r="BP106" s="459"/>
      <c r="BQ106" s="459"/>
      <c r="BR106" s="459"/>
      <c r="BS106" s="459"/>
      <c r="BT106" s="459"/>
    </row>
    <row r="107" ht="13.5" hidden="1"/>
    <row r="108" ht="2.85" customHeight="1"/>
    <row r="109" ht="4.35" customHeight="1"/>
    <row r="110" ht="2.85" customHeight="1"/>
    <row r="111" ht="13.5" hidden="1"/>
    <row r="112" spans="2:49" ht="14.45" customHeight="1">
      <c r="B112" s="453" t="s">
        <v>2058</v>
      </c>
      <c r="C112" s="421"/>
      <c r="D112" s="421"/>
      <c r="E112" s="421"/>
      <c r="F112" s="421"/>
      <c r="G112" s="421"/>
      <c r="H112" s="421"/>
      <c r="I112" s="421"/>
      <c r="J112" s="421"/>
      <c r="K112" s="421"/>
      <c r="L112" s="421"/>
      <c r="M112" s="421"/>
      <c r="N112" s="421"/>
      <c r="O112" s="421"/>
      <c r="P112" s="421"/>
      <c r="Q112" s="421"/>
      <c r="R112" s="421"/>
      <c r="S112" s="421"/>
      <c r="T112" s="421"/>
      <c r="U112" s="421"/>
      <c r="V112" s="421"/>
      <c r="W112" s="421"/>
      <c r="X112" s="421"/>
      <c r="Y112" s="421"/>
      <c r="Z112" s="421"/>
      <c r="AA112" s="421"/>
      <c r="AB112" s="421"/>
      <c r="AC112" s="421"/>
      <c r="AD112" s="421"/>
      <c r="AE112" s="421"/>
      <c r="AF112" s="421"/>
      <c r="AG112" s="421"/>
      <c r="AH112" s="421"/>
      <c r="AI112" s="421"/>
      <c r="AJ112" s="421"/>
      <c r="AK112" s="421"/>
      <c r="AL112" s="421"/>
      <c r="AM112" s="421"/>
      <c r="AN112" s="421"/>
      <c r="AO112" s="421"/>
      <c r="AP112" s="421"/>
      <c r="AQ112" s="421"/>
      <c r="AR112" s="421"/>
      <c r="AS112" s="421"/>
      <c r="AT112" s="421"/>
      <c r="AU112" s="421"/>
      <c r="AV112" s="421"/>
      <c r="AW112" s="421"/>
    </row>
    <row r="113" spans="2:72" ht="11.45" customHeight="1">
      <c r="B113" s="454" t="s">
        <v>1937</v>
      </c>
      <c r="C113" s="455"/>
      <c r="D113" s="456" t="s">
        <v>1938</v>
      </c>
      <c r="E113" s="455"/>
      <c r="F113" s="455"/>
      <c r="G113" s="455"/>
      <c r="H113" s="455"/>
      <c r="I113" s="455"/>
      <c r="J113" s="455"/>
      <c r="K113" s="455"/>
      <c r="L113" s="455"/>
      <c r="M113" s="455"/>
      <c r="N113" s="455"/>
      <c r="O113" s="455"/>
      <c r="P113" s="455"/>
      <c r="Q113" s="455"/>
      <c r="R113" s="455"/>
      <c r="S113" s="455"/>
      <c r="T113" s="455"/>
      <c r="U113" s="455"/>
      <c r="V113" s="456" t="s">
        <v>1884</v>
      </c>
      <c r="W113" s="455"/>
      <c r="X113" s="455"/>
      <c r="Y113" s="455"/>
      <c r="Z113" s="455"/>
      <c r="AA113" s="455"/>
      <c r="AB113" s="455"/>
      <c r="AC113" s="455"/>
      <c r="AD113" s="455"/>
      <c r="AE113" s="455"/>
      <c r="AF113" s="455"/>
      <c r="AG113" s="455"/>
      <c r="AH113" s="455"/>
      <c r="AI113" s="455"/>
      <c r="AJ113" s="455"/>
      <c r="AK113" s="455"/>
      <c r="AL113" s="455"/>
      <c r="AM113" s="455"/>
      <c r="AN113" s="455"/>
      <c r="AO113" s="455"/>
      <c r="AP113" s="455"/>
      <c r="AQ113" s="455"/>
      <c r="AR113" s="455"/>
      <c r="AS113" s="454" t="s">
        <v>1939</v>
      </c>
      <c r="AT113" s="455"/>
      <c r="AU113" s="455"/>
      <c r="AV113" s="455"/>
      <c r="AW113" s="455"/>
      <c r="AX113" s="455"/>
      <c r="AY113" s="455"/>
      <c r="AZ113" s="455"/>
      <c r="BA113" s="455"/>
      <c r="BB113" s="454" t="s">
        <v>128</v>
      </c>
      <c r="BC113" s="455"/>
      <c r="BD113" s="455"/>
      <c r="BE113" s="455"/>
      <c r="BF113" s="455"/>
      <c r="BG113" s="455"/>
      <c r="BH113" s="455"/>
      <c r="BI113" s="455"/>
      <c r="BJ113" s="455"/>
      <c r="BK113" s="456" t="s">
        <v>1940</v>
      </c>
      <c r="BL113" s="455"/>
      <c r="BM113" s="455"/>
      <c r="BN113" s="455"/>
      <c r="BO113" s="454" t="s">
        <v>1941</v>
      </c>
      <c r="BP113" s="455"/>
      <c r="BQ113" s="455"/>
      <c r="BR113" s="455"/>
      <c r="BS113" s="455"/>
      <c r="BT113" s="455"/>
    </row>
    <row r="114" spans="2:72" ht="11.45" customHeight="1">
      <c r="B114" s="428">
        <v>1</v>
      </c>
      <c r="C114" s="421"/>
      <c r="D114" s="429" t="s">
        <v>2059</v>
      </c>
      <c r="E114" s="421"/>
      <c r="F114" s="421"/>
      <c r="G114" s="421"/>
      <c r="H114" s="421"/>
      <c r="I114" s="421"/>
      <c r="J114" s="421"/>
      <c r="K114" s="421"/>
      <c r="L114" s="421"/>
      <c r="M114" s="421"/>
      <c r="N114" s="421"/>
      <c r="O114" s="421"/>
      <c r="P114" s="421"/>
      <c r="Q114" s="421"/>
      <c r="R114" s="421"/>
      <c r="S114" s="421"/>
      <c r="T114" s="421"/>
      <c r="U114" s="421"/>
      <c r="V114" s="429" t="s">
        <v>2060</v>
      </c>
      <c r="W114" s="421"/>
      <c r="X114" s="421"/>
      <c r="Y114" s="421"/>
      <c r="Z114" s="421"/>
      <c r="AA114" s="421"/>
      <c r="AB114" s="421"/>
      <c r="AC114" s="421"/>
      <c r="AD114" s="421"/>
      <c r="AE114" s="421"/>
      <c r="AF114" s="421"/>
      <c r="AG114" s="421"/>
      <c r="AH114" s="421"/>
      <c r="AI114" s="421"/>
      <c r="AJ114" s="421"/>
      <c r="AK114" s="421"/>
      <c r="AL114" s="421"/>
      <c r="AM114" s="421"/>
      <c r="AN114" s="421"/>
      <c r="AO114" s="421"/>
      <c r="AP114" s="421"/>
      <c r="AQ114" s="421"/>
      <c r="AR114" s="421"/>
      <c r="AS114" s="457">
        <v>0</v>
      </c>
      <c r="AT114" s="421"/>
      <c r="AU114" s="421"/>
      <c r="AV114" s="421"/>
      <c r="AW114" s="421"/>
      <c r="AX114" s="421"/>
      <c r="AY114" s="421"/>
      <c r="AZ114" s="421"/>
      <c r="BA114" s="421"/>
      <c r="BB114" s="428" t="s">
        <v>2039</v>
      </c>
      <c r="BC114" s="421"/>
      <c r="BD114" s="421"/>
      <c r="BE114" s="421"/>
      <c r="BF114" s="421"/>
      <c r="BG114" s="421"/>
      <c r="BH114" s="421"/>
      <c r="BI114" s="421"/>
      <c r="BJ114" s="421"/>
      <c r="BK114" s="429" t="s">
        <v>580</v>
      </c>
      <c r="BL114" s="421"/>
      <c r="BM114" s="421"/>
      <c r="BN114" s="421"/>
      <c r="BO114" s="457">
        <v>0</v>
      </c>
      <c r="BP114" s="421"/>
      <c r="BQ114" s="421"/>
      <c r="BR114" s="421"/>
      <c r="BS114" s="421"/>
      <c r="BT114" s="421"/>
    </row>
    <row r="115" spans="2:72" ht="11.25" customHeight="1">
      <c r="B115" s="428">
        <v>2</v>
      </c>
      <c r="C115" s="421"/>
      <c r="D115" s="429" t="s">
        <v>2059</v>
      </c>
      <c r="E115" s="421"/>
      <c r="F115" s="421"/>
      <c r="G115" s="421"/>
      <c r="H115" s="421"/>
      <c r="I115" s="421"/>
      <c r="J115" s="421"/>
      <c r="K115" s="421"/>
      <c r="L115" s="421"/>
      <c r="M115" s="421"/>
      <c r="N115" s="421"/>
      <c r="O115" s="421"/>
      <c r="P115" s="421"/>
      <c r="Q115" s="421"/>
      <c r="R115" s="421"/>
      <c r="S115" s="421"/>
      <c r="T115" s="421"/>
      <c r="U115" s="421"/>
      <c r="V115" s="429" t="s">
        <v>2060</v>
      </c>
      <c r="W115" s="421"/>
      <c r="X115" s="421"/>
      <c r="Y115" s="421"/>
      <c r="Z115" s="421"/>
      <c r="AA115" s="421"/>
      <c r="AB115" s="421"/>
      <c r="AC115" s="421"/>
      <c r="AD115" s="421"/>
      <c r="AE115" s="421"/>
      <c r="AF115" s="421"/>
      <c r="AG115" s="421"/>
      <c r="AH115" s="421"/>
      <c r="AI115" s="421"/>
      <c r="AJ115" s="421"/>
      <c r="AK115" s="421"/>
      <c r="AL115" s="421"/>
      <c r="AM115" s="421"/>
      <c r="AN115" s="421"/>
      <c r="AO115" s="421"/>
      <c r="AP115" s="421"/>
      <c r="AQ115" s="421"/>
      <c r="AR115" s="421"/>
      <c r="AS115" s="457">
        <v>0</v>
      </c>
      <c r="AT115" s="421"/>
      <c r="AU115" s="421"/>
      <c r="AV115" s="421"/>
      <c r="AW115" s="421"/>
      <c r="AX115" s="421"/>
      <c r="AY115" s="421"/>
      <c r="AZ115" s="421"/>
      <c r="BA115" s="421"/>
      <c r="BB115" s="428" t="s">
        <v>2061</v>
      </c>
      <c r="BC115" s="421"/>
      <c r="BD115" s="421"/>
      <c r="BE115" s="421"/>
      <c r="BF115" s="421"/>
      <c r="BG115" s="421"/>
      <c r="BH115" s="421"/>
      <c r="BI115" s="421"/>
      <c r="BJ115" s="421"/>
      <c r="BK115" s="429" t="s">
        <v>580</v>
      </c>
      <c r="BL115" s="421"/>
      <c r="BM115" s="421"/>
      <c r="BN115" s="421"/>
      <c r="BO115" s="457">
        <v>0</v>
      </c>
      <c r="BP115" s="421"/>
      <c r="BQ115" s="421"/>
      <c r="BR115" s="421"/>
      <c r="BS115" s="421"/>
      <c r="BT115" s="421"/>
    </row>
    <row r="116" spans="2:72" ht="11.45" customHeight="1">
      <c r="B116" s="458">
        <v>0</v>
      </c>
      <c r="C116" s="459"/>
      <c r="D116" s="459"/>
      <c r="E116" s="459"/>
      <c r="F116" s="459"/>
      <c r="G116" s="459"/>
      <c r="H116" s="459"/>
      <c r="I116" s="459"/>
      <c r="J116" s="459"/>
      <c r="K116" s="459"/>
      <c r="L116" s="459"/>
      <c r="M116" s="459"/>
      <c r="N116" s="459"/>
      <c r="O116" s="459"/>
      <c r="P116" s="459"/>
      <c r="Q116" s="459"/>
      <c r="R116" s="459"/>
      <c r="S116" s="459"/>
      <c r="T116" s="459"/>
      <c r="U116" s="459"/>
      <c r="V116" s="459"/>
      <c r="W116" s="459"/>
      <c r="X116" s="459"/>
      <c r="Y116" s="459"/>
      <c r="Z116" s="459"/>
      <c r="AA116" s="459"/>
      <c r="AB116" s="459"/>
      <c r="AC116" s="459"/>
      <c r="AD116" s="459"/>
      <c r="AE116" s="459"/>
      <c r="AF116" s="459"/>
      <c r="AG116" s="459"/>
      <c r="AH116" s="459"/>
      <c r="AI116" s="459"/>
      <c r="AJ116" s="459"/>
      <c r="AK116" s="459"/>
      <c r="AL116" s="459"/>
      <c r="AM116" s="459"/>
      <c r="AN116" s="459"/>
      <c r="AO116" s="459"/>
      <c r="AP116" s="459"/>
      <c r="AQ116" s="459"/>
      <c r="AR116" s="459"/>
      <c r="AS116" s="459"/>
      <c r="AT116" s="459"/>
      <c r="AU116" s="459"/>
      <c r="AV116" s="459"/>
      <c r="AW116" s="459"/>
      <c r="AX116" s="459"/>
      <c r="AY116" s="459"/>
      <c r="AZ116" s="459"/>
      <c r="BA116" s="459"/>
      <c r="BB116" s="459"/>
      <c r="BC116" s="459"/>
      <c r="BD116" s="459"/>
      <c r="BE116" s="459"/>
      <c r="BF116" s="459"/>
      <c r="BG116" s="459"/>
      <c r="BH116" s="459"/>
      <c r="BI116" s="459"/>
      <c r="BJ116" s="459"/>
      <c r="BK116" s="459"/>
      <c r="BL116" s="459"/>
      <c r="BM116" s="459"/>
      <c r="BN116" s="459"/>
      <c r="BO116" s="459"/>
      <c r="BP116" s="459"/>
      <c r="BQ116" s="459"/>
      <c r="BR116" s="459"/>
      <c r="BS116" s="459"/>
      <c r="BT116" s="459"/>
    </row>
    <row r="117" ht="2.85" customHeight="1"/>
    <row r="118" ht="4.35" customHeight="1"/>
    <row r="119" ht="2.85" customHeight="1"/>
    <row r="120" ht="13.5" hidden="1"/>
    <row r="121" spans="2:46" ht="14.45" customHeight="1">
      <c r="B121" s="453" t="s">
        <v>2062</v>
      </c>
      <c r="C121" s="421"/>
      <c r="D121" s="421"/>
      <c r="E121" s="421"/>
      <c r="F121" s="421"/>
      <c r="G121" s="421"/>
      <c r="H121" s="421"/>
      <c r="I121" s="421"/>
      <c r="J121" s="421"/>
      <c r="K121" s="421"/>
      <c r="L121" s="421"/>
      <c r="M121" s="421"/>
      <c r="N121" s="421"/>
      <c r="O121" s="421"/>
      <c r="P121" s="421"/>
      <c r="Q121" s="421"/>
      <c r="R121" s="421"/>
      <c r="S121" s="421"/>
      <c r="T121" s="421"/>
      <c r="U121" s="421"/>
      <c r="V121" s="421"/>
      <c r="W121" s="421"/>
      <c r="X121" s="421"/>
      <c r="Y121" s="421"/>
      <c r="Z121" s="421"/>
      <c r="AA121" s="421"/>
      <c r="AB121" s="421"/>
      <c r="AC121" s="421"/>
      <c r="AD121" s="421"/>
      <c r="AE121" s="421"/>
      <c r="AF121" s="421"/>
      <c r="AG121" s="421"/>
      <c r="AH121" s="421"/>
      <c r="AI121" s="421"/>
      <c r="AJ121" s="421"/>
      <c r="AK121" s="421"/>
      <c r="AL121" s="421"/>
      <c r="AM121" s="421"/>
      <c r="AN121" s="421"/>
      <c r="AO121" s="421"/>
      <c r="AP121" s="421"/>
      <c r="AQ121" s="421"/>
      <c r="AR121" s="421"/>
      <c r="AS121" s="421"/>
      <c r="AT121" s="421"/>
    </row>
    <row r="122" spans="2:72" ht="11.45" customHeight="1">
      <c r="B122" s="454" t="s">
        <v>1937</v>
      </c>
      <c r="C122" s="455"/>
      <c r="D122" s="456" t="s">
        <v>1938</v>
      </c>
      <c r="E122" s="455"/>
      <c r="F122" s="455"/>
      <c r="G122" s="455"/>
      <c r="H122" s="455"/>
      <c r="I122" s="455"/>
      <c r="J122" s="455"/>
      <c r="K122" s="455"/>
      <c r="L122" s="455"/>
      <c r="M122" s="455"/>
      <c r="N122" s="455"/>
      <c r="O122" s="455"/>
      <c r="P122" s="455"/>
      <c r="Q122" s="455"/>
      <c r="R122" s="455"/>
      <c r="S122" s="455"/>
      <c r="T122" s="455"/>
      <c r="U122" s="455"/>
      <c r="V122" s="456" t="s">
        <v>1884</v>
      </c>
      <c r="W122" s="455"/>
      <c r="X122" s="455"/>
      <c r="Y122" s="455"/>
      <c r="Z122" s="455"/>
      <c r="AA122" s="455"/>
      <c r="AB122" s="455"/>
      <c r="AC122" s="455"/>
      <c r="AD122" s="455"/>
      <c r="AE122" s="455"/>
      <c r="AF122" s="455"/>
      <c r="AG122" s="455"/>
      <c r="AH122" s="455"/>
      <c r="AI122" s="455"/>
      <c r="AJ122" s="455"/>
      <c r="AK122" s="455"/>
      <c r="AL122" s="455"/>
      <c r="AM122" s="455"/>
      <c r="AN122" s="455"/>
      <c r="AO122" s="455"/>
      <c r="AP122" s="455"/>
      <c r="AQ122" s="455"/>
      <c r="AR122" s="455"/>
      <c r="AS122" s="454" t="s">
        <v>1939</v>
      </c>
      <c r="AT122" s="455"/>
      <c r="AU122" s="455"/>
      <c r="AV122" s="455"/>
      <c r="AW122" s="455"/>
      <c r="AX122" s="455"/>
      <c r="AY122" s="455"/>
      <c r="AZ122" s="455"/>
      <c r="BA122" s="455"/>
      <c r="BB122" s="454" t="s">
        <v>128</v>
      </c>
      <c r="BC122" s="455"/>
      <c r="BD122" s="455"/>
      <c r="BE122" s="455"/>
      <c r="BF122" s="455"/>
      <c r="BG122" s="455"/>
      <c r="BH122" s="455"/>
      <c r="BI122" s="455"/>
      <c r="BJ122" s="455"/>
      <c r="BK122" s="456" t="s">
        <v>1940</v>
      </c>
      <c r="BL122" s="455"/>
      <c r="BM122" s="455"/>
      <c r="BN122" s="455"/>
      <c r="BO122" s="454" t="s">
        <v>1941</v>
      </c>
      <c r="BP122" s="455"/>
      <c r="BQ122" s="455"/>
      <c r="BR122" s="455"/>
      <c r="BS122" s="455"/>
      <c r="BT122" s="455"/>
    </row>
    <row r="123" spans="2:72" ht="11.45" customHeight="1">
      <c r="B123" s="428">
        <v>1</v>
      </c>
      <c r="C123" s="421"/>
      <c r="D123" s="429" t="s">
        <v>2063</v>
      </c>
      <c r="E123" s="421"/>
      <c r="F123" s="421"/>
      <c r="G123" s="421"/>
      <c r="H123" s="421"/>
      <c r="I123" s="421"/>
      <c r="J123" s="421"/>
      <c r="K123" s="421"/>
      <c r="L123" s="421"/>
      <c r="M123" s="421"/>
      <c r="N123" s="421"/>
      <c r="O123" s="421"/>
      <c r="P123" s="421"/>
      <c r="Q123" s="421"/>
      <c r="R123" s="421"/>
      <c r="S123" s="421"/>
      <c r="T123" s="421"/>
      <c r="U123" s="421"/>
      <c r="V123" s="429" t="s">
        <v>2064</v>
      </c>
      <c r="W123" s="421"/>
      <c r="X123" s="421"/>
      <c r="Y123" s="421"/>
      <c r="Z123" s="421"/>
      <c r="AA123" s="421"/>
      <c r="AB123" s="421"/>
      <c r="AC123" s="421"/>
      <c r="AD123" s="421"/>
      <c r="AE123" s="421"/>
      <c r="AF123" s="421"/>
      <c r="AG123" s="421"/>
      <c r="AH123" s="421"/>
      <c r="AI123" s="421"/>
      <c r="AJ123" s="421"/>
      <c r="AK123" s="421"/>
      <c r="AL123" s="421"/>
      <c r="AM123" s="421"/>
      <c r="AN123" s="421"/>
      <c r="AO123" s="421"/>
      <c r="AP123" s="421"/>
      <c r="AQ123" s="421"/>
      <c r="AR123" s="421"/>
      <c r="AS123" s="457">
        <v>0</v>
      </c>
      <c r="AT123" s="421"/>
      <c r="AU123" s="421"/>
      <c r="AV123" s="421"/>
      <c r="AW123" s="421"/>
      <c r="AX123" s="421"/>
      <c r="AY123" s="421"/>
      <c r="AZ123" s="421"/>
      <c r="BA123" s="421"/>
      <c r="BB123" s="428" t="s">
        <v>2039</v>
      </c>
      <c r="BC123" s="421"/>
      <c r="BD123" s="421"/>
      <c r="BE123" s="421"/>
      <c r="BF123" s="421"/>
      <c r="BG123" s="421"/>
      <c r="BH123" s="421"/>
      <c r="BI123" s="421"/>
      <c r="BJ123" s="421"/>
      <c r="BK123" s="429" t="s">
        <v>580</v>
      </c>
      <c r="BL123" s="421"/>
      <c r="BM123" s="421"/>
      <c r="BN123" s="421"/>
      <c r="BO123" s="457">
        <v>0</v>
      </c>
      <c r="BP123" s="421"/>
      <c r="BQ123" s="421"/>
      <c r="BR123" s="421"/>
      <c r="BS123" s="421"/>
      <c r="BT123" s="421"/>
    </row>
    <row r="124" spans="2:72" ht="11.25" customHeight="1">
      <c r="B124" s="428">
        <v>2</v>
      </c>
      <c r="C124" s="421"/>
      <c r="D124" s="429" t="s">
        <v>2065</v>
      </c>
      <c r="E124" s="421"/>
      <c r="F124" s="421"/>
      <c r="G124" s="421"/>
      <c r="H124" s="421"/>
      <c r="I124" s="421"/>
      <c r="J124" s="421"/>
      <c r="K124" s="421"/>
      <c r="L124" s="421"/>
      <c r="M124" s="421"/>
      <c r="N124" s="421"/>
      <c r="O124" s="421"/>
      <c r="P124" s="421"/>
      <c r="Q124" s="421"/>
      <c r="R124" s="421"/>
      <c r="S124" s="421"/>
      <c r="T124" s="421"/>
      <c r="U124" s="421"/>
      <c r="V124" s="429" t="s">
        <v>2066</v>
      </c>
      <c r="W124" s="421"/>
      <c r="X124" s="421"/>
      <c r="Y124" s="421"/>
      <c r="Z124" s="421"/>
      <c r="AA124" s="421"/>
      <c r="AB124" s="421"/>
      <c r="AC124" s="421"/>
      <c r="AD124" s="421"/>
      <c r="AE124" s="421"/>
      <c r="AF124" s="421"/>
      <c r="AG124" s="421"/>
      <c r="AH124" s="421"/>
      <c r="AI124" s="421"/>
      <c r="AJ124" s="421"/>
      <c r="AK124" s="421"/>
      <c r="AL124" s="421"/>
      <c r="AM124" s="421"/>
      <c r="AN124" s="421"/>
      <c r="AO124" s="421"/>
      <c r="AP124" s="421"/>
      <c r="AQ124" s="421"/>
      <c r="AR124" s="421"/>
      <c r="AS124" s="457">
        <v>0</v>
      </c>
      <c r="AT124" s="421"/>
      <c r="AU124" s="421"/>
      <c r="AV124" s="421"/>
      <c r="AW124" s="421"/>
      <c r="AX124" s="421"/>
      <c r="AY124" s="421"/>
      <c r="AZ124" s="421"/>
      <c r="BA124" s="421"/>
      <c r="BB124" s="428" t="s">
        <v>2039</v>
      </c>
      <c r="BC124" s="421"/>
      <c r="BD124" s="421"/>
      <c r="BE124" s="421"/>
      <c r="BF124" s="421"/>
      <c r="BG124" s="421"/>
      <c r="BH124" s="421"/>
      <c r="BI124" s="421"/>
      <c r="BJ124" s="421"/>
      <c r="BK124" s="429" t="s">
        <v>580</v>
      </c>
      <c r="BL124" s="421"/>
      <c r="BM124" s="421"/>
      <c r="BN124" s="421"/>
      <c r="BO124" s="457">
        <v>0</v>
      </c>
      <c r="BP124" s="421"/>
      <c r="BQ124" s="421"/>
      <c r="BR124" s="421"/>
      <c r="BS124" s="421"/>
      <c r="BT124" s="421"/>
    </row>
    <row r="125" spans="2:72" ht="11.45" customHeight="1">
      <c r="B125" s="458">
        <v>0</v>
      </c>
      <c r="C125" s="459"/>
      <c r="D125" s="459"/>
      <c r="E125" s="459"/>
      <c r="F125" s="459"/>
      <c r="G125" s="459"/>
      <c r="H125" s="459"/>
      <c r="I125" s="459"/>
      <c r="J125" s="459"/>
      <c r="K125" s="459"/>
      <c r="L125" s="459"/>
      <c r="M125" s="459"/>
      <c r="N125" s="459"/>
      <c r="O125" s="459"/>
      <c r="P125" s="459"/>
      <c r="Q125" s="459"/>
      <c r="R125" s="459"/>
      <c r="S125" s="459"/>
      <c r="T125" s="459"/>
      <c r="U125" s="459"/>
      <c r="V125" s="459"/>
      <c r="W125" s="459"/>
      <c r="X125" s="459"/>
      <c r="Y125" s="459"/>
      <c r="Z125" s="459"/>
      <c r="AA125" s="459"/>
      <c r="AB125" s="459"/>
      <c r="AC125" s="459"/>
      <c r="AD125" s="459"/>
      <c r="AE125" s="459"/>
      <c r="AF125" s="459"/>
      <c r="AG125" s="459"/>
      <c r="AH125" s="459"/>
      <c r="AI125" s="459"/>
      <c r="AJ125" s="459"/>
      <c r="AK125" s="459"/>
      <c r="AL125" s="459"/>
      <c r="AM125" s="459"/>
      <c r="AN125" s="459"/>
      <c r="AO125" s="459"/>
      <c r="AP125" s="459"/>
      <c r="AQ125" s="459"/>
      <c r="AR125" s="459"/>
      <c r="AS125" s="459"/>
      <c r="AT125" s="459"/>
      <c r="AU125" s="459"/>
      <c r="AV125" s="459"/>
      <c r="AW125" s="459"/>
      <c r="AX125" s="459"/>
      <c r="AY125" s="459"/>
      <c r="AZ125" s="459"/>
      <c r="BA125" s="459"/>
      <c r="BB125" s="459"/>
      <c r="BC125" s="459"/>
      <c r="BD125" s="459"/>
      <c r="BE125" s="459"/>
      <c r="BF125" s="459"/>
      <c r="BG125" s="459"/>
      <c r="BH125" s="459"/>
      <c r="BI125" s="459"/>
      <c r="BJ125" s="459"/>
      <c r="BK125" s="459"/>
      <c r="BL125" s="459"/>
      <c r="BM125" s="459"/>
      <c r="BN125" s="459"/>
      <c r="BO125" s="459"/>
      <c r="BP125" s="459"/>
      <c r="BQ125" s="459"/>
      <c r="BR125" s="459"/>
      <c r="BS125" s="459"/>
      <c r="BT125" s="459"/>
    </row>
    <row r="126" ht="2.85" customHeight="1"/>
    <row r="127" ht="4.35" customHeight="1"/>
    <row r="128" ht="2.85" customHeight="1"/>
    <row r="129" ht="13.5" hidden="1"/>
    <row r="130" spans="2:50" ht="14.45" customHeight="1">
      <c r="B130" s="453" t="s">
        <v>2067</v>
      </c>
      <c r="C130" s="421"/>
      <c r="D130" s="421"/>
      <c r="E130" s="421"/>
      <c r="F130" s="421"/>
      <c r="G130" s="421"/>
      <c r="H130" s="421"/>
      <c r="I130" s="421"/>
      <c r="J130" s="421"/>
      <c r="K130" s="421"/>
      <c r="L130" s="421"/>
      <c r="M130" s="421"/>
      <c r="N130" s="421"/>
      <c r="O130" s="421"/>
      <c r="P130" s="421"/>
      <c r="Q130" s="421"/>
      <c r="R130" s="421"/>
      <c r="S130" s="421"/>
      <c r="T130" s="421"/>
      <c r="U130" s="421"/>
      <c r="V130" s="421"/>
      <c r="W130" s="421"/>
      <c r="X130" s="421"/>
      <c r="Y130" s="421"/>
      <c r="Z130" s="421"/>
      <c r="AA130" s="421"/>
      <c r="AB130" s="421"/>
      <c r="AC130" s="421"/>
      <c r="AD130" s="421"/>
      <c r="AE130" s="421"/>
      <c r="AF130" s="421"/>
      <c r="AG130" s="421"/>
      <c r="AH130" s="421"/>
      <c r="AI130" s="421"/>
      <c r="AJ130" s="421"/>
      <c r="AK130" s="421"/>
      <c r="AL130" s="421"/>
      <c r="AM130" s="421"/>
      <c r="AN130" s="421"/>
      <c r="AO130" s="421"/>
      <c r="AP130" s="421"/>
      <c r="AQ130" s="421"/>
      <c r="AR130" s="421"/>
      <c r="AS130" s="421"/>
      <c r="AT130" s="421"/>
      <c r="AU130" s="421"/>
      <c r="AV130" s="421"/>
      <c r="AW130" s="421"/>
      <c r="AX130" s="421"/>
    </row>
    <row r="131" spans="2:72" ht="11.45" customHeight="1">
      <c r="B131" s="454" t="s">
        <v>1937</v>
      </c>
      <c r="C131" s="455"/>
      <c r="D131" s="456" t="s">
        <v>1938</v>
      </c>
      <c r="E131" s="455"/>
      <c r="F131" s="455"/>
      <c r="G131" s="455"/>
      <c r="H131" s="455"/>
      <c r="I131" s="455"/>
      <c r="J131" s="455"/>
      <c r="K131" s="455"/>
      <c r="L131" s="455"/>
      <c r="M131" s="455"/>
      <c r="N131" s="455"/>
      <c r="O131" s="455"/>
      <c r="P131" s="455"/>
      <c r="Q131" s="455"/>
      <c r="R131" s="455"/>
      <c r="S131" s="455"/>
      <c r="T131" s="455"/>
      <c r="U131" s="455"/>
      <c r="V131" s="456" t="s">
        <v>1884</v>
      </c>
      <c r="W131" s="455"/>
      <c r="X131" s="455"/>
      <c r="Y131" s="455"/>
      <c r="Z131" s="455"/>
      <c r="AA131" s="455"/>
      <c r="AB131" s="455"/>
      <c r="AC131" s="455"/>
      <c r="AD131" s="455"/>
      <c r="AE131" s="455"/>
      <c r="AF131" s="455"/>
      <c r="AG131" s="455"/>
      <c r="AH131" s="455"/>
      <c r="AI131" s="455"/>
      <c r="AJ131" s="455"/>
      <c r="AK131" s="455"/>
      <c r="AL131" s="455"/>
      <c r="AM131" s="455"/>
      <c r="AN131" s="455"/>
      <c r="AO131" s="455"/>
      <c r="AP131" s="455"/>
      <c r="AQ131" s="455"/>
      <c r="AR131" s="455"/>
      <c r="AS131" s="454" t="s">
        <v>1939</v>
      </c>
      <c r="AT131" s="455"/>
      <c r="AU131" s="455"/>
      <c r="AV131" s="455"/>
      <c r="AW131" s="455"/>
      <c r="AX131" s="455"/>
      <c r="AY131" s="455"/>
      <c r="AZ131" s="455"/>
      <c r="BA131" s="455"/>
      <c r="BB131" s="454" t="s">
        <v>128</v>
      </c>
      <c r="BC131" s="455"/>
      <c r="BD131" s="455"/>
      <c r="BE131" s="455"/>
      <c r="BF131" s="455"/>
      <c r="BG131" s="455"/>
      <c r="BH131" s="455"/>
      <c r="BI131" s="455"/>
      <c r="BJ131" s="455"/>
      <c r="BK131" s="456" t="s">
        <v>1940</v>
      </c>
      <c r="BL131" s="455"/>
      <c r="BM131" s="455"/>
      <c r="BN131" s="455"/>
      <c r="BO131" s="454" t="s">
        <v>1941</v>
      </c>
      <c r="BP131" s="455"/>
      <c r="BQ131" s="455"/>
      <c r="BR131" s="455"/>
      <c r="BS131" s="455"/>
      <c r="BT131" s="455"/>
    </row>
    <row r="132" spans="2:72" ht="11.45" customHeight="1">
      <c r="B132" s="428">
        <v>1</v>
      </c>
      <c r="C132" s="421"/>
      <c r="D132" s="429" t="s">
        <v>2068</v>
      </c>
      <c r="E132" s="421"/>
      <c r="F132" s="421"/>
      <c r="G132" s="421"/>
      <c r="H132" s="421"/>
      <c r="I132" s="421"/>
      <c r="J132" s="421"/>
      <c r="K132" s="421"/>
      <c r="L132" s="421"/>
      <c r="M132" s="421"/>
      <c r="N132" s="421"/>
      <c r="O132" s="421"/>
      <c r="P132" s="421"/>
      <c r="Q132" s="421"/>
      <c r="R132" s="421"/>
      <c r="S132" s="421"/>
      <c r="T132" s="421"/>
      <c r="U132" s="421"/>
      <c r="V132" s="429" t="s">
        <v>2069</v>
      </c>
      <c r="W132" s="421"/>
      <c r="X132" s="421"/>
      <c r="Y132" s="421"/>
      <c r="Z132" s="421"/>
      <c r="AA132" s="421"/>
      <c r="AB132" s="421"/>
      <c r="AC132" s="421"/>
      <c r="AD132" s="421"/>
      <c r="AE132" s="421"/>
      <c r="AF132" s="421"/>
      <c r="AG132" s="421"/>
      <c r="AH132" s="421"/>
      <c r="AI132" s="421"/>
      <c r="AJ132" s="421"/>
      <c r="AK132" s="421"/>
      <c r="AL132" s="421"/>
      <c r="AM132" s="421"/>
      <c r="AN132" s="421"/>
      <c r="AO132" s="421"/>
      <c r="AP132" s="421"/>
      <c r="AQ132" s="421"/>
      <c r="AR132" s="421"/>
      <c r="AS132" s="457">
        <v>0</v>
      </c>
      <c r="AT132" s="421"/>
      <c r="AU132" s="421"/>
      <c r="AV132" s="421"/>
      <c r="AW132" s="421"/>
      <c r="AX132" s="421"/>
      <c r="AY132" s="421"/>
      <c r="AZ132" s="421"/>
      <c r="BA132" s="421"/>
      <c r="BB132" s="428" t="s">
        <v>2055</v>
      </c>
      <c r="BC132" s="421"/>
      <c r="BD132" s="421"/>
      <c r="BE132" s="421"/>
      <c r="BF132" s="421"/>
      <c r="BG132" s="421"/>
      <c r="BH132" s="421"/>
      <c r="BI132" s="421"/>
      <c r="BJ132" s="421"/>
      <c r="BK132" s="429" t="s">
        <v>580</v>
      </c>
      <c r="BL132" s="421"/>
      <c r="BM132" s="421"/>
      <c r="BN132" s="421"/>
      <c r="BO132" s="457">
        <v>0</v>
      </c>
      <c r="BP132" s="421"/>
      <c r="BQ132" s="421"/>
      <c r="BR132" s="421"/>
      <c r="BS132" s="421"/>
      <c r="BT132" s="421"/>
    </row>
    <row r="133" spans="2:72" ht="11.25" customHeight="1">
      <c r="B133" s="428">
        <v>2</v>
      </c>
      <c r="C133" s="421"/>
      <c r="D133" s="429" t="s">
        <v>2070</v>
      </c>
      <c r="E133" s="421"/>
      <c r="F133" s="421"/>
      <c r="G133" s="421"/>
      <c r="H133" s="421"/>
      <c r="I133" s="421"/>
      <c r="J133" s="421"/>
      <c r="K133" s="421"/>
      <c r="L133" s="421"/>
      <c r="M133" s="421"/>
      <c r="N133" s="421"/>
      <c r="O133" s="421"/>
      <c r="P133" s="421"/>
      <c r="Q133" s="421"/>
      <c r="R133" s="421"/>
      <c r="S133" s="421"/>
      <c r="T133" s="421"/>
      <c r="U133" s="421"/>
      <c r="V133" s="429" t="s">
        <v>2071</v>
      </c>
      <c r="W133" s="421"/>
      <c r="X133" s="421"/>
      <c r="Y133" s="421"/>
      <c r="Z133" s="421"/>
      <c r="AA133" s="421"/>
      <c r="AB133" s="421"/>
      <c r="AC133" s="421"/>
      <c r="AD133" s="421"/>
      <c r="AE133" s="421"/>
      <c r="AF133" s="421"/>
      <c r="AG133" s="421"/>
      <c r="AH133" s="421"/>
      <c r="AI133" s="421"/>
      <c r="AJ133" s="421"/>
      <c r="AK133" s="421"/>
      <c r="AL133" s="421"/>
      <c r="AM133" s="421"/>
      <c r="AN133" s="421"/>
      <c r="AO133" s="421"/>
      <c r="AP133" s="421"/>
      <c r="AQ133" s="421"/>
      <c r="AR133" s="421"/>
      <c r="AS133" s="457">
        <v>0</v>
      </c>
      <c r="AT133" s="421"/>
      <c r="AU133" s="421"/>
      <c r="AV133" s="421"/>
      <c r="AW133" s="421"/>
      <c r="AX133" s="421"/>
      <c r="AY133" s="421"/>
      <c r="AZ133" s="421"/>
      <c r="BA133" s="421"/>
      <c r="BB133" s="428" t="s">
        <v>2033</v>
      </c>
      <c r="BC133" s="421"/>
      <c r="BD133" s="421"/>
      <c r="BE133" s="421"/>
      <c r="BF133" s="421"/>
      <c r="BG133" s="421"/>
      <c r="BH133" s="421"/>
      <c r="BI133" s="421"/>
      <c r="BJ133" s="421"/>
      <c r="BK133" s="429" t="s">
        <v>580</v>
      </c>
      <c r="BL133" s="421"/>
      <c r="BM133" s="421"/>
      <c r="BN133" s="421"/>
      <c r="BO133" s="457">
        <v>0</v>
      </c>
      <c r="BP133" s="421"/>
      <c r="BQ133" s="421"/>
      <c r="BR133" s="421"/>
      <c r="BS133" s="421"/>
      <c r="BT133" s="421"/>
    </row>
    <row r="134" spans="2:72" ht="11.45" customHeight="1">
      <c r="B134" s="458">
        <v>0</v>
      </c>
      <c r="C134" s="459"/>
      <c r="D134" s="459"/>
      <c r="E134" s="459"/>
      <c r="F134" s="459"/>
      <c r="G134" s="459"/>
      <c r="H134" s="459"/>
      <c r="I134" s="459"/>
      <c r="J134" s="459"/>
      <c r="K134" s="459"/>
      <c r="L134" s="459"/>
      <c r="M134" s="459"/>
      <c r="N134" s="459"/>
      <c r="O134" s="459"/>
      <c r="P134" s="459"/>
      <c r="Q134" s="459"/>
      <c r="R134" s="459"/>
      <c r="S134" s="459"/>
      <c r="T134" s="459"/>
      <c r="U134" s="459"/>
      <c r="V134" s="459"/>
      <c r="W134" s="459"/>
      <c r="X134" s="459"/>
      <c r="Y134" s="459"/>
      <c r="Z134" s="459"/>
      <c r="AA134" s="459"/>
      <c r="AB134" s="459"/>
      <c r="AC134" s="459"/>
      <c r="AD134" s="459"/>
      <c r="AE134" s="459"/>
      <c r="AF134" s="459"/>
      <c r="AG134" s="459"/>
      <c r="AH134" s="459"/>
      <c r="AI134" s="459"/>
      <c r="AJ134" s="459"/>
      <c r="AK134" s="459"/>
      <c r="AL134" s="459"/>
      <c r="AM134" s="459"/>
      <c r="AN134" s="459"/>
      <c r="AO134" s="459"/>
      <c r="AP134" s="459"/>
      <c r="AQ134" s="459"/>
      <c r="AR134" s="459"/>
      <c r="AS134" s="459"/>
      <c r="AT134" s="459"/>
      <c r="AU134" s="459"/>
      <c r="AV134" s="459"/>
      <c r="AW134" s="459"/>
      <c r="AX134" s="459"/>
      <c r="AY134" s="459"/>
      <c r="AZ134" s="459"/>
      <c r="BA134" s="459"/>
      <c r="BB134" s="459"/>
      <c r="BC134" s="459"/>
      <c r="BD134" s="459"/>
      <c r="BE134" s="459"/>
      <c r="BF134" s="459"/>
      <c r="BG134" s="459"/>
      <c r="BH134" s="459"/>
      <c r="BI134" s="459"/>
      <c r="BJ134" s="459"/>
      <c r="BK134" s="459"/>
      <c r="BL134" s="459"/>
      <c r="BM134" s="459"/>
      <c r="BN134" s="459"/>
      <c r="BO134" s="459"/>
      <c r="BP134" s="459"/>
      <c r="BQ134" s="459"/>
      <c r="BR134" s="459"/>
      <c r="BS134" s="459"/>
      <c r="BT134" s="459"/>
    </row>
    <row r="135" ht="2.85" customHeight="1"/>
    <row r="136" ht="4.35" customHeight="1"/>
    <row r="137" ht="2.85" customHeight="1"/>
    <row r="138" ht="13.5" hidden="1"/>
    <row r="139" spans="2:67" ht="14.45" customHeight="1">
      <c r="B139" s="453" t="s">
        <v>2072</v>
      </c>
      <c r="C139" s="421"/>
      <c r="D139" s="421"/>
      <c r="E139" s="421"/>
      <c r="F139" s="421"/>
      <c r="G139" s="421"/>
      <c r="H139" s="421"/>
      <c r="I139" s="421"/>
      <c r="J139" s="421"/>
      <c r="K139" s="421"/>
      <c r="L139" s="421"/>
      <c r="M139" s="421"/>
      <c r="N139" s="421"/>
      <c r="O139" s="421"/>
      <c r="P139" s="421"/>
      <c r="Q139" s="421"/>
      <c r="R139" s="421"/>
      <c r="S139" s="421"/>
      <c r="T139" s="421"/>
      <c r="U139" s="421"/>
      <c r="V139" s="421"/>
      <c r="W139" s="421"/>
      <c r="X139" s="421"/>
      <c r="Y139" s="421"/>
      <c r="Z139" s="421"/>
      <c r="AA139" s="421"/>
      <c r="AB139" s="421"/>
      <c r="AC139" s="421"/>
      <c r="AD139" s="421"/>
      <c r="AE139" s="421"/>
      <c r="AF139" s="421"/>
      <c r="AG139" s="421"/>
      <c r="AH139" s="421"/>
      <c r="AI139" s="421"/>
      <c r="AJ139" s="421"/>
      <c r="AK139" s="421"/>
      <c r="AL139" s="421"/>
      <c r="AM139" s="421"/>
      <c r="AN139" s="421"/>
      <c r="AO139" s="421"/>
      <c r="AP139" s="421"/>
      <c r="AQ139" s="421"/>
      <c r="AR139" s="421"/>
      <c r="AS139" s="421"/>
      <c r="AT139" s="421"/>
      <c r="AU139" s="421"/>
      <c r="AV139" s="421"/>
      <c r="AW139" s="421"/>
      <c r="AX139" s="421"/>
      <c r="AY139" s="421"/>
      <c r="AZ139" s="421"/>
      <c r="BA139" s="421"/>
      <c r="BB139" s="421"/>
      <c r="BC139" s="421"/>
      <c r="BD139" s="421"/>
      <c r="BE139" s="421"/>
      <c r="BF139" s="421"/>
      <c r="BG139" s="421"/>
      <c r="BH139" s="421"/>
      <c r="BI139" s="421"/>
      <c r="BJ139" s="421"/>
      <c r="BK139" s="421"/>
      <c r="BL139" s="421"/>
      <c r="BM139" s="421"/>
      <c r="BN139" s="421"/>
      <c r="BO139" s="421"/>
    </row>
    <row r="140" spans="2:72" ht="11.45" customHeight="1">
      <c r="B140" s="454" t="s">
        <v>1937</v>
      </c>
      <c r="C140" s="455"/>
      <c r="D140" s="456" t="s">
        <v>1938</v>
      </c>
      <c r="E140" s="455"/>
      <c r="F140" s="455"/>
      <c r="G140" s="455"/>
      <c r="H140" s="455"/>
      <c r="I140" s="455"/>
      <c r="J140" s="455"/>
      <c r="K140" s="455"/>
      <c r="L140" s="455"/>
      <c r="M140" s="455"/>
      <c r="N140" s="455"/>
      <c r="O140" s="455"/>
      <c r="P140" s="455"/>
      <c r="Q140" s="455"/>
      <c r="R140" s="455"/>
      <c r="S140" s="455"/>
      <c r="T140" s="455"/>
      <c r="U140" s="455"/>
      <c r="V140" s="456" t="s">
        <v>1884</v>
      </c>
      <c r="W140" s="455"/>
      <c r="X140" s="455"/>
      <c r="Y140" s="455"/>
      <c r="Z140" s="455"/>
      <c r="AA140" s="455"/>
      <c r="AB140" s="455"/>
      <c r="AC140" s="455"/>
      <c r="AD140" s="455"/>
      <c r="AE140" s="455"/>
      <c r="AF140" s="455"/>
      <c r="AG140" s="455"/>
      <c r="AH140" s="455"/>
      <c r="AI140" s="455"/>
      <c r="AJ140" s="455"/>
      <c r="AK140" s="455"/>
      <c r="AL140" s="455"/>
      <c r="AM140" s="455"/>
      <c r="AN140" s="455"/>
      <c r="AO140" s="455"/>
      <c r="AP140" s="455"/>
      <c r="AQ140" s="455"/>
      <c r="AR140" s="455"/>
      <c r="AS140" s="454" t="s">
        <v>1939</v>
      </c>
      <c r="AT140" s="455"/>
      <c r="AU140" s="455"/>
      <c r="AV140" s="455"/>
      <c r="AW140" s="455"/>
      <c r="AX140" s="455"/>
      <c r="AY140" s="455"/>
      <c r="AZ140" s="455"/>
      <c r="BA140" s="455"/>
      <c r="BB140" s="454" t="s">
        <v>128</v>
      </c>
      <c r="BC140" s="455"/>
      <c r="BD140" s="455"/>
      <c r="BE140" s="455"/>
      <c r="BF140" s="455"/>
      <c r="BG140" s="455"/>
      <c r="BH140" s="455"/>
      <c r="BI140" s="455"/>
      <c r="BJ140" s="455"/>
      <c r="BK140" s="456" t="s">
        <v>1940</v>
      </c>
      <c r="BL140" s="455"/>
      <c r="BM140" s="455"/>
      <c r="BN140" s="455"/>
      <c r="BO140" s="454" t="s">
        <v>1941</v>
      </c>
      <c r="BP140" s="455"/>
      <c r="BQ140" s="455"/>
      <c r="BR140" s="455"/>
      <c r="BS140" s="455"/>
      <c r="BT140" s="455"/>
    </row>
    <row r="141" spans="2:72" ht="11.45" customHeight="1">
      <c r="B141" s="428">
        <v>1</v>
      </c>
      <c r="C141" s="421"/>
      <c r="D141" s="429" t="s">
        <v>2073</v>
      </c>
      <c r="E141" s="421"/>
      <c r="F141" s="421"/>
      <c r="G141" s="421"/>
      <c r="H141" s="421"/>
      <c r="I141" s="421"/>
      <c r="J141" s="421"/>
      <c r="K141" s="421"/>
      <c r="L141" s="421"/>
      <c r="M141" s="421"/>
      <c r="N141" s="421"/>
      <c r="O141" s="421"/>
      <c r="P141" s="421"/>
      <c r="Q141" s="421"/>
      <c r="R141" s="421"/>
      <c r="S141" s="421"/>
      <c r="T141" s="421"/>
      <c r="U141" s="421"/>
      <c r="V141" s="429" t="s">
        <v>2074</v>
      </c>
      <c r="W141" s="421"/>
      <c r="X141" s="421"/>
      <c r="Y141" s="421"/>
      <c r="Z141" s="421"/>
      <c r="AA141" s="421"/>
      <c r="AB141" s="421"/>
      <c r="AC141" s="421"/>
      <c r="AD141" s="421"/>
      <c r="AE141" s="421"/>
      <c r="AF141" s="421"/>
      <c r="AG141" s="421"/>
      <c r="AH141" s="421"/>
      <c r="AI141" s="421"/>
      <c r="AJ141" s="421"/>
      <c r="AK141" s="421"/>
      <c r="AL141" s="421"/>
      <c r="AM141" s="421"/>
      <c r="AN141" s="421"/>
      <c r="AO141" s="421"/>
      <c r="AP141" s="421"/>
      <c r="AQ141" s="421"/>
      <c r="AR141" s="421"/>
      <c r="AS141" s="457">
        <v>0</v>
      </c>
      <c r="AT141" s="421"/>
      <c r="AU141" s="421"/>
      <c r="AV141" s="421"/>
      <c r="AW141" s="421"/>
      <c r="AX141" s="421"/>
      <c r="AY141" s="421"/>
      <c r="AZ141" s="421"/>
      <c r="BA141" s="421"/>
      <c r="BB141" s="428" t="s">
        <v>1948</v>
      </c>
      <c r="BC141" s="421"/>
      <c r="BD141" s="421"/>
      <c r="BE141" s="421"/>
      <c r="BF141" s="421"/>
      <c r="BG141" s="421"/>
      <c r="BH141" s="421"/>
      <c r="BI141" s="421"/>
      <c r="BJ141" s="421"/>
      <c r="BK141" s="429" t="s">
        <v>580</v>
      </c>
      <c r="BL141" s="421"/>
      <c r="BM141" s="421"/>
      <c r="BN141" s="421"/>
      <c r="BO141" s="457">
        <v>0</v>
      </c>
      <c r="BP141" s="421"/>
      <c r="BQ141" s="421"/>
      <c r="BR141" s="421"/>
      <c r="BS141" s="421"/>
      <c r="BT141" s="421"/>
    </row>
    <row r="142" spans="2:72" ht="11.25" customHeight="1">
      <c r="B142" s="458">
        <v>0</v>
      </c>
      <c r="C142" s="459"/>
      <c r="D142" s="459"/>
      <c r="E142" s="459"/>
      <c r="F142" s="459"/>
      <c r="G142" s="459"/>
      <c r="H142" s="459"/>
      <c r="I142" s="459"/>
      <c r="J142" s="459"/>
      <c r="K142" s="459"/>
      <c r="L142" s="459"/>
      <c r="M142" s="459"/>
      <c r="N142" s="459"/>
      <c r="O142" s="459"/>
      <c r="P142" s="459"/>
      <c r="Q142" s="459"/>
      <c r="R142" s="459"/>
      <c r="S142" s="459"/>
      <c r="T142" s="459"/>
      <c r="U142" s="459"/>
      <c r="V142" s="459"/>
      <c r="W142" s="459"/>
      <c r="X142" s="459"/>
      <c r="Y142" s="459"/>
      <c r="Z142" s="459"/>
      <c r="AA142" s="459"/>
      <c r="AB142" s="459"/>
      <c r="AC142" s="459"/>
      <c r="AD142" s="459"/>
      <c r="AE142" s="459"/>
      <c r="AF142" s="459"/>
      <c r="AG142" s="459"/>
      <c r="AH142" s="459"/>
      <c r="AI142" s="459"/>
      <c r="AJ142" s="459"/>
      <c r="AK142" s="459"/>
      <c r="AL142" s="459"/>
      <c r="AM142" s="459"/>
      <c r="AN142" s="459"/>
      <c r="AO142" s="459"/>
      <c r="AP142" s="459"/>
      <c r="AQ142" s="459"/>
      <c r="AR142" s="459"/>
      <c r="AS142" s="459"/>
      <c r="AT142" s="459"/>
      <c r="AU142" s="459"/>
      <c r="AV142" s="459"/>
      <c r="AW142" s="459"/>
      <c r="AX142" s="459"/>
      <c r="AY142" s="459"/>
      <c r="AZ142" s="459"/>
      <c r="BA142" s="459"/>
      <c r="BB142" s="459"/>
      <c r="BC142" s="459"/>
      <c r="BD142" s="459"/>
      <c r="BE142" s="459"/>
      <c r="BF142" s="459"/>
      <c r="BG142" s="459"/>
      <c r="BH142" s="459"/>
      <c r="BI142" s="459"/>
      <c r="BJ142" s="459"/>
      <c r="BK142" s="459"/>
      <c r="BL142" s="459"/>
      <c r="BM142" s="459"/>
      <c r="BN142" s="459"/>
      <c r="BO142" s="459"/>
      <c r="BP142" s="459"/>
      <c r="BQ142" s="459"/>
      <c r="BR142" s="459"/>
      <c r="BS142" s="459"/>
      <c r="BT142" s="459"/>
    </row>
    <row r="143" ht="2.85" customHeight="1"/>
    <row r="144" ht="4.35" customHeight="1"/>
    <row r="145" ht="2.85" customHeight="1"/>
    <row r="146" ht="13.5" hidden="1"/>
    <row r="147" spans="2:51" ht="14.45" customHeight="1">
      <c r="B147" s="453" t="s">
        <v>2075</v>
      </c>
      <c r="C147" s="421"/>
      <c r="D147" s="421"/>
      <c r="E147" s="421"/>
      <c r="F147" s="421"/>
      <c r="G147" s="421"/>
      <c r="H147" s="421"/>
      <c r="I147" s="421"/>
      <c r="J147" s="421"/>
      <c r="K147" s="421"/>
      <c r="L147" s="421"/>
      <c r="M147" s="421"/>
      <c r="N147" s="421"/>
      <c r="O147" s="421"/>
      <c r="P147" s="421"/>
      <c r="Q147" s="421"/>
      <c r="R147" s="421"/>
      <c r="S147" s="421"/>
      <c r="T147" s="421"/>
      <c r="U147" s="421"/>
      <c r="V147" s="421"/>
      <c r="W147" s="421"/>
      <c r="X147" s="421"/>
      <c r="Y147" s="421"/>
      <c r="Z147" s="421"/>
      <c r="AA147" s="421"/>
      <c r="AB147" s="421"/>
      <c r="AC147" s="421"/>
      <c r="AD147" s="421"/>
      <c r="AE147" s="421"/>
      <c r="AF147" s="421"/>
      <c r="AG147" s="421"/>
      <c r="AH147" s="421"/>
      <c r="AI147" s="421"/>
      <c r="AJ147" s="421"/>
      <c r="AK147" s="421"/>
      <c r="AL147" s="421"/>
      <c r="AM147" s="421"/>
      <c r="AN147" s="421"/>
      <c r="AO147" s="421"/>
      <c r="AP147" s="421"/>
      <c r="AQ147" s="421"/>
      <c r="AR147" s="421"/>
      <c r="AS147" s="421"/>
      <c r="AT147" s="421"/>
      <c r="AU147" s="421"/>
      <c r="AV147" s="421"/>
      <c r="AW147" s="421"/>
      <c r="AX147" s="421"/>
      <c r="AY147" s="421"/>
    </row>
    <row r="148" ht="13.5" hidden="1"/>
    <row r="149" spans="2:72" ht="11.45" customHeight="1">
      <c r="B149" s="454" t="s">
        <v>1937</v>
      </c>
      <c r="C149" s="455"/>
      <c r="D149" s="456" t="s">
        <v>1938</v>
      </c>
      <c r="E149" s="455"/>
      <c r="F149" s="455"/>
      <c r="G149" s="455"/>
      <c r="H149" s="455"/>
      <c r="I149" s="455"/>
      <c r="J149" s="455"/>
      <c r="K149" s="455"/>
      <c r="L149" s="455"/>
      <c r="M149" s="455"/>
      <c r="N149" s="455"/>
      <c r="O149" s="455"/>
      <c r="P149" s="455"/>
      <c r="Q149" s="455"/>
      <c r="R149" s="455"/>
      <c r="S149" s="455"/>
      <c r="T149" s="455"/>
      <c r="U149" s="455"/>
      <c r="V149" s="456" t="s">
        <v>1884</v>
      </c>
      <c r="W149" s="455"/>
      <c r="X149" s="455"/>
      <c r="Y149" s="455"/>
      <c r="Z149" s="455"/>
      <c r="AA149" s="455"/>
      <c r="AB149" s="455"/>
      <c r="AC149" s="455"/>
      <c r="AD149" s="455"/>
      <c r="AE149" s="455"/>
      <c r="AF149" s="455"/>
      <c r="AG149" s="455"/>
      <c r="AH149" s="455"/>
      <c r="AI149" s="455"/>
      <c r="AJ149" s="455"/>
      <c r="AK149" s="455"/>
      <c r="AL149" s="455"/>
      <c r="AM149" s="455"/>
      <c r="AN149" s="455"/>
      <c r="AO149" s="455"/>
      <c r="AP149" s="455"/>
      <c r="AQ149" s="455"/>
      <c r="AR149" s="455"/>
      <c r="AS149" s="454" t="s">
        <v>1939</v>
      </c>
      <c r="AT149" s="455"/>
      <c r="AU149" s="455"/>
      <c r="AV149" s="455"/>
      <c r="AW149" s="455"/>
      <c r="AX149" s="455"/>
      <c r="AY149" s="455"/>
      <c r="AZ149" s="455"/>
      <c r="BA149" s="455"/>
      <c r="BB149" s="454" t="s">
        <v>128</v>
      </c>
      <c r="BC149" s="455"/>
      <c r="BD149" s="455"/>
      <c r="BE149" s="455"/>
      <c r="BF149" s="455"/>
      <c r="BG149" s="455"/>
      <c r="BH149" s="455"/>
      <c r="BI149" s="455"/>
      <c r="BJ149" s="455"/>
      <c r="BK149" s="456" t="s">
        <v>1940</v>
      </c>
      <c r="BL149" s="455"/>
      <c r="BM149" s="455"/>
      <c r="BN149" s="455"/>
      <c r="BO149" s="454" t="s">
        <v>1941</v>
      </c>
      <c r="BP149" s="455"/>
      <c r="BQ149" s="455"/>
      <c r="BR149" s="455"/>
      <c r="BS149" s="455"/>
      <c r="BT149" s="455"/>
    </row>
    <row r="150" spans="2:72" ht="11.45" customHeight="1">
      <c r="B150" s="428">
        <v>1</v>
      </c>
      <c r="C150" s="421"/>
      <c r="D150" s="429" t="s">
        <v>2076</v>
      </c>
      <c r="E150" s="421"/>
      <c r="F150" s="421"/>
      <c r="G150" s="421"/>
      <c r="H150" s="421"/>
      <c r="I150" s="421"/>
      <c r="J150" s="421"/>
      <c r="K150" s="421"/>
      <c r="L150" s="421"/>
      <c r="M150" s="421"/>
      <c r="N150" s="421"/>
      <c r="O150" s="421"/>
      <c r="P150" s="421"/>
      <c r="Q150" s="421"/>
      <c r="R150" s="421"/>
      <c r="S150" s="421"/>
      <c r="T150" s="421"/>
      <c r="U150" s="421"/>
      <c r="V150" s="429" t="s">
        <v>2077</v>
      </c>
      <c r="W150" s="421"/>
      <c r="X150" s="421"/>
      <c r="Y150" s="421"/>
      <c r="Z150" s="421"/>
      <c r="AA150" s="421"/>
      <c r="AB150" s="421"/>
      <c r="AC150" s="421"/>
      <c r="AD150" s="421"/>
      <c r="AE150" s="421"/>
      <c r="AF150" s="421"/>
      <c r="AG150" s="421"/>
      <c r="AH150" s="421"/>
      <c r="AI150" s="421"/>
      <c r="AJ150" s="421"/>
      <c r="AK150" s="421"/>
      <c r="AL150" s="421"/>
      <c r="AM150" s="421"/>
      <c r="AN150" s="421"/>
      <c r="AO150" s="421"/>
      <c r="AP150" s="421"/>
      <c r="AQ150" s="421"/>
      <c r="AR150" s="421"/>
      <c r="AS150" s="457">
        <v>0</v>
      </c>
      <c r="AT150" s="421"/>
      <c r="AU150" s="421"/>
      <c r="AV150" s="421"/>
      <c r="AW150" s="421"/>
      <c r="AX150" s="421"/>
      <c r="AY150" s="421"/>
      <c r="AZ150" s="421"/>
      <c r="BA150" s="421"/>
      <c r="BB150" s="428" t="s">
        <v>2039</v>
      </c>
      <c r="BC150" s="421"/>
      <c r="BD150" s="421"/>
      <c r="BE150" s="421"/>
      <c r="BF150" s="421"/>
      <c r="BG150" s="421"/>
      <c r="BH150" s="421"/>
      <c r="BI150" s="421"/>
      <c r="BJ150" s="421"/>
      <c r="BK150" s="429" t="s">
        <v>580</v>
      </c>
      <c r="BL150" s="421"/>
      <c r="BM150" s="421"/>
      <c r="BN150" s="421"/>
      <c r="BO150" s="457">
        <v>0</v>
      </c>
      <c r="BP150" s="421"/>
      <c r="BQ150" s="421"/>
      <c r="BR150" s="421"/>
      <c r="BS150" s="421"/>
      <c r="BT150" s="421"/>
    </row>
    <row r="151" spans="2:72" ht="11.25" customHeight="1">
      <c r="B151" s="458">
        <v>0</v>
      </c>
      <c r="C151" s="459"/>
      <c r="D151" s="459"/>
      <c r="E151" s="459"/>
      <c r="F151" s="459"/>
      <c r="G151" s="459"/>
      <c r="H151" s="459"/>
      <c r="I151" s="459"/>
      <c r="J151" s="459"/>
      <c r="K151" s="459"/>
      <c r="L151" s="459"/>
      <c r="M151" s="459"/>
      <c r="N151" s="459"/>
      <c r="O151" s="459"/>
      <c r="P151" s="459"/>
      <c r="Q151" s="459"/>
      <c r="R151" s="459"/>
      <c r="S151" s="459"/>
      <c r="T151" s="459"/>
      <c r="U151" s="459"/>
      <c r="V151" s="459"/>
      <c r="W151" s="459"/>
      <c r="X151" s="459"/>
      <c r="Y151" s="459"/>
      <c r="Z151" s="459"/>
      <c r="AA151" s="459"/>
      <c r="AB151" s="459"/>
      <c r="AC151" s="459"/>
      <c r="AD151" s="459"/>
      <c r="AE151" s="459"/>
      <c r="AF151" s="459"/>
      <c r="AG151" s="459"/>
      <c r="AH151" s="459"/>
      <c r="AI151" s="459"/>
      <c r="AJ151" s="459"/>
      <c r="AK151" s="459"/>
      <c r="AL151" s="459"/>
      <c r="AM151" s="459"/>
      <c r="AN151" s="459"/>
      <c r="AO151" s="459"/>
      <c r="AP151" s="459"/>
      <c r="AQ151" s="459"/>
      <c r="AR151" s="459"/>
      <c r="AS151" s="459"/>
      <c r="AT151" s="459"/>
      <c r="AU151" s="459"/>
      <c r="AV151" s="459"/>
      <c r="AW151" s="459"/>
      <c r="AX151" s="459"/>
      <c r="AY151" s="459"/>
      <c r="AZ151" s="459"/>
      <c r="BA151" s="459"/>
      <c r="BB151" s="459"/>
      <c r="BC151" s="459"/>
      <c r="BD151" s="459"/>
      <c r="BE151" s="459"/>
      <c r="BF151" s="459"/>
      <c r="BG151" s="459"/>
      <c r="BH151" s="459"/>
      <c r="BI151" s="459"/>
      <c r="BJ151" s="459"/>
      <c r="BK151" s="459"/>
      <c r="BL151" s="459"/>
      <c r="BM151" s="459"/>
      <c r="BN151" s="459"/>
      <c r="BO151" s="459"/>
      <c r="BP151" s="459"/>
      <c r="BQ151" s="459"/>
      <c r="BR151" s="459"/>
      <c r="BS151" s="459"/>
      <c r="BT151" s="459"/>
    </row>
    <row r="152" ht="2.85" customHeight="1"/>
    <row r="153" ht="4.35" customHeight="1"/>
    <row r="154" ht="2.85" customHeight="1"/>
    <row r="155" ht="13.5" hidden="1"/>
    <row r="156" spans="2:52" ht="14.45" customHeight="1">
      <c r="B156" s="453" t="s">
        <v>2078</v>
      </c>
      <c r="C156" s="421"/>
      <c r="D156" s="421"/>
      <c r="E156" s="421"/>
      <c r="F156" s="421"/>
      <c r="G156" s="421"/>
      <c r="H156" s="421"/>
      <c r="I156" s="421"/>
      <c r="J156" s="421"/>
      <c r="K156" s="421"/>
      <c r="L156" s="421"/>
      <c r="M156" s="421"/>
      <c r="N156" s="421"/>
      <c r="O156" s="421"/>
      <c r="P156" s="421"/>
      <c r="Q156" s="421"/>
      <c r="R156" s="421"/>
      <c r="S156" s="421"/>
      <c r="T156" s="421"/>
      <c r="U156" s="421"/>
      <c r="V156" s="421"/>
      <c r="W156" s="421"/>
      <c r="X156" s="421"/>
      <c r="Y156" s="421"/>
      <c r="Z156" s="421"/>
      <c r="AA156" s="421"/>
      <c r="AB156" s="421"/>
      <c r="AC156" s="421"/>
      <c r="AD156" s="421"/>
      <c r="AE156" s="421"/>
      <c r="AF156" s="421"/>
      <c r="AG156" s="421"/>
      <c r="AH156" s="421"/>
      <c r="AI156" s="421"/>
      <c r="AJ156" s="421"/>
      <c r="AK156" s="421"/>
      <c r="AL156" s="421"/>
      <c r="AM156" s="421"/>
      <c r="AN156" s="421"/>
      <c r="AO156" s="421"/>
      <c r="AP156" s="421"/>
      <c r="AQ156" s="421"/>
      <c r="AR156" s="421"/>
      <c r="AS156" s="421"/>
      <c r="AT156" s="421"/>
      <c r="AU156" s="421"/>
      <c r="AV156" s="421"/>
      <c r="AW156" s="421"/>
      <c r="AX156" s="421"/>
      <c r="AY156" s="421"/>
      <c r="AZ156" s="421"/>
    </row>
    <row r="157" ht="13.5" hidden="1"/>
    <row r="158" spans="2:72" ht="11.45" customHeight="1">
      <c r="B158" s="454" t="s">
        <v>1937</v>
      </c>
      <c r="C158" s="455"/>
      <c r="D158" s="456" t="s">
        <v>1938</v>
      </c>
      <c r="E158" s="455"/>
      <c r="F158" s="455"/>
      <c r="G158" s="455"/>
      <c r="H158" s="455"/>
      <c r="I158" s="455"/>
      <c r="J158" s="455"/>
      <c r="K158" s="455"/>
      <c r="L158" s="455"/>
      <c r="M158" s="455"/>
      <c r="N158" s="455"/>
      <c r="O158" s="455"/>
      <c r="P158" s="455"/>
      <c r="Q158" s="455"/>
      <c r="R158" s="455"/>
      <c r="S158" s="455"/>
      <c r="T158" s="455"/>
      <c r="U158" s="455"/>
      <c r="V158" s="456" t="s">
        <v>1884</v>
      </c>
      <c r="W158" s="455"/>
      <c r="X158" s="455"/>
      <c r="Y158" s="455"/>
      <c r="Z158" s="455"/>
      <c r="AA158" s="455"/>
      <c r="AB158" s="455"/>
      <c r="AC158" s="455"/>
      <c r="AD158" s="455"/>
      <c r="AE158" s="455"/>
      <c r="AF158" s="455"/>
      <c r="AG158" s="455"/>
      <c r="AH158" s="455"/>
      <c r="AI158" s="455"/>
      <c r="AJ158" s="455"/>
      <c r="AK158" s="455"/>
      <c r="AL158" s="455"/>
      <c r="AM158" s="455"/>
      <c r="AN158" s="455"/>
      <c r="AO158" s="455"/>
      <c r="AP158" s="455"/>
      <c r="AQ158" s="455"/>
      <c r="AR158" s="455"/>
      <c r="AS158" s="454" t="s">
        <v>1939</v>
      </c>
      <c r="AT158" s="455"/>
      <c r="AU158" s="455"/>
      <c r="AV158" s="455"/>
      <c r="AW158" s="455"/>
      <c r="AX158" s="455"/>
      <c r="AY158" s="455"/>
      <c r="AZ158" s="455"/>
      <c r="BA158" s="455"/>
      <c r="BB158" s="454" t="s">
        <v>128</v>
      </c>
      <c r="BC158" s="455"/>
      <c r="BD158" s="455"/>
      <c r="BE158" s="455"/>
      <c r="BF158" s="455"/>
      <c r="BG158" s="455"/>
      <c r="BH158" s="455"/>
      <c r="BI158" s="455"/>
      <c r="BJ158" s="455"/>
      <c r="BK158" s="456" t="s">
        <v>1940</v>
      </c>
      <c r="BL158" s="455"/>
      <c r="BM158" s="455"/>
      <c r="BN158" s="455"/>
      <c r="BO158" s="454" t="s">
        <v>1941</v>
      </c>
      <c r="BP158" s="455"/>
      <c r="BQ158" s="455"/>
      <c r="BR158" s="455"/>
      <c r="BS158" s="455"/>
      <c r="BT158" s="455"/>
    </row>
    <row r="159" spans="2:72" ht="11.45" customHeight="1">
      <c r="B159" s="428">
        <v>1</v>
      </c>
      <c r="C159" s="421"/>
      <c r="D159" s="429" t="s">
        <v>2079</v>
      </c>
      <c r="E159" s="421"/>
      <c r="F159" s="421"/>
      <c r="G159" s="421"/>
      <c r="H159" s="421"/>
      <c r="I159" s="421"/>
      <c r="J159" s="421"/>
      <c r="K159" s="421"/>
      <c r="L159" s="421"/>
      <c r="M159" s="421"/>
      <c r="N159" s="421"/>
      <c r="O159" s="421"/>
      <c r="P159" s="421"/>
      <c r="Q159" s="421"/>
      <c r="R159" s="421"/>
      <c r="S159" s="421"/>
      <c r="T159" s="421"/>
      <c r="U159" s="421"/>
      <c r="V159" s="429" t="s">
        <v>2080</v>
      </c>
      <c r="W159" s="421"/>
      <c r="X159" s="421"/>
      <c r="Y159" s="421"/>
      <c r="Z159" s="421"/>
      <c r="AA159" s="421"/>
      <c r="AB159" s="421"/>
      <c r="AC159" s="421"/>
      <c r="AD159" s="421"/>
      <c r="AE159" s="421"/>
      <c r="AF159" s="421"/>
      <c r="AG159" s="421"/>
      <c r="AH159" s="421"/>
      <c r="AI159" s="421"/>
      <c r="AJ159" s="421"/>
      <c r="AK159" s="421"/>
      <c r="AL159" s="421"/>
      <c r="AM159" s="421"/>
      <c r="AN159" s="421"/>
      <c r="AO159" s="421"/>
      <c r="AP159" s="421"/>
      <c r="AQ159" s="421"/>
      <c r="AR159" s="421"/>
      <c r="AS159" s="457">
        <v>0</v>
      </c>
      <c r="AT159" s="421"/>
      <c r="AU159" s="421"/>
      <c r="AV159" s="421"/>
      <c r="AW159" s="421"/>
      <c r="AX159" s="421"/>
      <c r="AY159" s="421"/>
      <c r="AZ159" s="421"/>
      <c r="BA159" s="421"/>
      <c r="BB159" s="428" t="s">
        <v>1972</v>
      </c>
      <c r="BC159" s="421"/>
      <c r="BD159" s="421"/>
      <c r="BE159" s="421"/>
      <c r="BF159" s="421"/>
      <c r="BG159" s="421"/>
      <c r="BH159" s="421"/>
      <c r="BI159" s="421"/>
      <c r="BJ159" s="421"/>
      <c r="BK159" s="429" t="s">
        <v>580</v>
      </c>
      <c r="BL159" s="421"/>
      <c r="BM159" s="421"/>
      <c r="BN159" s="421"/>
      <c r="BO159" s="457">
        <v>0</v>
      </c>
      <c r="BP159" s="421"/>
      <c r="BQ159" s="421"/>
      <c r="BR159" s="421"/>
      <c r="BS159" s="421"/>
      <c r="BT159" s="421"/>
    </row>
    <row r="160" spans="2:72" ht="11.25" customHeight="1">
      <c r="B160" s="428">
        <v>2</v>
      </c>
      <c r="C160" s="421"/>
      <c r="D160" s="429" t="s">
        <v>2079</v>
      </c>
      <c r="E160" s="421"/>
      <c r="F160" s="421"/>
      <c r="G160" s="421"/>
      <c r="H160" s="421"/>
      <c r="I160" s="421"/>
      <c r="J160" s="421"/>
      <c r="K160" s="421"/>
      <c r="L160" s="421"/>
      <c r="M160" s="421"/>
      <c r="N160" s="421"/>
      <c r="O160" s="421"/>
      <c r="P160" s="421"/>
      <c r="Q160" s="421"/>
      <c r="R160" s="421"/>
      <c r="S160" s="421"/>
      <c r="T160" s="421"/>
      <c r="U160" s="421"/>
      <c r="V160" s="429" t="s">
        <v>2080</v>
      </c>
      <c r="W160" s="421"/>
      <c r="X160" s="421"/>
      <c r="Y160" s="421"/>
      <c r="Z160" s="421"/>
      <c r="AA160" s="421"/>
      <c r="AB160" s="421"/>
      <c r="AC160" s="421"/>
      <c r="AD160" s="421"/>
      <c r="AE160" s="421"/>
      <c r="AF160" s="421"/>
      <c r="AG160" s="421"/>
      <c r="AH160" s="421"/>
      <c r="AI160" s="421"/>
      <c r="AJ160" s="421"/>
      <c r="AK160" s="421"/>
      <c r="AL160" s="421"/>
      <c r="AM160" s="421"/>
      <c r="AN160" s="421"/>
      <c r="AO160" s="421"/>
      <c r="AP160" s="421"/>
      <c r="AQ160" s="421"/>
      <c r="AR160" s="421"/>
      <c r="AS160" s="457">
        <v>0</v>
      </c>
      <c r="AT160" s="421"/>
      <c r="AU160" s="421"/>
      <c r="AV160" s="421"/>
      <c r="AW160" s="421"/>
      <c r="AX160" s="421"/>
      <c r="AY160" s="421"/>
      <c r="AZ160" s="421"/>
      <c r="BA160" s="421"/>
      <c r="BB160" s="428" t="s">
        <v>2081</v>
      </c>
      <c r="BC160" s="421"/>
      <c r="BD160" s="421"/>
      <c r="BE160" s="421"/>
      <c r="BF160" s="421"/>
      <c r="BG160" s="421"/>
      <c r="BH160" s="421"/>
      <c r="BI160" s="421"/>
      <c r="BJ160" s="421"/>
      <c r="BK160" s="429" t="s">
        <v>580</v>
      </c>
      <c r="BL160" s="421"/>
      <c r="BM160" s="421"/>
      <c r="BN160" s="421"/>
      <c r="BO160" s="457">
        <v>0</v>
      </c>
      <c r="BP160" s="421"/>
      <c r="BQ160" s="421"/>
      <c r="BR160" s="421"/>
      <c r="BS160" s="421"/>
      <c r="BT160" s="421"/>
    </row>
    <row r="161" spans="2:72" ht="11.45" customHeight="1">
      <c r="B161" s="428">
        <v>3</v>
      </c>
      <c r="C161" s="421"/>
      <c r="D161" s="429" t="s">
        <v>2079</v>
      </c>
      <c r="E161" s="421"/>
      <c r="F161" s="421"/>
      <c r="G161" s="421"/>
      <c r="H161" s="421"/>
      <c r="I161" s="421"/>
      <c r="J161" s="421"/>
      <c r="K161" s="421"/>
      <c r="L161" s="421"/>
      <c r="M161" s="421"/>
      <c r="N161" s="421"/>
      <c r="O161" s="421"/>
      <c r="P161" s="421"/>
      <c r="Q161" s="421"/>
      <c r="R161" s="421"/>
      <c r="S161" s="421"/>
      <c r="T161" s="421"/>
      <c r="U161" s="421"/>
      <c r="V161" s="429" t="s">
        <v>2080</v>
      </c>
      <c r="W161" s="421"/>
      <c r="X161" s="421"/>
      <c r="Y161" s="421"/>
      <c r="Z161" s="421"/>
      <c r="AA161" s="421"/>
      <c r="AB161" s="421"/>
      <c r="AC161" s="421"/>
      <c r="AD161" s="421"/>
      <c r="AE161" s="421"/>
      <c r="AF161" s="421"/>
      <c r="AG161" s="421"/>
      <c r="AH161" s="421"/>
      <c r="AI161" s="421"/>
      <c r="AJ161" s="421"/>
      <c r="AK161" s="421"/>
      <c r="AL161" s="421"/>
      <c r="AM161" s="421"/>
      <c r="AN161" s="421"/>
      <c r="AO161" s="421"/>
      <c r="AP161" s="421"/>
      <c r="AQ161" s="421"/>
      <c r="AR161" s="421"/>
      <c r="AS161" s="457">
        <v>0</v>
      </c>
      <c r="AT161" s="421"/>
      <c r="AU161" s="421"/>
      <c r="AV161" s="421"/>
      <c r="AW161" s="421"/>
      <c r="AX161" s="421"/>
      <c r="AY161" s="421"/>
      <c r="AZ161" s="421"/>
      <c r="BA161" s="421"/>
      <c r="BB161" s="428" t="s">
        <v>2055</v>
      </c>
      <c r="BC161" s="421"/>
      <c r="BD161" s="421"/>
      <c r="BE161" s="421"/>
      <c r="BF161" s="421"/>
      <c r="BG161" s="421"/>
      <c r="BH161" s="421"/>
      <c r="BI161" s="421"/>
      <c r="BJ161" s="421"/>
      <c r="BK161" s="429" t="s">
        <v>580</v>
      </c>
      <c r="BL161" s="421"/>
      <c r="BM161" s="421"/>
      <c r="BN161" s="421"/>
      <c r="BO161" s="457">
        <v>0</v>
      </c>
      <c r="BP161" s="421"/>
      <c r="BQ161" s="421"/>
      <c r="BR161" s="421"/>
      <c r="BS161" s="421"/>
      <c r="BT161" s="421"/>
    </row>
    <row r="162" spans="2:72" ht="11.45" customHeight="1">
      <c r="B162" s="428">
        <v>4</v>
      </c>
      <c r="C162" s="421"/>
      <c r="D162" s="429" t="s">
        <v>2082</v>
      </c>
      <c r="E162" s="421"/>
      <c r="F162" s="421"/>
      <c r="G162" s="421"/>
      <c r="H162" s="421"/>
      <c r="I162" s="421"/>
      <c r="J162" s="421"/>
      <c r="K162" s="421"/>
      <c r="L162" s="421"/>
      <c r="M162" s="421"/>
      <c r="N162" s="421"/>
      <c r="O162" s="421"/>
      <c r="P162" s="421"/>
      <c r="Q162" s="421"/>
      <c r="R162" s="421"/>
      <c r="S162" s="421"/>
      <c r="T162" s="421"/>
      <c r="U162" s="421"/>
      <c r="V162" s="429" t="s">
        <v>2083</v>
      </c>
      <c r="W162" s="421"/>
      <c r="X162" s="421"/>
      <c r="Y162" s="421"/>
      <c r="Z162" s="421"/>
      <c r="AA162" s="421"/>
      <c r="AB162" s="421"/>
      <c r="AC162" s="421"/>
      <c r="AD162" s="421"/>
      <c r="AE162" s="421"/>
      <c r="AF162" s="421"/>
      <c r="AG162" s="421"/>
      <c r="AH162" s="421"/>
      <c r="AI162" s="421"/>
      <c r="AJ162" s="421"/>
      <c r="AK162" s="421"/>
      <c r="AL162" s="421"/>
      <c r="AM162" s="421"/>
      <c r="AN162" s="421"/>
      <c r="AO162" s="421"/>
      <c r="AP162" s="421"/>
      <c r="AQ162" s="421"/>
      <c r="AR162" s="421"/>
      <c r="AS162" s="457">
        <v>0</v>
      </c>
      <c r="AT162" s="421"/>
      <c r="AU162" s="421"/>
      <c r="AV162" s="421"/>
      <c r="AW162" s="421"/>
      <c r="AX162" s="421"/>
      <c r="AY162" s="421"/>
      <c r="AZ162" s="421"/>
      <c r="BA162" s="421"/>
      <c r="BB162" s="428" t="s">
        <v>2033</v>
      </c>
      <c r="BC162" s="421"/>
      <c r="BD162" s="421"/>
      <c r="BE162" s="421"/>
      <c r="BF162" s="421"/>
      <c r="BG162" s="421"/>
      <c r="BH162" s="421"/>
      <c r="BI162" s="421"/>
      <c r="BJ162" s="421"/>
      <c r="BK162" s="429" t="s">
        <v>580</v>
      </c>
      <c r="BL162" s="421"/>
      <c r="BM162" s="421"/>
      <c r="BN162" s="421"/>
      <c r="BO162" s="457">
        <v>0</v>
      </c>
      <c r="BP162" s="421"/>
      <c r="BQ162" s="421"/>
      <c r="BR162" s="421"/>
      <c r="BS162" s="421"/>
      <c r="BT162" s="421"/>
    </row>
    <row r="163" spans="2:72" ht="11.25" customHeight="1">
      <c r="B163" s="458">
        <v>0</v>
      </c>
      <c r="C163" s="459"/>
      <c r="D163" s="459"/>
      <c r="E163" s="459"/>
      <c r="F163" s="459"/>
      <c r="G163" s="459"/>
      <c r="H163" s="459"/>
      <c r="I163" s="459"/>
      <c r="J163" s="459"/>
      <c r="K163" s="459"/>
      <c r="L163" s="459"/>
      <c r="M163" s="459"/>
      <c r="N163" s="459"/>
      <c r="O163" s="459"/>
      <c r="P163" s="459"/>
      <c r="Q163" s="459"/>
      <c r="R163" s="459"/>
      <c r="S163" s="459"/>
      <c r="T163" s="459"/>
      <c r="U163" s="459"/>
      <c r="V163" s="459"/>
      <c r="W163" s="459"/>
      <c r="X163" s="459"/>
      <c r="Y163" s="459"/>
      <c r="Z163" s="459"/>
      <c r="AA163" s="459"/>
      <c r="AB163" s="459"/>
      <c r="AC163" s="459"/>
      <c r="AD163" s="459"/>
      <c r="AE163" s="459"/>
      <c r="AF163" s="459"/>
      <c r="AG163" s="459"/>
      <c r="AH163" s="459"/>
      <c r="AI163" s="459"/>
      <c r="AJ163" s="459"/>
      <c r="AK163" s="459"/>
      <c r="AL163" s="459"/>
      <c r="AM163" s="459"/>
      <c r="AN163" s="459"/>
      <c r="AO163" s="459"/>
      <c r="AP163" s="459"/>
      <c r="AQ163" s="459"/>
      <c r="AR163" s="459"/>
      <c r="AS163" s="459"/>
      <c r="AT163" s="459"/>
      <c r="AU163" s="459"/>
      <c r="AV163" s="459"/>
      <c r="AW163" s="459"/>
      <c r="AX163" s="459"/>
      <c r="AY163" s="459"/>
      <c r="AZ163" s="459"/>
      <c r="BA163" s="459"/>
      <c r="BB163" s="459"/>
      <c r="BC163" s="459"/>
      <c r="BD163" s="459"/>
      <c r="BE163" s="459"/>
      <c r="BF163" s="459"/>
      <c r="BG163" s="459"/>
      <c r="BH163" s="459"/>
      <c r="BI163" s="459"/>
      <c r="BJ163" s="459"/>
      <c r="BK163" s="459"/>
      <c r="BL163" s="459"/>
      <c r="BM163" s="459"/>
      <c r="BN163" s="459"/>
      <c r="BO163" s="459"/>
      <c r="BP163" s="459"/>
      <c r="BQ163" s="459"/>
      <c r="BR163" s="459"/>
      <c r="BS163" s="459"/>
      <c r="BT163" s="459"/>
    </row>
    <row r="164" ht="13.5" hidden="1"/>
    <row r="165" ht="2.85" customHeight="1"/>
    <row r="166" ht="4.35" customHeight="1"/>
    <row r="167" ht="2.85" customHeight="1"/>
    <row r="168" ht="13.5" hidden="1"/>
    <row r="169" spans="2:40" ht="14.45" customHeight="1">
      <c r="B169" s="453" t="s">
        <v>2084</v>
      </c>
      <c r="C169" s="421"/>
      <c r="D169" s="421"/>
      <c r="E169" s="421"/>
      <c r="F169" s="421"/>
      <c r="G169" s="421"/>
      <c r="H169" s="421"/>
      <c r="I169" s="421"/>
      <c r="J169" s="421"/>
      <c r="K169" s="421"/>
      <c r="L169" s="421"/>
      <c r="M169" s="421"/>
      <c r="N169" s="421"/>
      <c r="O169" s="421"/>
      <c r="P169" s="421"/>
      <c r="Q169" s="421"/>
      <c r="R169" s="421"/>
      <c r="S169" s="421"/>
      <c r="T169" s="421"/>
      <c r="U169" s="421"/>
      <c r="V169" s="421"/>
      <c r="W169" s="421"/>
      <c r="X169" s="421"/>
      <c r="Y169" s="421"/>
      <c r="Z169" s="421"/>
      <c r="AA169" s="421"/>
      <c r="AB169" s="421"/>
      <c r="AC169" s="421"/>
      <c r="AD169" s="421"/>
      <c r="AE169" s="421"/>
      <c r="AF169" s="421"/>
      <c r="AG169" s="421"/>
      <c r="AH169" s="421"/>
      <c r="AI169" s="421"/>
      <c r="AJ169" s="421"/>
      <c r="AK169" s="421"/>
      <c r="AL169" s="421"/>
      <c r="AM169" s="421"/>
      <c r="AN169" s="421"/>
    </row>
    <row r="170" spans="2:72" ht="11.45" customHeight="1">
      <c r="B170" s="454" t="s">
        <v>1937</v>
      </c>
      <c r="C170" s="455"/>
      <c r="D170" s="456" t="s">
        <v>1938</v>
      </c>
      <c r="E170" s="455"/>
      <c r="F170" s="455"/>
      <c r="G170" s="455"/>
      <c r="H170" s="455"/>
      <c r="I170" s="455"/>
      <c r="J170" s="455"/>
      <c r="K170" s="455"/>
      <c r="L170" s="455"/>
      <c r="M170" s="455"/>
      <c r="N170" s="455"/>
      <c r="O170" s="455"/>
      <c r="P170" s="455"/>
      <c r="Q170" s="455"/>
      <c r="R170" s="455"/>
      <c r="S170" s="455"/>
      <c r="T170" s="455"/>
      <c r="U170" s="455"/>
      <c r="V170" s="456" t="s">
        <v>1884</v>
      </c>
      <c r="W170" s="455"/>
      <c r="X170" s="455"/>
      <c r="Y170" s="455"/>
      <c r="Z170" s="455"/>
      <c r="AA170" s="455"/>
      <c r="AB170" s="455"/>
      <c r="AC170" s="455"/>
      <c r="AD170" s="455"/>
      <c r="AE170" s="455"/>
      <c r="AF170" s="455"/>
      <c r="AG170" s="455"/>
      <c r="AH170" s="455"/>
      <c r="AI170" s="455"/>
      <c r="AJ170" s="455"/>
      <c r="AK170" s="455"/>
      <c r="AL170" s="455"/>
      <c r="AM170" s="455"/>
      <c r="AN170" s="455"/>
      <c r="AO170" s="455"/>
      <c r="AP170" s="455"/>
      <c r="AQ170" s="455"/>
      <c r="AR170" s="455"/>
      <c r="AS170" s="454" t="s">
        <v>1939</v>
      </c>
      <c r="AT170" s="455"/>
      <c r="AU170" s="455"/>
      <c r="AV170" s="455"/>
      <c r="AW170" s="455"/>
      <c r="AX170" s="455"/>
      <c r="AY170" s="455"/>
      <c r="AZ170" s="455"/>
      <c r="BA170" s="455"/>
      <c r="BB170" s="454" t="s">
        <v>128</v>
      </c>
      <c r="BC170" s="455"/>
      <c r="BD170" s="455"/>
      <c r="BE170" s="455"/>
      <c r="BF170" s="455"/>
      <c r="BG170" s="455"/>
      <c r="BH170" s="455"/>
      <c r="BI170" s="455"/>
      <c r="BJ170" s="455"/>
      <c r="BK170" s="456" t="s">
        <v>1940</v>
      </c>
      <c r="BL170" s="455"/>
      <c r="BM170" s="455"/>
      <c r="BN170" s="455"/>
      <c r="BO170" s="454" t="s">
        <v>1941</v>
      </c>
      <c r="BP170" s="455"/>
      <c r="BQ170" s="455"/>
      <c r="BR170" s="455"/>
      <c r="BS170" s="455"/>
      <c r="BT170" s="455"/>
    </row>
    <row r="171" spans="2:72" ht="11.45" customHeight="1">
      <c r="B171" s="428">
        <v>1</v>
      </c>
      <c r="C171" s="421"/>
      <c r="D171" s="429" t="s">
        <v>2085</v>
      </c>
      <c r="E171" s="421"/>
      <c r="F171" s="421"/>
      <c r="G171" s="421"/>
      <c r="H171" s="421"/>
      <c r="I171" s="421"/>
      <c r="J171" s="421"/>
      <c r="K171" s="421"/>
      <c r="L171" s="421"/>
      <c r="M171" s="421"/>
      <c r="N171" s="421"/>
      <c r="O171" s="421"/>
      <c r="P171" s="421"/>
      <c r="Q171" s="421"/>
      <c r="R171" s="421"/>
      <c r="S171" s="421"/>
      <c r="T171" s="421"/>
      <c r="U171" s="421"/>
      <c r="V171" s="429" t="s">
        <v>2086</v>
      </c>
      <c r="W171" s="421"/>
      <c r="X171" s="421"/>
      <c r="Y171" s="421"/>
      <c r="Z171" s="421"/>
      <c r="AA171" s="421"/>
      <c r="AB171" s="421"/>
      <c r="AC171" s="421"/>
      <c r="AD171" s="421"/>
      <c r="AE171" s="421"/>
      <c r="AF171" s="421"/>
      <c r="AG171" s="421"/>
      <c r="AH171" s="421"/>
      <c r="AI171" s="421"/>
      <c r="AJ171" s="421"/>
      <c r="AK171" s="421"/>
      <c r="AL171" s="421"/>
      <c r="AM171" s="421"/>
      <c r="AN171" s="421"/>
      <c r="AO171" s="421"/>
      <c r="AP171" s="421"/>
      <c r="AQ171" s="421"/>
      <c r="AR171" s="421"/>
      <c r="AS171" s="457">
        <v>0</v>
      </c>
      <c r="AT171" s="421"/>
      <c r="AU171" s="421"/>
      <c r="AV171" s="421"/>
      <c r="AW171" s="421"/>
      <c r="AX171" s="421"/>
      <c r="AY171" s="421"/>
      <c r="AZ171" s="421"/>
      <c r="BA171" s="421"/>
      <c r="BB171" s="428" t="s">
        <v>2087</v>
      </c>
      <c r="BC171" s="421"/>
      <c r="BD171" s="421"/>
      <c r="BE171" s="421"/>
      <c r="BF171" s="421"/>
      <c r="BG171" s="421"/>
      <c r="BH171" s="421"/>
      <c r="BI171" s="421"/>
      <c r="BJ171" s="421"/>
      <c r="BK171" s="429" t="s">
        <v>580</v>
      </c>
      <c r="BL171" s="421"/>
      <c r="BM171" s="421"/>
      <c r="BN171" s="421"/>
      <c r="BO171" s="457">
        <v>0</v>
      </c>
      <c r="BP171" s="421"/>
      <c r="BQ171" s="421"/>
      <c r="BR171" s="421"/>
      <c r="BS171" s="421"/>
      <c r="BT171" s="421"/>
    </row>
    <row r="172" spans="2:72" ht="11.25" customHeight="1">
      <c r="B172" s="428">
        <v>2</v>
      </c>
      <c r="C172" s="421"/>
      <c r="D172" s="429" t="s">
        <v>2088</v>
      </c>
      <c r="E172" s="421"/>
      <c r="F172" s="421"/>
      <c r="G172" s="421"/>
      <c r="H172" s="421"/>
      <c r="I172" s="421"/>
      <c r="J172" s="421"/>
      <c r="K172" s="421"/>
      <c r="L172" s="421"/>
      <c r="M172" s="421"/>
      <c r="N172" s="421"/>
      <c r="O172" s="421"/>
      <c r="P172" s="421"/>
      <c r="Q172" s="421"/>
      <c r="R172" s="421"/>
      <c r="S172" s="421"/>
      <c r="T172" s="421"/>
      <c r="U172" s="421"/>
      <c r="V172" s="429" t="s">
        <v>2089</v>
      </c>
      <c r="W172" s="421"/>
      <c r="X172" s="421"/>
      <c r="Y172" s="421"/>
      <c r="Z172" s="421"/>
      <c r="AA172" s="421"/>
      <c r="AB172" s="421"/>
      <c r="AC172" s="421"/>
      <c r="AD172" s="421"/>
      <c r="AE172" s="421"/>
      <c r="AF172" s="421"/>
      <c r="AG172" s="421"/>
      <c r="AH172" s="421"/>
      <c r="AI172" s="421"/>
      <c r="AJ172" s="421"/>
      <c r="AK172" s="421"/>
      <c r="AL172" s="421"/>
      <c r="AM172" s="421"/>
      <c r="AN172" s="421"/>
      <c r="AO172" s="421"/>
      <c r="AP172" s="421"/>
      <c r="AQ172" s="421"/>
      <c r="AR172" s="421"/>
      <c r="AS172" s="457">
        <v>0</v>
      </c>
      <c r="AT172" s="421"/>
      <c r="AU172" s="421"/>
      <c r="AV172" s="421"/>
      <c r="AW172" s="421"/>
      <c r="AX172" s="421"/>
      <c r="AY172" s="421"/>
      <c r="AZ172" s="421"/>
      <c r="BA172" s="421"/>
      <c r="BB172" s="428" t="s">
        <v>2039</v>
      </c>
      <c r="BC172" s="421"/>
      <c r="BD172" s="421"/>
      <c r="BE172" s="421"/>
      <c r="BF172" s="421"/>
      <c r="BG172" s="421"/>
      <c r="BH172" s="421"/>
      <c r="BI172" s="421"/>
      <c r="BJ172" s="421"/>
      <c r="BK172" s="429" t="s">
        <v>158</v>
      </c>
      <c r="BL172" s="421"/>
      <c r="BM172" s="421"/>
      <c r="BN172" s="421"/>
      <c r="BO172" s="457">
        <v>0</v>
      </c>
      <c r="BP172" s="421"/>
      <c r="BQ172" s="421"/>
      <c r="BR172" s="421"/>
      <c r="BS172" s="421"/>
      <c r="BT172" s="421"/>
    </row>
    <row r="173" spans="2:72" ht="11.45" customHeight="1">
      <c r="B173" s="428">
        <v>3</v>
      </c>
      <c r="C173" s="421"/>
      <c r="D173" s="429" t="s">
        <v>2090</v>
      </c>
      <c r="E173" s="421"/>
      <c r="F173" s="421"/>
      <c r="G173" s="421"/>
      <c r="H173" s="421"/>
      <c r="I173" s="421"/>
      <c r="J173" s="421"/>
      <c r="K173" s="421"/>
      <c r="L173" s="421"/>
      <c r="M173" s="421"/>
      <c r="N173" s="421"/>
      <c r="O173" s="421"/>
      <c r="P173" s="421"/>
      <c r="Q173" s="421"/>
      <c r="R173" s="421"/>
      <c r="S173" s="421"/>
      <c r="T173" s="421"/>
      <c r="U173" s="421"/>
      <c r="V173" s="429" t="s">
        <v>2091</v>
      </c>
      <c r="W173" s="421"/>
      <c r="X173" s="421"/>
      <c r="Y173" s="421"/>
      <c r="Z173" s="421"/>
      <c r="AA173" s="421"/>
      <c r="AB173" s="421"/>
      <c r="AC173" s="421"/>
      <c r="AD173" s="421"/>
      <c r="AE173" s="421"/>
      <c r="AF173" s="421"/>
      <c r="AG173" s="421"/>
      <c r="AH173" s="421"/>
      <c r="AI173" s="421"/>
      <c r="AJ173" s="421"/>
      <c r="AK173" s="421"/>
      <c r="AL173" s="421"/>
      <c r="AM173" s="421"/>
      <c r="AN173" s="421"/>
      <c r="AO173" s="421"/>
      <c r="AP173" s="421"/>
      <c r="AQ173" s="421"/>
      <c r="AR173" s="421"/>
      <c r="AS173" s="457">
        <v>0</v>
      </c>
      <c r="AT173" s="421"/>
      <c r="AU173" s="421"/>
      <c r="AV173" s="421"/>
      <c r="AW173" s="421"/>
      <c r="AX173" s="421"/>
      <c r="AY173" s="421"/>
      <c r="AZ173" s="421"/>
      <c r="BA173" s="421"/>
      <c r="BB173" s="428" t="s">
        <v>2033</v>
      </c>
      <c r="BC173" s="421"/>
      <c r="BD173" s="421"/>
      <c r="BE173" s="421"/>
      <c r="BF173" s="421"/>
      <c r="BG173" s="421"/>
      <c r="BH173" s="421"/>
      <c r="BI173" s="421"/>
      <c r="BJ173" s="421"/>
      <c r="BK173" s="429" t="s">
        <v>580</v>
      </c>
      <c r="BL173" s="421"/>
      <c r="BM173" s="421"/>
      <c r="BN173" s="421"/>
      <c r="BO173" s="457">
        <v>0</v>
      </c>
      <c r="BP173" s="421"/>
      <c r="BQ173" s="421"/>
      <c r="BR173" s="421"/>
      <c r="BS173" s="421"/>
      <c r="BT173" s="421"/>
    </row>
    <row r="174" spans="2:72" ht="11.25" customHeight="1">
      <c r="B174" s="458">
        <v>0</v>
      </c>
      <c r="C174" s="459"/>
      <c r="D174" s="459"/>
      <c r="E174" s="459"/>
      <c r="F174" s="459"/>
      <c r="G174" s="459"/>
      <c r="H174" s="459"/>
      <c r="I174" s="459"/>
      <c r="J174" s="459"/>
      <c r="K174" s="459"/>
      <c r="L174" s="459"/>
      <c r="M174" s="459"/>
      <c r="N174" s="459"/>
      <c r="O174" s="459"/>
      <c r="P174" s="459"/>
      <c r="Q174" s="459"/>
      <c r="R174" s="459"/>
      <c r="S174" s="459"/>
      <c r="T174" s="459"/>
      <c r="U174" s="459"/>
      <c r="V174" s="459"/>
      <c r="W174" s="459"/>
      <c r="X174" s="459"/>
      <c r="Y174" s="459"/>
      <c r="Z174" s="459"/>
      <c r="AA174" s="459"/>
      <c r="AB174" s="459"/>
      <c r="AC174" s="459"/>
      <c r="AD174" s="459"/>
      <c r="AE174" s="459"/>
      <c r="AF174" s="459"/>
      <c r="AG174" s="459"/>
      <c r="AH174" s="459"/>
      <c r="AI174" s="459"/>
      <c r="AJ174" s="459"/>
      <c r="AK174" s="459"/>
      <c r="AL174" s="459"/>
      <c r="AM174" s="459"/>
      <c r="AN174" s="459"/>
      <c r="AO174" s="459"/>
      <c r="AP174" s="459"/>
      <c r="AQ174" s="459"/>
      <c r="AR174" s="459"/>
      <c r="AS174" s="459"/>
      <c r="AT174" s="459"/>
      <c r="AU174" s="459"/>
      <c r="AV174" s="459"/>
      <c r="AW174" s="459"/>
      <c r="AX174" s="459"/>
      <c r="AY174" s="459"/>
      <c r="AZ174" s="459"/>
      <c r="BA174" s="459"/>
      <c r="BB174" s="459"/>
      <c r="BC174" s="459"/>
      <c r="BD174" s="459"/>
      <c r="BE174" s="459"/>
      <c r="BF174" s="459"/>
      <c r="BG174" s="459"/>
      <c r="BH174" s="459"/>
      <c r="BI174" s="459"/>
      <c r="BJ174" s="459"/>
      <c r="BK174" s="459"/>
      <c r="BL174" s="459"/>
      <c r="BM174" s="459"/>
      <c r="BN174" s="459"/>
      <c r="BO174" s="459"/>
      <c r="BP174" s="459"/>
      <c r="BQ174" s="459"/>
      <c r="BR174" s="459"/>
      <c r="BS174" s="459"/>
      <c r="BT174" s="459"/>
    </row>
    <row r="175" ht="13.5" hidden="1"/>
    <row r="176" ht="2.85" customHeight="1"/>
    <row r="177" ht="1.5" customHeight="1"/>
    <row r="178" ht="9.95" customHeight="1"/>
    <row r="179" spans="2:26" ht="11.45" customHeight="1">
      <c r="B179" s="439" t="s">
        <v>5</v>
      </c>
      <c r="C179" s="440"/>
      <c r="D179" s="440"/>
      <c r="E179" s="440"/>
      <c r="F179" s="440"/>
      <c r="G179" s="440"/>
      <c r="H179" s="440"/>
      <c r="I179" s="440"/>
      <c r="J179" s="440"/>
      <c r="K179" s="440"/>
      <c r="M179" s="441" t="s">
        <v>1885</v>
      </c>
      <c r="N179" s="440"/>
      <c r="O179" s="440"/>
      <c r="P179" s="440"/>
      <c r="Q179" s="440"/>
      <c r="R179" s="440"/>
      <c r="S179" s="440"/>
      <c r="T179" s="440"/>
      <c r="U179" s="440"/>
      <c r="V179" s="440"/>
      <c r="W179" s="440"/>
      <c r="X179" s="440"/>
      <c r="Y179" s="440"/>
      <c r="Z179" s="440"/>
    </row>
    <row r="180" spans="2:26" ht="11.25" customHeight="1">
      <c r="B180" s="441" t="s">
        <v>1886</v>
      </c>
      <c r="C180" s="440"/>
      <c r="D180" s="440"/>
      <c r="E180" s="440"/>
      <c r="F180" s="440"/>
      <c r="G180" s="440"/>
      <c r="H180" s="440"/>
      <c r="I180" s="440"/>
      <c r="J180" s="440"/>
      <c r="K180" s="440"/>
      <c r="L180" s="444"/>
      <c r="M180" s="445">
        <v>0</v>
      </c>
      <c r="N180" s="446"/>
      <c r="O180" s="446"/>
      <c r="P180" s="446"/>
      <c r="Q180" s="446"/>
      <c r="R180" s="446"/>
      <c r="S180" s="446"/>
      <c r="T180" s="446"/>
      <c r="U180" s="446"/>
      <c r="V180" s="446"/>
      <c r="W180" s="446"/>
      <c r="X180" s="446"/>
      <c r="Y180" s="446"/>
      <c r="Z180" s="446"/>
    </row>
    <row r="181" ht="13.5" hidden="1"/>
    <row r="182" ht="3" customHeight="1"/>
    <row r="183" spans="2:26" ht="11.25" customHeight="1">
      <c r="B183" s="448" t="s">
        <v>1933</v>
      </c>
      <c r="C183" s="421"/>
      <c r="D183" s="421"/>
      <c r="E183" s="421"/>
      <c r="F183" s="421"/>
      <c r="G183" s="421"/>
      <c r="H183" s="421"/>
      <c r="I183" s="421"/>
      <c r="J183" s="421"/>
      <c r="K183" s="421"/>
      <c r="M183" s="460">
        <v>0</v>
      </c>
      <c r="N183" s="450"/>
      <c r="O183" s="450"/>
      <c r="P183" s="450"/>
      <c r="Q183" s="450"/>
      <c r="R183" s="450"/>
      <c r="S183" s="450"/>
      <c r="T183" s="450"/>
      <c r="U183" s="450"/>
      <c r="V183" s="450"/>
      <c r="W183" s="450"/>
      <c r="X183" s="450"/>
      <c r="Y183" s="450"/>
      <c r="Z183" s="450"/>
    </row>
    <row r="184" ht="5.85" customHeight="1"/>
    <row r="185" ht="13.5" customHeight="1"/>
    <row r="186" ht="13.5" hidden="1"/>
    <row r="187" spans="2:72" ht="17.1" customHeight="1">
      <c r="B187" s="420" t="s">
        <v>2092</v>
      </c>
      <c r="C187" s="421"/>
      <c r="D187" s="421"/>
      <c r="E187" s="421"/>
      <c r="F187" s="421"/>
      <c r="G187" s="421"/>
      <c r="H187" s="421"/>
      <c r="I187" s="421"/>
      <c r="J187" s="421"/>
      <c r="K187" s="421"/>
      <c r="L187" s="421"/>
      <c r="M187" s="421"/>
      <c r="N187" s="421"/>
      <c r="O187" s="421"/>
      <c r="P187" s="421"/>
      <c r="Q187" s="421"/>
      <c r="R187" s="421"/>
      <c r="S187" s="421"/>
      <c r="T187" s="421"/>
      <c r="U187" s="421"/>
      <c r="V187" s="421"/>
      <c r="W187" s="421"/>
      <c r="X187" s="421"/>
      <c r="Y187" s="421"/>
      <c r="Z187" s="421"/>
      <c r="AA187" s="421"/>
      <c r="AB187" s="421"/>
      <c r="AC187" s="421"/>
      <c r="AD187" s="421"/>
      <c r="AE187" s="421"/>
      <c r="AF187" s="421"/>
      <c r="AG187" s="421"/>
      <c r="AH187" s="421"/>
      <c r="AI187" s="421"/>
      <c r="AJ187" s="421"/>
      <c r="AK187" s="421"/>
      <c r="AL187" s="421"/>
      <c r="AM187" s="421"/>
      <c r="AN187" s="421"/>
      <c r="AO187" s="421"/>
      <c r="AP187" s="421"/>
      <c r="AQ187" s="421"/>
      <c r="AR187" s="421"/>
      <c r="AS187" s="421"/>
      <c r="AT187" s="421"/>
      <c r="AU187" s="421"/>
      <c r="AV187" s="421"/>
      <c r="AW187" s="421"/>
      <c r="AX187" s="421"/>
      <c r="AY187" s="421"/>
      <c r="AZ187" s="421"/>
      <c r="BA187" s="421"/>
      <c r="BB187" s="421"/>
      <c r="BC187" s="421"/>
      <c r="BD187" s="421"/>
      <c r="BE187" s="421"/>
      <c r="BF187" s="421"/>
      <c r="BG187" s="421"/>
      <c r="BH187" s="421"/>
      <c r="BI187" s="421"/>
      <c r="BJ187" s="421"/>
      <c r="BK187" s="421"/>
      <c r="BL187" s="421"/>
      <c r="BM187" s="421"/>
      <c r="BN187" s="421"/>
      <c r="BO187" s="421"/>
      <c r="BP187" s="421"/>
      <c r="BQ187" s="421"/>
      <c r="BR187" s="421"/>
      <c r="BS187" s="421"/>
      <c r="BT187" s="421"/>
    </row>
    <row r="188" ht="5.85" customHeight="1"/>
    <row r="189" ht="2.85" customHeight="1"/>
    <row r="190" spans="2:72" ht="14.45" customHeight="1">
      <c r="B190" s="453" t="s">
        <v>2093</v>
      </c>
      <c r="C190" s="421"/>
      <c r="D190" s="421"/>
      <c r="E190" s="421"/>
      <c r="F190" s="421"/>
      <c r="G190" s="421"/>
      <c r="H190" s="421"/>
      <c r="I190" s="421"/>
      <c r="J190" s="421"/>
      <c r="K190" s="421"/>
      <c r="L190" s="421"/>
      <c r="M190" s="421"/>
      <c r="N190" s="421"/>
      <c r="O190" s="421"/>
      <c r="P190" s="421"/>
      <c r="Q190" s="421"/>
      <c r="R190" s="421"/>
      <c r="S190" s="421"/>
      <c r="T190" s="421"/>
      <c r="U190" s="421"/>
      <c r="V190" s="421"/>
      <c r="W190" s="421"/>
      <c r="X190" s="421"/>
      <c r="Y190" s="421"/>
      <c r="Z190" s="421"/>
      <c r="AA190" s="421"/>
      <c r="AB190" s="421"/>
      <c r="AC190" s="421"/>
      <c r="AD190" s="421"/>
      <c r="AE190" s="421"/>
      <c r="AF190" s="421"/>
      <c r="AG190" s="421"/>
      <c r="AH190" s="421"/>
      <c r="AI190" s="421"/>
      <c r="AJ190" s="421"/>
      <c r="AK190" s="421"/>
      <c r="AL190" s="421"/>
      <c r="AM190" s="421"/>
      <c r="AN190" s="421"/>
      <c r="AO190" s="421"/>
      <c r="AP190" s="421"/>
      <c r="AQ190" s="421"/>
      <c r="AR190" s="421"/>
      <c r="AS190" s="421"/>
      <c r="AT190" s="421"/>
      <c r="AU190" s="421"/>
      <c r="AV190" s="421"/>
      <c r="AW190" s="421"/>
      <c r="AX190" s="421"/>
      <c r="AY190" s="421"/>
      <c r="AZ190" s="421"/>
      <c r="BA190" s="421"/>
      <c r="BB190" s="421"/>
      <c r="BC190" s="421"/>
      <c r="BD190" s="421"/>
      <c r="BE190" s="421"/>
      <c r="BF190" s="421"/>
      <c r="BG190" s="421"/>
      <c r="BH190" s="421"/>
      <c r="BI190" s="421"/>
      <c r="BJ190" s="421"/>
      <c r="BK190" s="421"/>
      <c r="BL190" s="421"/>
      <c r="BM190" s="421"/>
      <c r="BN190" s="421"/>
      <c r="BO190" s="421"/>
      <c r="BP190" s="421"/>
      <c r="BQ190" s="421"/>
      <c r="BR190" s="421"/>
      <c r="BS190" s="421"/>
      <c r="BT190" s="421"/>
    </row>
    <row r="191" ht="13.5" hidden="1"/>
    <row r="192" spans="2:72" ht="11.45" customHeight="1">
      <c r="B192" s="454" t="s">
        <v>1937</v>
      </c>
      <c r="C192" s="455"/>
      <c r="D192" s="456" t="s">
        <v>1938</v>
      </c>
      <c r="E192" s="455"/>
      <c r="F192" s="455"/>
      <c r="G192" s="455"/>
      <c r="H192" s="455"/>
      <c r="I192" s="455"/>
      <c r="J192" s="455"/>
      <c r="K192" s="455"/>
      <c r="L192" s="455"/>
      <c r="M192" s="455"/>
      <c r="N192" s="455"/>
      <c r="O192" s="455"/>
      <c r="P192" s="455"/>
      <c r="Q192" s="455"/>
      <c r="R192" s="455"/>
      <c r="S192" s="455"/>
      <c r="T192" s="455"/>
      <c r="U192" s="455"/>
      <c r="V192" s="456" t="s">
        <v>1884</v>
      </c>
      <c r="W192" s="455"/>
      <c r="X192" s="455"/>
      <c r="Y192" s="455"/>
      <c r="Z192" s="455"/>
      <c r="AA192" s="455"/>
      <c r="AB192" s="455"/>
      <c r="AC192" s="455"/>
      <c r="AD192" s="455"/>
      <c r="AE192" s="455"/>
      <c r="AF192" s="455"/>
      <c r="AG192" s="455"/>
      <c r="AH192" s="455"/>
      <c r="AI192" s="455"/>
      <c r="AJ192" s="455"/>
      <c r="AK192" s="455"/>
      <c r="AL192" s="455"/>
      <c r="AM192" s="455"/>
      <c r="AN192" s="455"/>
      <c r="AO192" s="455"/>
      <c r="AP192" s="455"/>
      <c r="AQ192" s="455"/>
      <c r="AR192" s="455"/>
      <c r="AS192" s="454" t="s">
        <v>1939</v>
      </c>
      <c r="AT192" s="455"/>
      <c r="AU192" s="455"/>
      <c r="AV192" s="455"/>
      <c r="AW192" s="455"/>
      <c r="AX192" s="455"/>
      <c r="AY192" s="455"/>
      <c r="AZ192" s="455"/>
      <c r="BA192" s="455"/>
      <c r="BB192" s="454" t="s">
        <v>128</v>
      </c>
      <c r="BC192" s="455"/>
      <c r="BD192" s="455"/>
      <c r="BE192" s="455"/>
      <c r="BF192" s="455"/>
      <c r="BG192" s="455"/>
      <c r="BH192" s="455"/>
      <c r="BI192" s="455"/>
      <c r="BJ192" s="455"/>
      <c r="BK192" s="456" t="s">
        <v>1940</v>
      </c>
      <c r="BL192" s="455"/>
      <c r="BM192" s="455"/>
      <c r="BN192" s="455"/>
      <c r="BO192" s="454" t="s">
        <v>1941</v>
      </c>
      <c r="BP192" s="455"/>
      <c r="BQ192" s="455"/>
      <c r="BR192" s="455"/>
      <c r="BS192" s="455"/>
      <c r="BT192" s="455"/>
    </row>
    <row r="193" spans="2:72" ht="11.45" customHeight="1">
      <c r="B193" s="428">
        <v>1</v>
      </c>
      <c r="C193" s="421"/>
      <c r="D193" s="429" t="s">
        <v>2094</v>
      </c>
      <c r="E193" s="421"/>
      <c r="F193" s="421"/>
      <c r="G193" s="421"/>
      <c r="H193" s="421"/>
      <c r="I193" s="421"/>
      <c r="J193" s="421"/>
      <c r="K193" s="421"/>
      <c r="L193" s="421"/>
      <c r="M193" s="421"/>
      <c r="N193" s="421"/>
      <c r="O193" s="421"/>
      <c r="P193" s="421"/>
      <c r="Q193" s="421"/>
      <c r="R193" s="421"/>
      <c r="S193" s="421"/>
      <c r="T193" s="421"/>
      <c r="U193" s="421"/>
      <c r="V193" s="429" t="s">
        <v>2095</v>
      </c>
      <c r="W193" s="421"/>
      <c r="X193" s="421"/>
      <c r="Y193" s="421"/>
      <c r="Z193" s="421"/>
      <c r="AA193" s="421"/>
      <c r="AB193" s="421"/>
      <c r="AC193" s="421"/>
      <c r="AD193" s="421"/>
      <c r="AE193" s="421"/>
      <c r="AF193" s="421"/>
      <c r="AG193" s="421"/>
      <c r="AH193" s="421"/>
      <c r="AI193" s="421"/>
      <c r="AJ193" s="421"/>
      <c r="AK193" s="421"/>
      <c r="AL193" s="421"/>
      <c r="AM193" s="421"/>
      <c r="AN193" s="421"/>
      <c r="AO193" s="421"/>
      <c r="AP193" s="421"/>
      <c r="AQ193" s="421"/>
      <c r="AR193" s="421"/>
      <c r="AS193" s="457">
        <v>0</v>
      </c>
      <c r="AT193" s="421"/>
      <c r="AU193" s="421"/>
      <c r="AV193" s="421"/>
      <c r="AW193" s="421"/>
      <c r="AX193" s="421"/>
      <c r="AY193" s="421"/>
      <c r="AZ193" s="421"/>
      <c r="BA193" s="421"/>
      <c r="BB193" s="428" t="s">
        <v>1948</v>
      </c>
      <c r="BC193" s="421"/>
      <c r="BD193" s="421"/>
      <c r="BE193" s="421"/>
      <c r="BF193" s="421"/>
      <c r="BG193" s="421"/>
      <c r="BH193" s="421"/>
      <c r="BI193" s="421"/>
      <c r="BJ193" s="421"/>
      <c r="BK193" s="429" t="s">
        <v>580</v>
      </c>
      <c r="BL193" s="421"/>
      <c r="BM193" s="421"/>
      <c r="BN193" s="421"/>
      <c r="BO193" s="457">
        <v>0</v>
      </c>
      <c r="BP193" s="421"/>
      <c r="BQ193" s="421"/>
      <c r="BR193" s="421"/>
      <c r="BS193" s="421"/>
      <c r="BT193" s="421"/>
    </row>
    <row r="194" spans="2:72" ht="11.25" customHeight="1">
      <c r="B194" s="428">
        <v>2</v>
      </c>
      <c r="C194" s="421"/>
      <c r="D194" s="429" t="s">
        <v>2096</v>
      </c>
      <c r="E194" s="421"/>
      <c r="F194" s="421"/>
      <c r="G194" s="421"/>
      <c r="H194" s="421"/>
      <c r="I194" s="421"/>
      <c r="J194" s="421"/>
      <c r="K194" s="421"/>
      <c r="L194" s="421"/>
      <c r="M194" s="421"/>
      <c r="N194" s="421"/>
      <c r="O194" s="421"/>
      <c r="P194" s="421"/>
      <c r="Q194" s="421"/>
      <c r="R194" s="421"/>
      <c r="S194" s="421"/>
      <c r="T194" s="421"/>
      <c r="U194" s="421"/>
      <c r="V194" s="429" t="s">
        <v>2097</v>
      </c>
      <c r="W194" s="421"/>
      <c r="X194" s="421"/>
      <c r="Y194" s="421"/>
      <c r="Z194" s="421"/>
      <c r="AA194" s="421"/>
      <c r="AB194" s="421"/>
      <c r="AC194" s="421"/>
      <c r="AD194" s="421"/>
      <c r="AE194" s="421"/>
      <c r="AF194" s="421"/>
      <c r="AG194" s="421"/>
      <c r="AH194" s="421"/>
      <c r="AI194" s="421"/>
      <c r="AJ194" s="421"/>
      <c r="AK194" s="421"/>
      <c r="AL194" s="421"/>
      <c r="AM194" s="421"/>
      <c r="AN194" s="421"/>
      <c r="AO194" s="421"/>
      <c r="AP194" s="421"/>
      <c r="AQ194" s="421"/>
      <c r="AR194" s="421"/>
      <c r="AS194" s="457">
        <v>0</v>
      </c>
      <c r="AT194" s="421"/>
      <c r="AU194" s="421"/>
      <c r="AV194" s="421"/>
      <c r="AW194" s="421"/>
      <c r="AX194" s="421"/>
      <c r="AY194" s="421"/>
      <c r="AZ194" s="421"/>
      <c r="BA194" s="421"/>
      <c r="BB194" s="428" t="s">
        <v>2055</v>
      </c>
      <c r="BC194" s="421"/>
      <c r="BD194" s="421"/>
      <c r="BE194" s="421"/>
      <c r="BF194" s="421"/>
      <c r="BG194" s="421"/>
      <c r="BH194" s="421"/>
      <c r="BI194" s="421"/>
      <c r="BJ194" s="421"/>
      <c r="BK194" s="429" t="s">
        <v>580</v>
      </c>
      <c r="BL194" s="421"/>
      <c r="BM194" s="421"/>
      <c r="BN194" s="421"/>
      <c r="BO194" s="457">
        <v>0</v>
      </c>
      <c r="BP194" s="421"/>
      <c r="BQ194" s="421"/>
      <c r="BR194" s="421"/>
      <c r="BS194" s="421"/>
      <c r="BT194" s="421"/>
    </row>
    <row r="195" spans="2:72" ht="11.45" customHeight="1">
      <c r="B195" s="458">
        <v>0</v>
      </c>
      <c r="C195" s="459"/>
      <c r="D195" s="459"/>
      <c r="E195" s="459"/>
      <c r="F195" s="459"/>
      <c r="G195" s="459"/>
      <c r="H195" s="459"/>
      <c r="I195" s="459"/>
      <c r="J195" s="459"/>
      <c r="K195" s="459"/>
      <c r="L195" s="459"/>
      <c r="M195" s="459"/>
      <c r="N195" s="459"/>
      <c r="O195" s="459"/>
      <c r="P195" s="459"/>
      <c r="Q195" s="459"/>
      <c r="R195" s="459"/>
      <c r="S195" s="459"/>
      <c r="T195" s="459"/>
      <c r="U195" s="459"/>
      <c r="V195" s="459"/>
      <c r="W195" s="459"/>
      <c r="X195" s="459"/>
      <c r="Y195" s="459"/>
      <c r="Z195" s="459"/>
      <c r="AA195" s="459"/>
      <c r="AB195" s="459"/>
      <c r="AC195" s="459"/>
      <c r="AD195" s="459"/>
      <c r="AE195" s="459"/>
      <c r="AF195" s="459"/>
      <c r="AG195" s="459"/>
      <c r="AH195" s="459"/>
      <c r="AI195" s="459"/>
      <c r="AJ195" s="459"/>
      <c r="AK195" s="459"/>
      <c r="AL195" s="459"/>
      <c r="AM195" s="459"/>
      <c r="AN195" s="459"/>
      <c r="AO195" s="459"/>
      <c r="AP195" s="459"/>
      <c r="AQ195" s="459"/>
      <c r="AR195" s="459"/>
      <c r="AS195" s="459"/>
      <c r="AT195" s="459"/>
      <c r="AU195" s="459"/>
      <c r="AV195" s="459"/>
      <c r="AW195" s="459"/>
      <c r="AX195" s="459"/>
      <c r="AY195" s="459"/>
      <c r="AZ195" s="459"/>
      <c r="BA195" s="459"/>
      <c r="BB195" s="459"/>
      <c r="BC195" s="459"/>
      <c r="BD195" s="459"/>
      <c r="BE195" s="459"/>
      <c r="BF195" s="459"/>
      <c r="BG195" s="459"/>
      <c r="BH195" s="459"/>
      <c r="BI195" s="459"/>
      <c r="BJ195" s="459"/>
      <c r="BK195" s="459"/>
      <c r="BL195" s="459"/>
      <c r="BM195" s="459"/>
      <c r="BN195" s="459"/>
      <c r="BO195" s="459"/>
      <c r="BP195" s="459"/>
      <c r="BQ195" s="459"/>
      <c r="BR195" s="459"/>
      <c r="BS195" s="459"/>
      <c r="BT195" s="459"/>
    </row>
    <row r="196" ht="2.85" customHeight="1"/>
    <row r="197" ht="4.35" customHeight="1"/>
    <row r="198" ht="2.85" customHeight="1"/>
    <row r="199" spans="2:72" ht="14.45" customHeight="1">
      <c r="B199" s="453" t="s">
        <v>2098</v>
      </c>
      <c r="C199" s="421"/>
      <c r="D199" s="421"/>
      <c r="E199" s="421"/>
      <c r="F199" s="421"/>
      <c r="G199" s="421"/>
      <c r="H199" s="421"/>
      <c r="I199" s="421"/>
      <c r="J199" s="421"/>
      <c r="K199" s="421"/>
      <c r="L199" s="421"/>
      <c r="M199" s="421"/>
      <c r="N199" s="421"/>
      <c r="O199" s="421"/>
      <c r="P199" s="421"/>
      <c r="Q199" s="421"/>
      <c r="R199" s="421"/>
      <c r="S199" s="421"/>
      <c r="T199" s="421"/>
      <c r="U199" s="421"/>
      <c r="V199" s="421"/>
      <c r="W199" s="421"/>
      <c r="X199" s="421"/>
      <c r="Y199" s="421"/>
      <c r="Z199" s="421"/>
      <c r="AA199" s="421"/>
      <c r="AB199" s="421"/>
      <c r="AC199" s="421"/>
      <c r="AD199" s="421"/>
      <c r="AE199" s="421"/>
      <c r="AF199" s="421"/>
      <c r="AG199" s="421"/>
      <c r="AH199" s="421"/>
      <c r="AI199" s="421"/>
      <c r="AJ199" s="421"/>
      <c r="AK199" s="421"/>
      <c r="AL199" s="421"/>
      <c r="AM199" s="421"/>
      <c r="AN199" s="421"/>
      <c r="AO199" s="421"/>
      <c r="AP199" s="421"/>
      <c r="AQ199" s="421"/>
      <c r="AR199" s="421"/>
      <c r="AS199" s="421"/>
      <c r="AT199" s="421"/>
      <c r="AU199" s="421"/>
      <c r="AV199" s="421"/>
      <c r="AW199" s="421"/>
      <c r="AX199" s="421"/>
      <c r="AY199" s="421"/>
      <c r="AZ199" s="421"/>
      <c r="BA199" s="421"/>
      <c r="BB199" s="421"/>
      <c r="BC199" s="421"/>
      <c r="BD199" s="421"/>
      <c r="BE199" s="421"/>
      <c r="BF199" s="421"/>
      <c r="BG199" s="421"/>
      <c r="BH199" s="421"/>
      <c r="BI199" s="421"/>
      <c r="BJ199" s="421"/>
      <c r="BK199" s="421"/>
      <c r="BL199" s="421"/>
      <c r="BM199" s="421"/>
      <c r="BN199" s="421"/>
      <c r="BO199" s="421"/>
      <c r="BP199" s="421"/>
      <c r="BQ199" s="421"/>
      <c r="BR199" s="421"/>
      <c r="BS199" s="421"/>
      <c r="BT199" s="421"/>
    </row>
    <row r="200" ht="13.5" hidden="1"/>
    <row r="201" spans="2:72" ht="11.45" customHeight="1">
      <c r="B201" s="454" t="s">
        <v>1937</v>
      </c>
      <c r="C201" s="455"/>
      <c r="D201" s="456" t="s">
        <v>1938</v>
      </c>
      <c r="E201" s="455"/>
      <c r="F201" s="455"/>
      <c r="G201" s="455"/>
      <c r="H201" s="455"/>
      <c r="I201" s="455"/>
      <c r="J201" s="455"/>
      <c r="K201" s="455"/>
      <c r="L201" s="455"/>
      <c r="M201" s="455"/>
      <c r="N201" s="455"/>
      <c r="O201" s="455"/>
      <c r="P201" s="455"/>
      <c r="Q201" s="455"/>
      <c r="R201" s="455"/>
      <c r="S201" s="455"/>
      <c r="T201" s="455"/>
      <c r="U201" s="455"/>
      <c r="V201" s="456" t="s">
        <v>1884</v>
      </c>
      <c r="W201" s="455"/>
      <c r="X201" s="455"/>
      <c r="Y201" s="455"/>
      <c r="Z201" s="455"/>
      <c r="AA201" s="455"/>
      <c r="AB201" s="455"/>
      <c r="AC201" s="455"/>
      <c r="AD201" s="455"/>
      <c r="AE201" s="455"/>
      <c r="AF201" s="455"/>
      <c r="AG201" s="455"/>
      <c r="AH201" s="455"/>
      <c r="AI201" s="455"/>
      <c r="AJ201" s="455"/>
      <c r="AK201" s="455"/>
      <c r="AL201" s="455"/>
      <c r="AM201" s="455"/>
      <c r="AN201" s="455"/>
      <c r="AO201" s="455"/>
      <c r="AP201" s="455"/>
      <c r="AQ201" s="455"/>
      <c r="AR201" s="455"/>
      <c r="AS201" s="454" t="s">
        <v>1939</v>
      </c>
      <c r="AT201" s="455"/>
      <c r="AU201" s="455"/>
      <c r="AV201" s="455"/>
      <c r="AW201" s="455"/>
      <c r="AX201" s="455"/>
      <c r="AY201" s="455"/>
      <c r="AZ201" s="455"/>
      <c r="BA201" s="455"/>
      <c r="BB201" s="454" t="s">
        <v>128</v>
      </c>
      <c r="BC201" s="455"/>
      <c r="BD201" s="455"/>
      <c r="BE201" s="455"/>
      <c r="BF201" s="455"/>
      <c r="BG201" s="455"/>
      <c r="BH201" s="455"/>
      <c r="BI201" s="455"/>
      <c r="BJ201" s="455"/>
      <c r="BK201" s="456" t="s">
        <v>1940</v>
      </c>
      <c r="BL201" s="455"/>
      <c r="BM201" s="455"/>
      <c r="BN201" s="455"/>
      <c r="BO201" s="454" t="s">
        <v>1941</v>
      </c>
      <c r="BP201" s="455"/>
      <c r="BQ201" s="455"/>
      <c r="BR201" s="455"/>
      <c r="BS201" s="455"/>
      <c r="BT201" s="455"/>
    </row>
    <row r="202" spans="2:72" ht="11.45" customHeight="1">
      <c r="B202" s="428">
        <v>1</v>
      </c>
      <c r="C202" s="421"/>
      <c r="D202" s="429" t="s">
        <v>2099</v>
      </c>
      <c r="E202" s="421"/>
      <c r="F202" s="421"/>
      <c r="G202" s="421"/>
      <c r="H202" s="421"/>
      <c r="I202" s="421"/>
      <c r="J202" s="421"/>
      <c r="K202" s="421"/>
      <c r="L202" s="421"/>
      <c r="M202" s="421"/>
      <c r="N202" s="421"/>
      <c r="O202" s="421"/>
      <c r="P202" s="421"/>
      <c r="Q202" s="421"/>
      <c r="R202" s="421"/>
      <c r="S202" s="421"/>
      <c r="T202" s="421"/>
      <c r="U202" s="421"/>
      <c r="V202" s="429" t="s">
        <v>2100</v>
      </c>
      <c r="W202" s="421"/>
      <c r="X202" s="421"/>
      <c r="Y202" s="421"/>
      <c r="Z202" s="421"/>
      <c r="AA202" s="421"/>
      <c r="AB202" s="421"/>
      <c r="AC202" s="421"/>
      <c r="AD202" s="421"/>
      <c r="AE202" s="421"/>
      <c r="AF202" s="421"/>
      <c r="AG202" s="421"/>
      <c r="AH202" s="421"/>
      <c r="AI202" s="421"/>
      <c r="AJ202" s="421"/>
      <c r="AK202" s="421"/>
      <c r="AL202" s="421"/>
      <c r="AM202" s="421"/>
      <c r="AN202" s="421"/>
      <c r="AO202" s="421"/>
      <c r="AP202" s="421"/>
      <c r="AQ202" s="421"/>
      <c r="AR202" s="421"/>
      <c r="AS202" s="457">
        <v>0</v>
      </c>
      <c r="AT202" s="421"/>
      <c r="AU202" s="421"/>
      <c r="AV202" s="421"/>
      <c r="AW202" s="421"/>
      <c r="AX202" s="421"/>
      <c r="AY202" s="421"/>
      <c r="AZ202" s="421"/>
      <c r="BA202" s="421"/>
      <c r="BB202" s="428" t="s">
        <v>1986</v>
      </c>
      <c r="BC202" s="421"/>
      <c r="BD202" s="421"/>
      <c r="BE202" s="421"/>
      <c r="BF202" s="421"/>
      <c r="BG202" s="421"/>
      <c r="BH202" s="421"/>
      <c r="BI202" s="421"/>
      <c r="BJ202" s="421"/>
      <c r="BK202" s="429" t="s">
        <v>158</v>
      </c>
      <c r="BL202" s="421"/>
      <c r="BM202" s="421"/>
      <c r="BN202" s="421"/>
      <c r="BO202" s="457">
        <v>0</v>
      </c>
      <c r="BP202" s="421"/>
      <c r="BQ202" s="421"/>
      <c r="BR202" s="421"/>
      <c r="BS202" s="421"/>
      <c r="BT202" s="421"/>
    </row>
    <row r="203" spans="2:72" ht="11.25" customHeight="1">
      <c r="B203" s="428">
        <v>2</v>
      </c>
      <c r="C203" s="421"/>
      <c r="D203" s="429" t="s">
        <v>2101</v>
      </c>
      <c r="E203" s="421"/>
      <c r="F203" s="421"/>
      <c r="G203" s="421"/>
      <c r="H203" s="421"/>
      <c r="I203" s="421"/>
      <c r="J203" s="421"/>
      <c r="K203" s="421"/>
      <c r="L203" s="421"/>
      <c r="M203" s="421"/>
      <c r="N203" s="421"/>
      <c r="O203" s="421"/>
      <c r="P203" s="421"/>
      <c r="Q203" s="421"/>
      <c r="R203" s="421"/>
      <c r="S203" s="421"/>
      <c r="T203" s="421"/>
      <c r="U203" s="421"/>
      <c r="V203" s="429" t="s">
        <v>2102</v>
      </c>
      <c r="W203" s="421"/>
      <c r="X203" s="421"/>
      <c r="Y203" s="421"/>
      <c r="Z203" s="421"/>
      <c r="AA203" s="421"/>
      <c r="AB203" s="421"/>
      <c r="AC203" s="421"/>
      <c r="AD203" s="421"/>
      <c r="AE203" s="421"/>
      <c r="AF203" s="421"/>
      <c r="AG203" s="421"/>
      <c r="AH203" s="421"/>
      <c r="AI203" s="421"/>
      <c r="AJ203" s="421"/>
      <c r="AK203" s="421"/>
      <c r="AL203" s="421"/>
      <c r="AM203" s="421"/>
      <c r="AN203" s="421"/>
      <c r="AO203" s="421"/>
      <c r="AP203" s="421"/>
      <c r="AQ203" s="421"/>
      <c r="AR203" s="421"/>
      <c r="AS203" s="457">
        <v>0</v>
      </c>
      <c r="AT203" s="421"/>
      <c r="AU203" s="421"/>
      <c r="AV203" s="421"/>
      <c r="AW203" s="421"/>
      <c r="AX203" s="421"/>
      <c r="AY203" s="421"/>
      <c r="AZ203" s="421"/>
      <c r="BA203" s="421"/>
      <c r="BB203" s="428" t="s">
        <v>2103</v>
      </c>
      <c r="BC203" s="421"/>
      <c r="BD203" s="421"/>
      <c r="BE203" s="421"/>
      <c r="BF203" s="421"/>
      <c r="BG203" s="421"/>
      <c r="BH203" s="421"/>
      <c r="BI203" s="421"/>
      <c r="BJ203" s="421"/>
      <c r="BK203" s="429" t="s">
        <v>158</v>
      </c>
      <c r="BL203" s="421"/>
      <c r="BM203" s="421"/>
      <c r="BN203" s="421"/>
      <c r="BO203" s="457">
        <v>0</v>
      </c>
      <c r="BP203" s="421"/>
      <c r="BQ203" s="421"/>
      <c r="BR203" s="421"/>
      <c r="BS203" s="421"/>
      <c r="BT203" s="421"/>
    </row>
    <row r="204" spans="2:72" ht="11.45" customHeight="1">
      <c r="B204" s="428">
        <v>3</v>
      </c>
      <c r="C204" s="421"/>
      <c r="D204" s="429" t="s">
        <v>2104</v>
      </c>
      <c r="E204" s="421"/>
      <c r="F204" s="421"/>
      <c r="G204" s="421"/>
      <c r="H204" s="421"/>
      <c r="I204" s="421"/>
      <c r="J204" s="421"/>
      <c r="K204" s="421"/>
      <c r="L204" s="421"/>
      <c r="M204" s="421"/>
      <c r="N204" s="421"/>
      <c r="O204" s="421"/>
      <c r="P204" s="421"/>
      <c r="Q204" s="421"/>
      <c r="R204" s="421"/>
      <c r="S204" s="421"/>
      <c r="T204" s="421"/>
      <c r="U204" s="421"/>
      <c r="V204" s="429" t="s">
        <v>2105</v>
      </c>
      <c r="W204" s="421"/>
      <c r="X204" s="421"/>
      <c r="Y204" s="421"/>
      <c r="Z204" s="421"/>
      <c r="AA204" s="421"/>
      <c r="AB204" s="421"/>
      <c r="AC204" s="421"/>
      <c r="AD204" s="421"/>
      <c r="AE204" s="421"/>
      <c r="AF204" s="421"/>
      <c r="AG204" s="421"/>
      <c r="AH204" s="421"/>
      <c r="AI204" s="421"/>
      <c r="AJ204" s="421"/>
      <c r="AK204" s="421"/>
      <c r="AL204" s="421"/>
      <c r="AM204" s="421"/>
      <c r="AN204" s="421"/>
      <c r="AO204" s="421"/>
      <c r="AP204" s="421"/>
      <c r="AQ204" s="421"/>
      <c r="AR204" s="421"/>
      <c r="AS204" s="457">
        <v>0</v>
      </c>
      <c r="AT204" s="421"/>
      <c r="AU204" s="421"/>
      <c r="AV204" s="421"/>
      <c r="AW204" s="421"/>
      <c r="AX204" s="421"/>
      <c r="AY204" s="421"/>
      <c r="AZ204" s="421"/>
      <c r="BA204" s="421"/>
      <c r="BB204" s="428" t="s">
        <v>1969</v>
      </c>
      <c r="BC204" s="421"/>
      <c r="BD204" s="421"/>
      <c r="BE204" s="421"/>
      <c r="BF204" s="421"/>
      <c r="BG204" s="421"/>
      <c r="BH204" s="421"/>
      <c r="BI204" s="421"/>
      <c r="BJ204" s="421"/>
      <c r="BK204" s="429" t="s">
        <v>158</v>
      </c>
      <c r="BL204" s="421"/>
      <c r="BM204" s="421"/>
      <c r="BN204" s="421"/>
      <c r="BO204" s="457">
        <v>0</v>
      </c>
      <c r="BP204" s="421"/>
      <c r="BQ204" s="421"/>
      <c r="BR204" s="421"/>
      <c r="BS204" s="421"/>
      <c r="BT204" s="421"/>
    </row>
    <row r="205" spans="2:72" ht="11.45" customHeight="1">
      <c r="B205" s="428">
        <v>4</v>
      </c>
      <c r="C205" s="421"/>
      <c r="D205" s="429" t="s">
        <v>2106</v>
      </c>
      <c r="E205" s="421"/>
      <c r="F205" s="421"/>
      <c r="G205" s="421"/>
      <c r="H205" s="421"/>
      <c r="I205" s="421"/>
      <c r="J205" s="421"/>
      <c r="K205" s="421"/>
      <c r="L205" s="421"/>
      <c r="M205" s="421"/>
      <c r="N205" s="421"/>
      <c r="O205" s="421"/>
      <c r="P205" s="421"/>
      <c r="Q205" s="421"/>
      <c r="R205" s="421"/>
      <c r="S205" s="421"/>
      <c r="T205" s="421"/>
      <c r="U205" s="421"/>
      <c r="V205" s="429" t="s">
        <v>2107</v>
      </c>
      <c r="W205" s="421"/>
      <c r="X205" s="421"/>
      <c r="Y205" s="421"/>
      <c r="Z205" s="421"/>
      <c r="AA205" s="421"/>
      <c r="AB205" s="421"/>
      <c r="AC205" s="421"/>
      <c r="AD205" s="421"/>
      <c r="AE205" s="421"/>
      <c r="AF205" s="421"/>
      <c r="AG205" s="421"/>
      <c r="AH205" s="421"/>
      <c r="AI205" s="421"/>
      <c r="AJ205" s="421"/>
      <c r="AK205" s="421"/>
      <c r="AL205" s="421"/>
      <c r="AM205" s="421"/>
      <c r="AN205" s="421"/>
      <c r="AO205" s="421"/>
      <c r="AP205" s="421"/>
      <c r="AQ205" s="421"/>
      <c r="AR205" s="421"/>
      <c r="AS205" s="457">
        <v>0</v>
      </c>
      <c r="AT205" s="421"/>
      <c r="AU205" s="421"/>
      <c r="AV205" s="421"/>
      <c r="AW205" s="421"/>
      <c r="AX205" s="421"/>
      <c r="AY205" s="421"/>
      <c r="AZ205" s="421"/>
      <c r="BA205" s="421"/>
      <c r="BB205" s="428" t="s">
        <v>1972</v>
      </c>
      <c r="BC205" s="421"/>
      <c r="BD205" s="421"/>
      <c r="BE205" s="421"/>
      <c r="BF205" s="421"/>
      <c r="BG205" s="421"/>
      <c r="BH205" s="421"/>
      <c r="BI205" s="421"/>
      <c r="BJ205" s="421"/>
      <c r="BK205" s="429" t="s">
        <v>158</v>
      </c>
      <c r="BL205" s="421"/>
      <c r="BM205" s="421"/>
      <c r="BN205" s="421"/>
      <c r="BO205" s="457">
        <v>0</v>
      </c>
      <c r="BP205" s="421"/>
      <c r="BQ205" s="421"/>
      <c r="BR205" s="421"/>
      <c r="BS205" s="421"/>
      <c r="BT205" s="421"/>
    </row>
    <row r="206" spans="2:72" ht="11.25" customHeight="1">
      <c r="B206" s="458">
        <v>0</v>
      </c>
      <c r="C206" s="459"/>
      <c r="D206" s="459"/>
      <c r="E206" s="459"/>
      <c r="F206" s="459"/>
      <c r="G206" s="459"/>
      <c r="H206" s="459"/>
      <c r="I206" s="459"/>
      <c r="J206" s="459"/>
      <c r="K206" s="459"/>
      <c r="L206" s="459"/>
      <c r="M206" s="459"/>
      <c r="N206" s="459"/>
      <c r="O206" s="459"/>
      <c r="P206" s="459"/>
      <c r="Q206" s="459"/>
      <c r="R206" s="459"/>
      <c r="S206" s="459"/>
      <c r="T206" s="459"/>
      <c r="U206" s="459"/>
      <c r="V206" s="459"/>
      <c r="W206" s="459"/>
      <c r="X206" s="459"/>
      <c r="Y206" s="459"/>
      <c r="Z206" s="459"/>
      <c r="AA206" s="459"/>
      <c r="AB206" s="459"/>
      <c r="AC206" s="459"/>
      <c r="AD206" s="459"/>
      <c r="AE206" s="459"/>
      <c r="AF206" s="459"/>
      <c r="AG206" s="459"/>
      <c r="AH206" s="459"/>
      <c r="AI206" s="459"/>
      <c r="AJ206" s="459"/>
      <c r="AK206" s="459"/>
      <c r="AL206" s="459"/>
      <c r="AM206" s="459"/>
      <c r="AN206" s="459"/>
      <c r="AO206" s="459"/>
      <c r="AP206" s="459"/>
      <c r="AQ206" s="459"/>
      <c r="AR206" s="459"/>
      <c r="AS206" s="459"/>
      <c r="AT206" s="459"/>
      <c r="AU206" s="459"/>
      <c r="AV206" s="459"/>
      <c r="AW206" s="459"/>
      <c r="AX206" s="459"/>
      <c r="AY206" s="459"/>
      <c r="AZ206" s="459"/>
      <c r="BA206" s="459"/>
      <c r="BB206" s="459"/>
      <c r="BC206" s="459"/>
      <c r="BD206" s="459"/>
      <c r="BE206" s="459"/>
      <c r="BF206" s="459"/>
      <c r="BG206" s="459"/>
      <c r="BH206" s="459"/>
      <c r="BI206" s="459"/>
      <c r="BJ206" s="459"/>
      <c r="BK206" s="459"/>
      <c r="BL206" s="459"/>
      <c r="BM206" s="459"/>
      <c r="BN206" s="459"/>
      <c r="BO206" s="459"/>
      <c r="BP206" s="459"/>
      <c r="BQ206" s="459"/>
      <c r="BR206" s="459"/>
      <c r="BS206" s="459"/>
      <c r="BT206" s="459"/>
    </row>
    <row r="207" ht="13.5" hidden="1"/>
    <row r="208" ht="2.85" customHeight="1"/>
    <row r="209" ht="4.35" customHeight="1"/>
    <row r="210" ht="2.85" customHeight="1"/>
    <row r="211" ht="13.5" hidden="1"/>
    <row r="212" spans="2:69" ht="14.45" customHeight="1">
      <c r="B212" s="453" t="s">
        <v>2108</v>
      </c>
      <c r="C212" s="421"/>
      <c r="D212" s="421"/>
      <c r="E212" s="421"/>
      <c r="F212" s="421"/>
      <c r="G212" s="421"/>
      <c r="H212" s="421"/>
      <c r="I212" s="421"/>
      <c r="J212" s="421"/>
      <c r="K212" s="421"/>
      <c r="L212" s="421"/>
      <c r="M212" s="421"/>
      <c r="N212" s="421"/>
      <c r="O212" s="421"/>
      <c r="P212" s="421"/>
      <c r="Q212" s="421"/>
      <c r="R212" s="421"/>
      <c r="S212" s="421"/>
      <c r="T212" s="421"/>
      <c r="U212" s="421"/>
      <c r="V212" s="421"/>
      <c r="W212" s="421"/>
      <c r="X212" s="421"/>
      <c r="Y212" s="421"/>
      <c r="Z212" s="421"/>
      <c r="AA212" s="421"/>
      <c r="AB212" s="421"/>
      <c r="AC212" s="421"/>
      <c r="AD212" s="421"/>
      <c r="AE212" s="421"/>
      <c r="AF212" s="421"/>
      <c r="AG212" s="421"/>
      <c r="AH212" s="421"/>
      <c r="AI212" s="421"/>
      <c r="AJ212" s="421"/>
      <c r="AK212" s="421"/>
      <c r="AL212" s="421"/>
      <c r="AM212" s="421"/>
      <c r="AN212" s="421"/>
      <c r="AO212" s="421"/>
      <c r="AP212" s="421"/>
      <c r="AQ212" s="421"/>
      <c r="AR212" s="421"/>
      <c r="AS212" s="421"/>
      <c r="AT212" s="421"/>
      <c r="AU212" s="421"/>
      <c r="AV212" s="421"/>
      <c r="AW212" s="421"/>
      <c r="AX212" s="421"/>
      <c r="AY212" s="421"/>
      <c r="AZ212" s="421"/>
      <c r="BA212" s="421"/>
      <c r="BB212" s="421"/>
      <c r="BC212" s="421"/>
      <c r="BD212" s="421"/>
      <c r="BE212" s="421"/>
      <c r="BF212" s="421"/>
      <c r="BG212" s="421"/>
      <c r="BH212" s="421"/>
      <c r="BI212" s="421"/>
      <c r="BJ212" s="421"/>
      <c r="BK212" s="421"/>
      <c r="BL212" s="421"/>
      <c r="BM212" s="421"/>
      <c r="BN212" s="421"/>
      <c r="BO212" s="421"/>
      <c r="BP212" s="421"/>
      <c r="BQ212" s="421"/>
    </row>
    <row r="213" spans="2:72" ht="11.45" customHeight="1">
      <c r="B213" s="454" t="s">
        <v>1937</v>
      </c>
      <c r="C213" s="455"/>
      <c r="D213" s="456" t="s">
        <v>1938</v>
      </c>
      <c r="E213" s="455"/>
      <c r="F213" s="455"/>
      <c r="G213" s="455"/>
      <c r="H213" s="455"/>
      <c r="I213" s="455"/>
      <c r="J213" s="455"/>
      <c r="K213" s="455"/>
      <c r="L213" s="455"/>
      <c r="M213" s="455"/>
      <c r="N213" s="455"/>
      <c r="O213" s="455"/>
      <c r="P213" s="455"/>
      <c r="Q213" s="455"/>
      <c r="R213" s="455"/>
      <c r="S213" s="455"/>
      <c r="T213" s="455"/>
      <c r="U213" s="455"/>
      <c r="V213" s="456" t="s">
        <v>1884</v>
      </c>
      <c r="W213" s="455"/>
      <c r="X213" s="455"/>
      <c r="Y213" s="455"/>
      <c r="Z213" s="455"/>
      <c r="AA213" s="455"/>
      <c r="AB213" s="455"/>
      <c r="AC213" s="455"/>
      <c r="AD213" s="455"/>
      <c r="AE213" s="455"/>
      <c r="AF213" s="455"/>
      <c r="AG213" s="455"/>
      <c r="AH213" s="455"/>
      <c r="AI213" s="455"/>
      <c r="AJ213" s="455"/>
      <c r="AK213" s="455"/>
      <c r="AL213" s="455"/>
      <c r="AM213" s="455"/>
      <c r="AN213" s="455"/>
      <c r="AO213" s="455"/>
      <c r="AP213" s="455"/>
      <c r="AQ213" s="455"/>
      <c r="AR213" s="455"/>
      <c r="AS213" s="454" t="s">
        <v>1939</v>
      </c>
      <c r="AT213" s="455"/>
      <c r="AU213" s="455"/>
      <c r="AV213" s="455"/>
      <c r="AW213" s="455"/>
      <c r="AX213" s="455"/>
      <c r="AY213" s="455"/>
      <c r="AZ213" s="455"/>
      <c r="BA213" s="455"/>
      <c r="BB213" s="454" t="s">
        <v>128</v>
      </c>
      <c r="BC213" s="455"/>
      <c r="BD213" s="455"/>
      <c r="BE213" s="455"/>
      <c r="BF213" s="455"/>
      <c r="BG213" s="455"/>
      <c r="BH213" s="455"/>
      <c r="BI213" s="455"/>
      <c r="BJ213" s="455"/>
      <c r="BK213" s="456" t="s">
        <v>1940</v>
      </c>
      <c r="BL213" s="455"/>
      <c r="BM213" s="455"/>
      <c r="BN213" s="455"/>
      <c r="BO213" s="454" t="s">
        <v>1941</v>
      </c>
      <c r="BP213" s="455"/>
      <c r="BQ213" s="455"/>
      <c r="BR213" s="455"/>
      <c r="BS213" s="455"/>
      <c r="BT213" s="455"/>
    </row>
    <row r="214" spans="2:72" ht="11.45" customHeight="1">
      <c r="B214" s="428">
        <v>1</v>
      </c>
      <c r="C214" s="421"/>
      <c r="D214" s="429" t="s">
        <v>2109</v>
      </c>
      <c r="E214" s="421"/>
      <c r="F214" s="421"/>
      <c r="G214" s="421"/>
      <c r="H214" s="421"/>
      <c r="I214" s="421"/>
      <c r="J214" s="421"/>
      <c r="K214" s="421"/>
      <c r="L214" s="421"/>
      <c r="M214" s="421"/>
      <c r="N214" s="421"/>
      <c r="O214" s="421"/>
      <c r="P214" s="421"/>
      <c r="Q214" s="421"/>
      <c r="R214" s="421"/>
      <c r="S214" s="421"/>
      <c r="T214" s="421"/>
      <c r="U214" s="421"/>
      <c r="V214" s="429" t="s">
        <v>2110</v>
      </c>
      <c r="W214" s="421"/>
      <c r="X214" s="421"/>
      <c r="Y214" s="421"/>
      <c r="Z214" s="421"/>
      <c r="AA214" s="421"/>
      <c r="AB214" s="421"/>
      <c r="AC214" s="421"/>
      <c r="AD214" s="421"/>
      <c r="AE214" s="421"/>
      <c r="AF214" s="421"/>
      <c r="AG214" s="421"/>
      <c r="AH214" s="421"/>
      <c r="AI214" s="421"/>
      <c r="AJ214" s="421"/>
      <c r="AK214" s="421"/>
      <c r="AL214" s="421"/>
      <c r="AM214" s="421"/>
      <c r="AN214" s="421"/>
      <c r="AO214" s="421"/>
      <c r="AP214" s="421"/>
      <c r="AQ214" s="421"/>
      <c r="AR214" s="421"/>
      <c r="AS214" s="457">
        <v>0</v>
      </c>
      <c r="AT214" s="421"/>
      <c r="AU214" s="421"/>
      <c r="AV214" s="421"/>
      <c r="AW214" s="421"/>
      <c r="AX214" s="421"/>
      <c r="AY214" s="421"/>
      <c r="AZ214" s="421"/>
      <c r="BA214" s="421"/>
      <c r="BB214" s="428" t="s">
        <v>1966</v>
      </c>
      <c r="BC214" s="421"/>
      <c r="BD214" s="421"/>
      <c r="BE214" s="421"/>
      <c r="BF214" s="421"/>
      <c r="BG214" s="421"/>
      <c r="BH214" s="421"/>
      <c r="BI214" s="421"/>
      <c r="BJ214" s="421"/>
      <c r="BK214" s="429" t="s">
        <v>158</v>
      </c>
      <c r="BL214" s="421"/>
      <c r="BM214" s="421"/>
      <c r="BN214" s="421"/>
      <c r="BO214" s="457">
        <v>0</v>
      </c>
      <c r="BP214" s="421"/>
      <c r="BQ214" s="421"/>
      <c r="BR214" s="421"/>
      <c r="BS214" s="421"/>
      <c r="BT214" s="421"/>
    </row>
    <row r="215" spans="2:72" ht="11.25" customHeight="1">
      <c r="B215" s="428">
        <v>2</v>
      </c>
      <c r="C215" s="421"/>
      <c r="D215" s="429" t="s">
        <v>2111</v>
      </c>
      <c r="E215" s="421"/>
      <c r="F215" s="421"/>
      <c r="G215" s="421"/>
      <c r="H215" s="421"/>
      <c r="I215" s="421"/>
      <c r="J215" s="421"/>
      <c r="K215" s="421"/>
      <c r="L215" s="421"/>
      <c r="M215" s="421"/>
      <c r="N215" s="421"/>
      <c r="O215" s="421"/>
      <c r="P215" s="421"/>
      <c r="Q215" s="421"/>
      <c r="R215" s="421"/>
      <c r="S215" s="421"/>
      <c r="T215" s="421"/>
      <c r="U215" s="421"/>
      <c r="V215" s="429" t="s">
        <v>2112</v>
      </c>
      <c r="W215" s="421"/>
      <c r="X215" s="421"/>
      <c r="Y215" s="421"/>
      <c r="Z215" s="421"/>
      <c r="AA215" s="421"/>
      <c r="AB215" s="421"/>
      <c r="AC215" s="421"/>
      <c r="AD215" s="421"/>
      <c r="AE215" s="421"/>
      <c r="AF215" s="421"/>
      <c r="AG215" s="421"/>
      <c r="AH215" s="421"/>
      <c r="AI215" s="421"/>
      <c r="AJ215" s="421"/>
      <c r="AK215" s="421"/>
      <c r="AL215" s="421"/>
      <c r="AM215" s="421"/>
      <c r="AN215" s="421"/>
      <c r="AO215" s="421"/>
      <c r="AP215" s="421"/>
      <c r="AQ215" s="421"/>
      <c r="AR215" s="421"/>
      <c r="AS215" s="457">
        <v>0</v>
      </c>
      <c r="AT215" s="421"/>
      <c r="AU215" s="421"/>
      <c r="AV215" s="421"/>
      <c r="AW215" s="421"/>
      <c r="AX215" s="421"/>
      <c r="AY215" s="421"/>
      <c r="AZ215" s="421"/>
      <c r="BA215" s="421"/>
      <c r="BB215" s="428" t="s">
        <v>1966</v>
      </c>
      <c r="BC215" s="421"/>
      <c r="BD215" s="421"/>
      <c r="BE215" s="421"/>
      <c r="BF215" s="421"/>
      <c r="BG215" s="421"/>
      <c r="BH215" s="421"/>
      <c r="BI215" s="421"/>
      <c r="BJ215" s="421"/>
      <c r="BK215" s="429" t="s">
        <v>158</v>
      </c>
      <c r="BL215" s="421"/>
      <c r="BM215" s="421"/>
      <c r="BN215" s="421"/>
      <c r="BO215" s="457">
        <v>0</v>
      </c>
      <c r="BP215" s="421"/>
      <c r="BQ215" s="421"/>
      <c r="BR215" s="421"/>
      <c r="BS215" s="421"/>
      <c r="BT215" s="421"/>
    </row>
    <row r="216" spans="2:72" ht="11.45" customHeight="1">
      <c r="B216" s="458">
        <v>0</v>
      </c>
      <c r="C216" s="459"/>
      <c r="D216" s="459"/>
      <c r="E216" s="459"/>
      <c r="F216" s="459"/>
      <c r="G216" s="459"/>
      <c r="H216" s="459"/>
      <c r="I216" s="459"/>
      <c r="J216" s="459"/>
      <c r="K216" s="459"/>
      <c r="L216" s="459"/>
      <c r="M216" s="459"/>
      <c r="N216" s="459"/>
      <c r="O216" s="459"/>
      <c r="P216" s="459"/>
      <c r="Q216" s="459"/>
      <c r="R216" s="459"/>
      <c r="S216" s="459"/>
      <c r="T216" s="459"/>
      <c r="U216" s="459"/>
      <c r="V216" s="459"/>
      <c r="W216" s="459"/>
      <c r="X216" s="459"/>
      <c r="Y216" s="459"/>
      <c r="Z216" s="459"/>
      <c r="AA216" s="459"/>
      <c r="AB216" s="459"/>
      <c r="AC216" s="459"/>
      <c r="AD216" s="459"/>
      <c r="AE216" s="459"/>
      <c r="AF216" s="459"/>
      <c r="AG216" s="459"/>
      <c r="AH216" s="459"/>
      <c r="AI216" s="459"/>
      <c r="AJ216" s="459"/>
      <c r="AK216" s="459"/>
      <c r="AL216" s="459"/>
      <c r="AM216" s="459"/>
      <c r="AN216" s="459"/>
      <c r="AO216" s="459"/>
      <c r="AP216" s="459"/>
      <c r="AQ216" s="459"/>
      <c r="AR216" s="459"/>
      <c r="AS216" s="459"/>
      <c r="AT216" s="459"/>
      <c r="AU216" s="459"/>
      <c r="AV216" s="459"/>
      <c r="AW216" s="459"/>
      <c r="AX216" s="459"/>
      <c r="AY216" s="459"/>
      <c r="AZ216" s="459"/>
      <c r="BA216" s="459"/>
      <c r="BB216" s="459"/>
      <c r="BC216" s="459"/>
      <c r="BD216" s="459"/>
      <c r="BE216" s="459"/>
      <c r="BF216" s="459"/>
      <c r="BG216" s="459"/>
      <c r="BH216" s="459"/>
      <c r="BI216" s="459"/>
      <c r="BJ216" s="459"/>
      <c r="BK216" s="459"/>
      <c r="BL216" s="459"/>
      <c r="BM216" s="459"/>
      <c r="BN216" s="459"/>
      <c r="BO216" s="459"/>
      <c r="BP216" s="459"/>
      <c r="BQ216" s="459"/>
      <c r="BR216" s="459"/>
      <c r="BS216" s="459"/>
      <c r="BT216" s="459"/>
    </row>
    <row r="217" ht="2.85" customHeight="1"/>
    <row r="218" ht="4.35" customHeight="1"/>
    <row r="219" ht="2.85" customHeight="1"/>
    <row r="220" ht="13.5" hidden="1"/>
    <row r="221" spans="2:72" ht="14.45" customHeight="1">
      <c r="B221" s="453" t="s">
        <v>2113</v>
      </c>
      <c r="C221" s="421"/>
      <c r="D221" s="421"/>
      <c r="E221" s="421"/>
      <c r="F221" s="421"/>
      <c r="G221" s="421"/>
      <c r="H221" s="421"/>
      <c r="I221" s="421"/>
      <c r="J221" s="421"/>
      <c r="K221" s="421"/>
      <c r="L221" s="421"/>
      <c r="M221" s="421"/>
      <c r="N221" s="421"/>
      <c r="O221" s="421"/>
      <c r="P221" s="421"/>
      <c r="Q221" s="421"/>
      <c r="R221" s="421"/>
      <c r="S221" s="421"/>
      <c r="T221" s="421"/>
      <c r="U221" s="421"/>
      <c r="V221" s="421"/>
      <c r="W221" s="421"/>
      <c r="X221" s="421"/>
      <c r="Y221" s="421"/>
      <c r="Z221" s="421"/>
      <c r="AA221" s="421"/>
      <c r="AB221" s="421"/>
      <c r="AC221" s="421"/>
      <c r="AD221" s="421"/>
      <c r="AE221" s="421"/>
      <c r="AF221" s="421"/>
      <c r="AG221" s="421"/>
      <c r="AH221" s="421"/>
      <c r="AI221" s="421"/>
      <c r="AJ221" s="421"/>
      <c r="AK221" s="421"/>
      <c r="AL221" s="421"/>
      <c r="AM221" s="421"/>
      <c r="AN221" s="421"/>
      <c r="AO221" s="421"/>
      <c r="AP221" s="421"/>
      <c r="AQ221" s="421"/>
      <c r="AR221" s="421"/>
      <c r="AS221" s="421"/>
      <c r="AT221" s="421"/>
      <c r="AU221" s="421"/>
      <c r="AV221" s="421"/>
      <c r="AW221" s="421"/>
      <c r="AX221" s="421"/>
      <c r="AY221" s="421"/>
      <c r="AZ221" s="421"/>
      <c r="BA221" s="421"/>
      <c r="BB221" s="421"/>
      <c r="BC221" s="421"/>
      <c r="BD221" s="421"/>
      <c r="BE221" s="421"/>
      <c r="BF221" s="421"/>
      <c r="BG221" s="421"/>
      <c r="BH221" s="421"/>
      <c r="BI221" s="421"/>
      <c r="BJ221" s="421"/>
      <c r="BK221" s="421"/>
      <c r="BL221" s="421"/>
      <c r="BM221" s="421"/>
      <c r="BN221" s="421"/>
      <c r="BO221" s="421"/>
      <c r="BP221" s="421"/>
      <c r="BQ221" s="421"/>
      <c r="BR221" s="421"/>
      <c r="BS221" s="421"/>
      <c r="BT221" s="421"/>
    </row>
    <row r="222" spans="2:72" ht="11.45" customHeight="1">
      <c r="B222" s="454" t="s">
        <v>1937</v>
      </c>
      <c r="C222" s="455"/>
      <c r="D222" s="456" t="s">
        <v>1938</v>
      </c>
      <c r="E222" s="455"/>
      <c r="F222" s="455"/>
      <c r="G222" s="455"/>
      <c r="H222" s="455"/>
      <c r="I222" s="455"/>
      <c r="J222" s="455"/>
      <c r="K222" s="455"/>
      <c r="L222" s="455"/>
      <c r="M222" s="455"/>
      <c r="N222" s="455"/>
      <c r="O222" s="455"/>
      <c r="P222" s="455"/>
      <c r="Q222" s="455"/>
      <c r="R222" s="455"/>
      <c r="S222" s="455"/>
      <c r="T222" s="455"/>
      <c r="U222" s="455"/>
      <c r="V222" s="456" t="s">
        <v>1884</v>
      </c>
      <c r="W222" s="455"/>
      <c r="X222" s="455"/>
      <c r="Y222" s="455"/>
      <c r="Z222" s="455"/>
      <c r="AA222" s="455"/>
      <c r="AB222" s="455"/>
      <c r="AC222" s="455"/>
      <c r="AD222" s="455"/>
      <c r="AE222" s="455"/>
      <c r="AF222" s="455"/>
      <c r="AG222" s="455"/>
      <c r="AH222" s="455"/>
      <c r="AI222" s="455"/>
      <c r="AJ222" s="455"/>
      <c r="AK222" s="455"/>
      <c r="AL222" s="455"/>
      <c r="AM222" s="455"/>
      <c r="AN222" s="455"/>
      <c r="AO222" s="455"/>
      <c r="AP222" s="455"/>
      <c r="AQ222" s="455"/>
      <c r="AR222" s="455"/>
      <c r="AS222" s="454" t="s">
        <v>1939</v>
      </c>
      <c r="AT222" s="455"/>
      <c r="AU222" s="455"/>
      <c r="AV222" s="455"/>
      <c r="AW222" s="455"/>
      <c r="AX222" s="455"/>
      <c r="AY222" s="455"/>
      <c r="AZ222" s="455"/>
      <c r="BA222" s="455"/>
      <c r="BB222" s="454" t="s">
        <v>128</v>
      </c>
      <c r="BC222" s="455"/>
      <c r="BD222" s="455"/>
      <c r="BE222" s="455"/>
      <c r="BF222" s="455"/>
      <c r="BG222" s="455"/>
      <c r="BH222" s="455"/>
      <c r="BI222" s="455"/>
      <c r="BJ222" s="455"/>
      <c r="BK222" s="456" t="s">
        <v>1940</v>
      </c>
      <c r="BL222" s="455"/>
      <c r="BM222" s="455"/>
      <c r="BN222" s="455"/>
      <c r="BO222" s="454" t="s">
        <v>1941</v>
      </c>
      <c r="BP222" s="455"/>
      <c r="BQ222" s="455"/>
      <c r="BR222" s="455"/>
      <c r="BS222" s="455"/>
      <c r="BT222" s="455"/>
    </row>
    <row r="223" spans="2:72" ht="11.45" customHeight="1">
      <c r="B223" s="428">
        <v>1</v>
      </c>
      <c r="C223" s="421"/>
      <c r="D223" s="429" t="s">
        <v>2114</v>
      </c>
      <c r="E223" s="421"/>
      <c r="F223" s="421"/>
      <c r="G223" s="421"/>
      <c r="H223" s="421"/>
      <c r="I223" s="421"/>
      <c r="J223" s="421"/>
      <c r="K223" s="421"/>
      <c r="L223" s="421"/>
      <c r="M223" s="421"/>
      <c r="N223" s="421"/>
      <c r="O223" s="421"/>
      <c r="P223" s="421"/>
      <c r="Q223" s="421"/>
      <c r="R223" s="421"/>
      <c r="S223" s="421"/>
      <c r="T223" s="421"/>
      <c r="U223" s="421"/>
      <c r="V223" s="429" t="s">
        <v>2115</v>
      </c>
      <c r="W223" s="421"/>
      <c r="X223" s="421"/>
      <c r="Y223" s="421"/>
      <c r="Z223" s="421"/>
      <c r="AA223" s="421"/>
      <c r="AB223" s="421"/>
      <c r="AC223" s="421"/>
      <c r="AD223" s="421"/>
      <c r="AE223" s="421"/>
      <c r="AF223" s="421"/>
      <c r="AG223" s="421"/>
      <c r="AH223" s="421"/>
      <c r="AI223" s="421"/>
      <c r="AJ223" s="421"/>
      <c r="AK223" s="421"/>
      <c r="AL223" s="421"/>
      <c r="AM223" s="421"/>
      <c r="AN223" s="421"/>
      <c r="AO223" s="421"/>
      <c r="AP223" s="421"/>
      <c r="AQ223" s="421"/>
      <c r="AR223" s="421"/>
      <c r="AS223" s="457">
        <v>0</v>
      </c>
      <c r="AT223" s="421"/>
      <c r="AU223" s="421"/>
      <c r="AV223" s="421"/>
      <c r="AW223" s="421"/>
      <c r="AX223" s="421"/>
      <c r="AY223" s="421"/>
      <c r="AZ223" s="421"/>
      <c r="BA223" s="421"/>
      <c r="BB223" s="428" t="s">
        <v>2061</v>
      </c>
      <c r="BC223" s="421"/>
      <c r="BD223" s="421"/>
      <c r="BE223" s="421"/>
      <c r="BF223" s="421"/>
      <c r="BG223" s="421"/>
      <c r="BH223" s="421"/>
      <c r="BI223" s="421"/>
      <c r="BJ223" s="421"/>
      <c r="BK223" s="429" t="s">
        <v>158</v>
      </c>
      <c r="BL223" s="421"/>
      <c r="BM223" s="421"/>
      <c r="BN223" s="421"/>
      <c r="BO223" s="457">
        <v>0</v>
      </c>
      <c r="BP223" s="421"/>
      <c r="BQ223" s="421"/>
      <c r="BR223" s="421"/>
      <c r="BS223" s="421"/>
      <c r="BT223" s="421"/>
    </row>
    <row r="224" spans="2:72" ht="11.25" customHeight="1">
      <c r="B224" s="458">
        <v>0</v>
      </c>
      <c r="C224" s="459"/>
      <c r="D224" s="459"/>
      <c r="E224" s="459"/>
      <c r="F224" s="459"/>
      <c r="G224" s="459"/>
      <c r="H224" s="459"/>
      <c r="I224" s="459"/>
      <c r="J224" s="459"/>
      <c r="K224" s="459"/>
      <c r="L224" s="459"/>
      <c r="M224" s="459"/>
      <c r="N224" s="459"/>
      <c r="O224" s="459"/>
      <c r="P224" s="459"/>
      <c r="Q224" s="459"/>
      <c r="R224" s="459"/>
      <c r="S224" s="459"/>
      <c r="T224" s="459"/>
      <c r="U224" s="459"/>
      <c r="V224" s="459"/>
      <c r="W224" s="459"/>
      <c r="X224" s="459"/>
      <c r="Y224" s="459"/>
      <c r="Z224" s="459"/>
      <c r="AA224" s="459"/>
      <c r="AB224" s="459"/>
      <c r="AC224" s="459"/>
      <c r="AD224" s="459"/>
      <c r="AE224" s="459"/>
      <c r="AF224" s="459"/>
      <c r="AG224" s="459"/>
      <c r="AH224" s="459"/>
      <c r="AI224" s="459"/>
      <c r="AJ224" s="459"/>
      <c r="AK224" s="459"/>
      <c r="AL224" s="459"/>
      <c r="AM224" s="459"/>
      <c r="AN224" s="459"/>
      <c r="AO224" s="459"/>
      <c r="AP224" s="459"/>
      <c r="AQ224" s="459"/>
      <c r="AR224" s="459"/>
      <c r="AS224" s="459"/>
      <c r="AT224" s="459"/>
      <c r="AU224" s="459"/>
      <c r="AV224" s="459"/>
      <c r="AW224" s="459"/>
      <c r="AX224" s="459"/>
      <c r="AY224" s="459"/>
      <c r="AZ224" s="459"/>
      <c r="BA224" s="459"/>
      <c r="BB224" s="459"/>
      <c r="BC224" s="459"/>
      <c r="BD224" s="459"/>
      <c r="BE224" s="459"/>
      <c r="BF224" s="459"/>
      <c r="BG224" s="459"/>
      <c r="BH224" s="459"/>
      <c r="BI224" s="459"/>
      <c r="BJ224" s="459"/>
      <c r="BK224" s="459"/>
      <c r="BL224" s="459"/>
      <c r="BM224" s="459"/>
      <c r="BN224" s="459"/>
      <c r="BO224" s="459"/>
      <c r="BP224" s="459"/>
      <c r="BQ224" s="459"/>
      <c r="BR224" s="459"/>
      <c r="BS224" s="459"/>
      <c r="BT224" s="459"/>
    </row>
    <row r="225" ht="2.85" customHeight="1"/>
    <row r="226" ht="4.35" customHeight="1"/>
    <row r="227" ht="2.85" customHeight="1"/>
    <row r="228" ht="13.5" hidden="1"/>
    <row r="229" spans="2:71" ht="14.45" customHeight="1">
      <c r="B229" s="453" t="s">
        <v>2116</v>
      </c>
      <c r="C229" s="421"/>
      <c r="D229" s="421"/>
      <c r="E229" s="421"/>
      <c r="F229" s="421"/>
      <c r="G229" s="421"/>
      <c r="H229" s="421"/>
      <c r="I229" s="421"/>
      <c r="J229" s="421"/>
      <c r="K229" s="421"/>
      <c r="L229" s="421"/>
      <c r="M229" s="421"/>
      <c r="N229" s="421"/>
      <c r="O229" s="421"/>
      <c r="P229" s="421"/>
      <c r="Q229" s="421"/>
      <c r="R229" s="421"/>
      <c r="S229" s="421"/>
      <c r="T229" s="421"/>
      <c r="U229" s="421"/>
      <c r="V229" s="421"/>
      <c r="W229" s="421"/>
      <c r="X229" s="421"/>
      <c r="Y229" s="421"/>
      <c r="Z229" s="421"/>
      <c r="AA229" s="421"/>
      <c r="AB229" s="421"/>
      <c r="AC229" s="421"/>
      <c r="AD229" s="421"/>
      <c r="AE229" s="421"/>
      <c r="AF229" s="421"/>
      <c r="AG229" s="421"/>
      <c r="AH229" s="421"/>
      <c r="AI229" s="421"/>
      <c r="AJ229" s="421"/>
      <c r="AK229" s="421"/>
      <c r="AL229" s="421"/>
      <c r="AM229" s="421"/>
      <c r="AN229" s="421"/>
      <c r="AO229" s="421"/>
      <c r="AP229" s="421"/>
      <c r="AQ229" s="421"/>
      <c r="AR229" s="421"/>
      <c r="AS229" s="421"/>
      <c r="AT229" s="421"/>
      <c r="AU229" s="421"/>
      <c r="AV229" s="421"/>
      <c r="AW229" s="421"/>
      <c r="AX229" s="421"/>
      <c r="AY229" s="421"/>
      <c r="AZ229" s="421"/>
      <c r="BA229" s="421"/>
      <c r="BB229" s="421"/>
      <c r="BC229" s="421"/>
      <c r="BD229" s="421"/>
      <c r="BE229" s="421"/>
      <c r="BF229" s="421"/>
      <c r="BG229" s="421"/>
      <c r="BH229" s="421"/>
      <c r="BI229" s="421"/>
      <c r="BJ229" s="421"/>
      <c r="BK229" s="421"/>
      <c r="BL229" s="421"/>
      <c r="BM229" s="421"/>
      <c r="BN229" s="421"/>
      <c r="BO229" s="421"/>
      <c r="BP229" s="421"/>
      <c r="BQ229" s="421"/>
      <c r="BR229" s="421"/>
      <c r="BS229" s="421"/>
    </row>
    <row r="230" ht="13.5" hidden="1"/>
    <row r="231" spans="2:72" ht="11.45" customHeight="1">
      <c r="B231" s="454" t="s">
        <v>1937</v>
      </c>
      <c r="C231" s="455"/>
      <c r="D231" s="456" t="s">
        <v>1938</v>
      </c>
      <c r="E231" s="455"/>
      <c r="F231" s="455"/>
      <c r="G231" s="455"/>
      <c r="H231" s="455"/>
      <c r="I231" s="455"/>
      <c r="J231" s="455"/>
      <c r="K231" s="455"/>
      <c r="L231" s="455"/>
      <c r="M231" s="455"/>
      <c r="N231" s="455"/>
      <c r="O231" s="455"/>
      <c r="P231" s="455"/>
      <c r="Q231" s="455"/>
      <c r="R231" s="455"/>
      <c r="S231" s="455"/>
      <c r="T231" s="455"/>
      <c r="U231" s="455"/>
      <c r="V231" s="456" t="s">
        <v>1884</v>
      </c>
      <c r="W231" s="455"/>
      <c r="X231" s="455"/>
      <c r="Y231" s="455"/>
      <c r="Z231" s="455"/>
      <c r="AA231" s="455"/>
      <c r="AB231" s="455"/>
      <c r="AC231" s="455"/>
      <c r="AD231" s="455"/>
      <c r="AE231" s="455"/>
      <c r="AF231" s="455"/>
      <c r="AG231" s="455"/>
      <c r="AH231" s="455"/>
      <c r="AI231" s="455"/>
      <c r="AJ231" s="455"/>
      <c r="AK231" s="455"/>
      <c r="AL231" s="455"/>
      <c r="AM231" s="455"/>
      <c r="AN231" s="455"/>
      <c r="AO231" s="455"/>
      <c r="AP231" s="455"/>
      <c r="AQ231" s="455"/>
      <c r="AR231" s="455"/>
      <c r="AS231" s="454" t="s">
        <v>1939</v>
      </c>
      <c r="AT231" s="455"/>
      <c r="AU231" s="455"/>
      <c r="AV231" s="455"/>
      <c r="AW231" s="455"/>
      <c r="AX231" s="455"/>
      <c r="AY231" s="455"/>
      <c r="AZ231" s="455"/>
      <c r="BA231" s="455"/>
      <c r="BB231" s="454" t="s">
        <v>128</v>
      </c>
      <c r="BC231" s="455"/>
      <c r="BD231" s="455"/>
      <c r="BE231" s="455"/>
      <c r="BF231" s="455"/>
      <c r="BG231" s="455"/>
      <c r="BH231" s="455"/>
      <c r="BI231" s="455"/>
      <c r="BJ231" s="455"/>
      <c r="BK231" s="456" t="s">
        <v>1940</v>
      </c>
      <c r="BL231" s="455"/>
      <c r="BM231" s="455"/>
      <c r="BN231" s="455"/>
      <c r="BO231" s="454" t="s">
        <v>1941</v>
      </c>
      <c r="BP231" s="455"/>
      <c r="BQ231" s="455"/>
      <c r="BR231" s="455"/>
      <c r="BS231" s="455"/>
      <c r="BT231" s="455"/>
    </row>
    <row r="232" spans="2:72" ht="11.45" customHeight="1">
      <c r="B232" s="428">
        <v>1</v>
      </c>
      <c r="C232" s="421"/>
      <c r="D232" s="429" t="s">
        <v>2117</v>
      </c>
      <c r="E232" s="421"/>
      <c r="F232" s="421"/>
      <c r="G232" s="421"/>
      <c r="H232" s="421"/>
      <c r="I232" s="421"/>
      <c r="J232" s="421"/>
      <c r="K232" s="421"/>
      <c r="L232" s="421"/>
      <c r="M232" s="421"/>
      <c r="N232" s="421"/>
      <c r="O232" s="421"/>
      <c r="P232" s="421"/>
      <c r="Q232" s="421"/>
      <c r="R232" s="421"/>
      <c r="S232" s="421"/>
      <c r="T232" s="421"/>
      <c r="U232" s="421"/>
      <c r="V232" s="429" t="s">
        <v>2118</v>
      </c>
      <c r="W232" s="421"/>
      <c r="X232" s="421"/>
      <c r="Y232" s="421"/>
      <c r="Z232" s="421"/>
      <c r="AA232" s="421"/>
      <c r="AB232" s="421"/>
      <c r="AC232" s="421"/>
      <c r="AD232" s="421"/>
      <c r="AE232" s="421"/>
      <c r="AF232" s="421"/>
      <c r="AG232" s="421"/>
      <c r="AH232" s="421"/>
      <c r="AI232" s="421"/>
      <c r="AJ232" s="421"/>
      <c r="AK232" s="421"/>
      <c r="AL232" s="421"/>
      <c r="AM232" s="421"/>
      <c r="AN232" s="421"/>
      <c r="AO232" s="421"/>
      <c r="AP232" s="421"/>
      <c r="AQ232" s="421"/>
      <c r="AR232" s="421"/>
      <c r="AS232" s="457">
        <v>0</v>
      </c>
      <c r="AT232" s="421"/>
      <c r="AU232" s="421"/>
      <c r="AV232" s="421"/>
      <c r="AW232" s="421"/>
      <c r="AX232" s="421"/>
      <c r="AY232" s="421"/>
      <c r="AZ232" s="421"/>
      <c r="BA232" s="421"/>
      <c r="BB232" s="428" t="s">
        <v>1966</v>
      </c>
      <c r="BC232" s="421"/>
      <c r="BD232" s="421"/>
      <c r="BE232" s="421"/>
      <c r="BF232" s="421"/>
      <c r="BG232" s="421"/>
      <c r="BH232" s="421"/>
      <c r="BI232" s="421"/>
      <c r="BJ232" s="421"/>
      <c r="BK232" s="429" t="s">
        <v>158</v>
      </c>
      <c r="BL232" s="421"/>
      <c r="BM232" s="421"/>
      <c r="BN232" s="421"/>
      <c r="BO232" s="457">
        <v>0</v>
      </c>
      <c r="BP232" s="421"/>
      <c r="BQ232" s="421"/>
      <c r="BR232" s="421"/>
      <c r="BS232" s="421"/>
      <c r="BT232" s="421"/>
    </row>
    <row r="233" spans="2:72" ht="11.25" customHeight="1">
      <c r="B233" s="428">
        <v>2</v>
      </c>
      <c r="C233" s="421"/>
      <c r="D233" s="429" t="s">
        <v>2119</v>
      </c>
      <c r="E233" s="421"/>
      <c r="F233" s="421"/>
      <c r="G233" s="421"/>
      <c r="H233" s="421"/>
      <c r="I233" s="421"/>
      <c r="J233" s="421"/>
      <c r="K233" s="421"/>
      <c r="L233" s="421"/>
      <c r="M233" s="421"/>
      <c r="N233" s="421"/>
      <c r="O233" s="421"/>
      <c r="P233" s="421"/>
      <c r="Q233" s="421"/>
      <c r="R233" s="421"/>
      <c r="S233" s="421"/>
      <c r="T233" s="421"/>
      <c r="U233" s="421"/>
      <c r="V233" s="429" t="s">
        <v>2120</v>
      </c>
      <c r="W233" s="421"/>
      <c r="X233" s="421"/>
      <c r="Y233" s="421"/>
      <c r="Z233" s="421"/>
      <c r="AA233" s="421"/>
      <c r="AB233" s="421"/>
      <c r="AC233" s="421"/>
      <c r="AD233" s="421"/>
      <c r="AE233" s="421"/>
      <c r="AF233" s="421"/>
      <c r="AG233" s="421"/>
      <c r="AH233" s="421"/>
      <c r="AI233" s="421"/>
      <c r="AJ233" s="421"/>
      <c r="AK233" s="421"/>
      <c r="AL233" s="421"/>
      <c r="AM233" s="421"/>
      <c r="AN233" s="421"/>
      <c r="AO233" s="421"/>
      <c r="AP233" s="421"/>
      <c r="AQ233" s="421"/>
      <c r="AR233" s="421"/>
      <c r="AS233" s="457">
        <v>0</v>
      </c>
      <c r="AT233" s="421"/>
      <c r="AU233" s="421"/>
      <c r="AV233" s="421"/>
      <c r="AW233" s="421"/>
      <c r="AX233" s="421"/>
      <c r="AY233" s="421"/>
      <c r="AZ233" s="421"/>
      <c r="BA233" s="421"/>
      <c r="BB233" s="428" t="s">
        <v>2121</v>
      </c>
      <c r="BC233" s="421"/>
      <c r="BD233" s="421"/>
      <c r="BE233" s="421"/>
      <c r="BF233" s="421"/>
      <c r="BG233" s="421"/>
      <c r="BH233" s="421"/>
      <c r="BI233" s="421"/>
      <c r="BJ233" s="421"/>
      <c r="BK233" s="429" t="s">
        <v>158</v>
      </c>
      <c r="BL233" s="421"/>
      <c r="BM233" s="421"/>
      <c r="BN233" s="421"/>
      <c r="BO233" s="457">
        <v>0</v>
      </c>
      <c r="BP233" s="421"/>
      <c r="BQ233" s="421"/>
      <c r="BR233" s="421"/>
      <c r="BS233" s="421"/>
      <c r="BT233" s="421"/>
    </row>
    <row r="234" spans="2:72" ht="11.45" customHeight="1">
      <c r="B234" s="428">
        <v>3</v>
      </c>
      <c r="C234" s="421"/>
      <c r="D234" s="429" t="s">
        <v>2122</v>
      </c>
      <c r="E234" s="421"/>
      <c r="F234" s="421"/>
      <c r="G234" s="421"/>
      <c r="H234" s="421"/>
      <c r="I234" s="421"/>
      <c r="J234" s="421"/>
      <c r="K234" s="421"/>
      <c r="L234" s="421"/>
      <c r="M234" s="421"/>
      <c r="N234" s="421"/>
      <c r="O234" s="421"/>
      <c r="P234" s="421"/>
      <c r="Q234" s="421"/>
      <c r="R234" s="421"/>
      <c r="S234" s="421"/>
      <c r="T234" s="421"/>
      <c r="U234" s="421"/>
      <c r="V234" s="429" t="s">
        <v>2123</v>
      </c>
      <c r="W234" s="421"/>
      <c r="X234" s="421"/>
      <c r="Y234" s="421"/>
      <c r="Z234" s="421"/>
      <c r="AA234" s="421"/>
      <c r="AB234" s="421"/>
      <c r="AC234" s="421"/>
      <c r="AD234" s="421"/>
      <c r="AE234" s="421"/>
      <c r="AF234" s="421"/>
      <c r="AG234" s="421"/>
      <c r="AH234" s="421"/>
      <c r="AI234" s="421"/>
      <c r="AJ234" s="421"/>
      <c r="AK234" s="421"/>
      <c r="AL234" s="421"/>
      <c r="AM234" s="421"/>
      <c r="AN234" s="421"/>
      <c r="AO234" s="421"/>
      <c r="AP234" s="421"/>
      <c r="AQ234" s="421"/>
      <c r="AR234" s="421"/>
      <c r="AS234" s="457">
        <v>0</v>
      </c>
      <c r="AT234" s="421"/>
      <c r="AU234" s="421"/>
      <c r="AV234" s="421"/>
      <c r="AW234" s="421"/>
      <c r="AX234" s="421"/>
      <c r="AY234" s="421"/>
      <c r="AZ234" s="421"/>
      <c r="BA234" s="421"/>
      <c r="BB234" s="428" t="s">
        <v>2124</v>
      </c>
      <c r="BC234" s="421"/>
      <c r="BD234" s="421"/>
      <c r="BE234" s="421"/>
      <c r="BF234" s="421"/>
      <c r="BG234" s="421"/>
      <c r="BH234" s="421"/>
      <c r="BI234" s="421"/>
      <c r="BJ234" s="421"/>
      <c r="BK234" s="429" t="s">
        <v>158</v>
      </c>
      <c r="BL234" s="421"/>
      <c r="BM234" s="421"/>
      <c r="BN234" s="421"/>
      <c r="BO234" s="457">
        <v>0</v>
      </c>
      <c r="BP234" s="421"/>
      <c r="BQ234" s="421"/>
      <c r="BR234" s="421"/>
      <c r="BS234" s="421"/>
      <c r="BT234" s="421"/>
    </row>
    <row r="235" spans="2:72" ht="11.25" customHeight="1">
      <c r="B235" s="458">
        <v>0</v>
      </c>
      <c r="C235" s="459"/>
      <c r="D235" s="459"/>
      <c r="E235" s="459"/>
      <c r="F235" s="459"/>
      <c r="G235" s="459"/>
      <c r="H235" s="459"/>
      <c r="I235" s="459"/>
      <c r="J235" s="459"/>
      <c r="K235" s="459"/>
      <c r="L235" s="459"/>
      <c r="M235" s="459"/>
      <c r="N235" s="459"/>
      <c r="O235" s="459"/>
      <c r="P235" s="459"/>
      <c r="Q235" s="459"/>
      <c r="R235" s="459"/>
      <c r="S235" s="459"/>
      <c r="T235" s="459"/>
      <c r="U235" s="459"/>
      <c r="V235" s="459"/>
      <c r="W235" s="459"/>
      <c r="X235" s="459"/>
      <c r="Y235" s="459"/>
      <c r="Z235" s="459"/>
      <c r="AA235" s="459"/>
      <c r="AB235" s="459"/>
      <c r="AC235" s="459"/>
      <c r="AD235" s="459"/>
      <c r="AE235" s="459"/>
      <c r="AF235" s="459"/>
      <c r="AG235" s="459"/>
      <c r="AH235" s="459"/>
      <c r="AI235" s="459"/>
      <c r="AJ235" s="459"/>
      <c r="AK235" s="459"/>
      <c r="AL235" s="459"/>
      <c r="AM235" s="459"/>
      <c r="AN235" s="459"/>
      <c r="AO235" s="459"/>
      <c r="AP235" s="459"/>
      <c r="AQ235" s="459"/>
      <c r="AR235" s="459"/>
      <c r="AS235" s="459"/>
      <c r="AT235" s="459"/>
      <c r="AU235" s="459"/>
      <c r="AV235" s="459"/>
      <c r="AW235" s="459"/>
      <c r="AX235" s="459"/>
      <c r="AY235" s="459"/>
      <c r="AZ235" s="459"/>
      <c r="BA235" s="459"/>
      <c r="BB235" s="459"/>
      <c r="BC235" s="459"/>
      <c r="BD235" s="459"/>
      <c r="BE235" s="459"/>
      <c r="BF235" s="459"/>
      <c r="BG235" s="459"/>
      <c r="BH235" s="459"/>
      <c r="BI235" s="459"/>
      <c r="BJ235" s="459"/>
      <c r="BK235" s="459"/>
      <c r="BL235" s="459"/>
      <c r="BM235" s="459"/>
      <c r="BN235" s="459"/>
      <c r="BO235" s="459"/>
      <c r="BP235" s="459"/>
      <c r="BQ235" s="459"/>
      <c r="BR235" s="459"/>
      <c r="BS235" s="459"/>
      <c r="BT235" s="459"/>
    </row>
    <row r="236" ht="13.5" hidden="1"/>
    <row r="237" ht="2.85" customHeight="1"/>
    <row r="238" ht="4.35" customHeight="1"/>
    <row r="239" ht="2.85" customHeight="1"/>
    <row r="240" ht="13.5" hidden="1"/>
    <row r="241" spans="2:61" ht="14.45" customHeight="1">
      <c r="B241" s="453" t="s">
        <v>2125</v>
      </c>
      <c r="C241" s="421"/>
      <c r="D241" s="421"/>
      <c r="E241" s="421"/>
      <c r="F241" s="421"/>
      <c r="G241" s="421"/>
      <c r="H241" s="421"/>
      <c r="I241" s="421"/>
      <c r="J241" s="421"/>
      <c r="K241" s="421"/>
      <c r="L241" s="421"/>
      <c r="M241" s="421"/>
      <c r="N241" s="421"/>
      <c r="O241" s="421"/>
      <c r="P241" s="421"/>
      <c r="Q241" s="421"/>
      <c r="R241" s="421"/>
      <c r="S241" s="421"/>
      <c r="T241" s="421"/>
      <c r="U241" s="421"/>
      <c r="V241" s="421"/>
      <c r="W241" s="421"/>
      <c r="X241" s="421"/>
      <c r="Y241" s="421"/>
      <c r="Z241" s="421"/>
      <c r="AA241" s="421"/>
      <c r="AB241" s="421"/>
      <c r="AC241" s="421"/>
      <c r="AD241" s="421"/>
      <c r="AE241" s="421"/>
      <c r="AF241" s="421"/>
      <c r="AG241" s="421"/>
      <c r="AH241" s="421"/>
      <c r="AI241" s="421"/>
      <c r="AJ241" s="421"/>
      <c r="AK241" s="421"/>
      <c r="AL241" s="421"/>
      <c r="AM241" s="421"/>
      <c r="AN241" s="421"/>
      <c r="AO241" s="421"/>
      <c r="AP241" s="421"/>
      <c r="AQ241" s="421"/>
      <c r="AR241" s="421"/>
      <c r="AS241" s="421"/>
      <c r="AT241" s="421"/>
      <c r="AU241" s="421"/>
      <c r="AV241" s="421"/>
      <c r="AW241" s="421"/>
      <c r="AX241" s="421"/>
      <c r="AY241" s="421"/>
      <c r="AZ241" s="421"/>
      <c r="BA241" s="421"/>
      <c r="BB241" s="421"/>
      <c r="BC241" s="421"/>
      <c r="BD241" s="421"/>
      <c r="BE241" s="421"/>
      <c r="BF241" s="421"/>
      <c r="BG241" s="421"/>
      <c r="BH241" s="421"/>
      <c r="BI241" s="421"/>
    </row>
    <row r="242" spans="2:72" ht="11.45" customHeight="1">
      <c r="B242" s="454" t="s">
        <v>1937</v>
      </c>
      <c r="C242" s="455"/>
      <c r="D242" s="456" t="s">
        <v>1938</v>
      </c>
      <c r="E242" s="455"/>
      <c r="F242" s="455"/>
      <c r="G242" s="455"/>
      <c r="H242" s="455"/>
      <c r="I242" s="455"/>
      <c r="J242" s="455"/>
      <c r="K242" s="455"/>
      <c r="L242" s="455"/>
      <c r="M242" s="455"/>
      <c r="N242" s="455"/>
      <c r="O242" s="455"/>
      <c r="P242" s="455"/>
      <c r="Q242" s="455"/>
      <c r="R242" s="455"/>
      <c r="S242" s="455"/>
      <c r="T242" s="455"/>
      <c r="U242" s="455"/>
      <c r="V242" s="456" t="s">
        <v>1884</v>
      </c>
      <c r="W242" s="455"/>
      <c r="X242" s="455"/>
      <c r="Y242" s="455"/>
      <c r="Z242" s="455"/>
      <c r="AA242" s="455"/>
      <c r="AB242" s="455"/>
      <c r="AC242" s="455"/>
      <c r="AD242" s="455"/>
      <c r="AE242" s="455"/>
      <c r="AF242" s="455"/>
      <c r="AG242" s="455"/>
      <c r="AH242" s="455"/>
      <c r="AI242" s="455"/>
      <c r="AJ242" s="455"/>
      <c r="AK242" s="455"/>
      <c r="AL242" s="455"/>
      <c r="AM242" s="455"/>
      <c r="AN242" s="455"/>
      <c r="AO242" s="455"/>
      <c r="AP242" s="455"/>
      <c r="AQ242" s="455"/>
      <c r="AR242" s="455"/>
      <c r="AS242" s="454" t="s">
        <v>1939</v>
      </c>
      <c r="AT242" s="455"/>
      <c r="AU242" s="455"/>
      <c r="AV242" s="455"/>
      <c r="AW242" s="455"/>
      <c r="AX242" s="455"/>
      <c r="AY242" s="455"/>
      <c r="AZ242" s="455"/>
      <c r="BA242" s="455"/>
      <c r="BB242" s="454" t="s">
        <v>128</v>
      </c>
      <c r="BC242" s="455"/>
      <c r="BD242" s="455"/>
      <c r="BE242" s="455"/>
      <c r="BF242" s="455"/>
      <c r="BG242" s="455"/>
      <c r="BH242" s="455"/>
      <c r="BI242" s="455"/>
      <c r="BJ242" s="455"/>
      <c r="BK242" s="456" t="s">
        <v>1940</v>
      </c>
      <c r="BL242" s="455"/>
      <c r="BM242" s="455"/>
      <c r="BN242" s="455"/>
      <c r="BO242" s="454" t="s">
        <v>1941</v>
      </c>
      <c r="BP242" s="455"/>
      <c r="BQ242" s="455"/>
      <c r="BR242" s="455"/>
      <c r="BS242" s="455"/>
      <c r="BT242" s="455"/>
    </row>
    <row r="243" spans="2:72" ht="11.45" customHeight="1">
      <c r="B243" s="428">
        <v>1</v>
      </c>
      <c r="C243" s="421"/>
      <c r="D243" s="429" t="s">
        <v>2126</v>
      </c>
      <c r="E243" s="421"/>
      <c r="F243" s="421"/>
      <c r="G243" s="421"/>
      <c r="H243" s="421"/>
      <c r="I243" s="421"/>
      <c r="J243" s="421"/>
      <c r="K243" s="421"/>
      <c r="L243" s="421"/>
      <c r="M243" s="421"/>
      <c r="N243" s="421"/>
      <c r="O243" s="421"/>
      <c r="P243" s="421"/>
      <c r="Q243" s="421"/>
      <c r="R243" s="421"/>
      <c r="S243" s="421"/>
      <c r="T243" s="421"/>
      <c r="U243" s="421"/>
      <c r="V243" s="429" t="s">
        <v>2127</v>
      </c>
      <c r="W243" s="421"/>
      <c r="X243" s="421"/>
      <c r="Y243" s="421"/>
      <c r="Z243" s="421"/>
      <c r="AA243" s="421"/>
      <c r="AB243" s="421"/>
      <c r="AC243" s="421"/>
      <c r="AD243" s="421"/>
      <c r="AE243" s="421"/>
      <c r="AF243" s="421"/>
      <c r="AG243" s="421"/>
      <c r="AH243" s="421"/>
      <c r="AI243" s="421"/>
      <c r="AJ243" s="421"/>
      <c r="AK243" s="421"/>
      <c r="AL243" s="421"/>
      <c r="AM243" s="421"/>
      <c r="AN243" s="421"/>
      <c r="AO243" s="421"/>
      <c r="AP243" s="421"/>
      <c r="AQ243" s="421"/>
      <c r="AR243" s="421"/>
      <c r="AS243" s="457">
        <v>0</v>
      </c>
      <c r="AT243" s="421"/>
      <c r="AU243" s="421"/>
      <c r="AV243" s="421"/>
      <c r="AW243" s="421"/>
      <c r="AX243" s="421"/>
      <c r="AY243" s="421"/>
      <c r="AZ243" s="421"/>
      <c r="BA243" s="421"/>
      <c r="BB243" s="428" t="s">
        <v>2055</v>
      </c>
      <c r="BC243" s="421"/>
      <c r="BD243" s="421"/>
      <c r="BE243" s="421"/>
      <c r="BF243" s="421"/>
      <c r="BG243" s="421"/>
      <c r="BH243" s="421"/>
      <c r="BI243" s="421"/>
      <c r="BJ243" s="421"/>
      <c r="BK243" s="429" t="s">
        <v>580</v>
      </c>
      <c r="BL243" s="421"/>
      <c r="BM243" s="421"/>
      <c r="BN243" s="421"/>
      <c r="BO243" s="457">
        <v>0</v>
      </c>
      <c r="BP243" s="421"/>
      <c r="BQ243" s="421"/>
      <c r="BR243" s="421"/>
      <c r="BS243" s="421"/>
      <c r="BT243" s="421"/>
    </row>
    <row r="244" spans="2:72" ht="11.25" customHeight="1">
      <c r="B244" s="428">
        <v>2</v>
      </c>
      <c r="C244" s="421"/>
      <c r="D244" s="429" t="s">
        <v>2128</v>
      </c>
      <c r="E244" s="421"/>
      <c r="F244" s="421"/>
      <c r="G244" s="421"/>
      <c r="H244" s="421"/>
      <c r="I244" s="421"/>
      <c r="J244" s="421"/>
      <c r="K244" s="421"/>
      <c r="L244" s="421"/>
      <c r="M244" s="421"/>
      <c r="N244" s="421"/>
      <c r="O244" s="421"/>
      <c r="P244" s="421"/>
      <c r="Q244" s="421"/>
      <c r="R244" s="421"/>
      <c r="S244" s="421"/>
      <c r="T244" s="421"/>
      <c r="U244" s="421"/>
      <c r="V244" s="429" t="s">
        <v>2129</v>
      </c>
      <c r="W244" s="421"/>
      <c r="X244" s="421"/>
      <c r="Y244" s="421"/>
      <c r="Z244" s="421"/>
      <c r="AA244" s="421"/>
      <c r="AB244" s="421"/>
      <c r="AC244" s="421"/>
      <c r="AD244" s="421"/>
      <c r="AE244" s="421"/>
      <c r="AF244" s="421"/>
      <c r="AG244" s="421"/>
      <c r="AH244" s="421"/>
      <c r="AI244" s="421"/>
      <c r="AJ244" s="421"/>
      <c r="AK244" s="421"/>
      <c r="AL244" s="421"/>
      <c r="AM244" s="421"/>
      <c r="AN244" s="421"/>
      <c r="AO244" s="421"/>
      <c r="AP244" s="421"/>
      <c r="AQ244" s="421"/>
      <c r="AR244" s="421"/>
      <c r="AS244" s="457">
        <v>0</v>
      </c>
      <c r="AT244" s="421"/>
      <c r="AU244" s="421"/>
      <c r="AV244" s="421"/>
      <c r="AW244" s="421"/>
      <c r="AX244" s="421"/>
      <c r="AY244" s="421"/>
      <c r="AZ244" s="421"/>
      <c r="BA244" s="421"/>
      <c r="BB244" s="428" t="s">
        <v>1972</v>
      </c>
      <c r="BC244" s="421"/>
      <c r="BD244" s="421"/>
      <c r="BE244" s="421"/>
      <c r="BF244" s="421"/>
      <c r="BG244" s="421"/>
      <c r="BH244" s="421"/>
      <c r="BI244" s="421"/>
      <c r="BJ244" s="421"/>
      <c r="BK244" s="429" t="s">
        <v>580</v>
      </c>
      <c r="BL244" s="421"/>
      <c r="BM244" s="421"/>
      <c r="BN244" s="421"/>
      <c r="BO244" s="457">
        <v>0</v>
      </c>
      <c r="BP244" s="421"/>
      <c r="BQ244" s="421"/>
      <c r="BR244" s="421"/>
      <c r="BS244" s="421"/>
      <c r="BT244" s="421"/>
    </row>
    <row r="245" spans="2:72" ht="11.45" customHeight="1">
      <c r="B245" s="428">
        <v>3</v>
      </c>
      <c r="C245" s="421"/>
      <c r="D245" s="429" t="s">
        <v>2130</v>
      </c>
      <c r="E245" s="421"/>
      <c r="F245" s="421"/>
      <c r="G245" s="421"/>
      <c r="H245" s="421"/>
      <c r="I245" s="421"/>
      <c r="J245" s="421"/>
      <c r="K245" s="421"/>
      <c r="L245" s="421"/>
      <c r="M245" s="421"/>
      <c r="N245" s="421"/>
      <c r="O245" s="421"/>
      <c r="P245" s="421"/>
      <c r="Q245" s="421"/>
      <c r="R245" s="421"/>
      <c r="S245" s="421"/>
      <c r="T245" s="421"/>
      <c r="U245" s="421"/>
      <c r="V245" s="429" t="s">
        <v>2131</v>
      </c>
      <c r="W245" s="421"/>
      <c r="X245" s="421"/>
      <c r="Y245" s="421"/>
      <c r="Z245" s="421"/>
      <c r="AA245" s="421"/>
      <c r="AB245" s="421"/>
      <c r="AC245" s="421"/>
      <c r="AD245" s="421"/>
      <c r="AE245" s="421"/>
      <c r="AF245" s="421"/>
      <c r="AG245" s="421"/>
      <c r="AH245" s="421"/>
      <c r="AI245" s="421"/>
      <c r="AJ245" s="421"/>
      <c r="AK245" s="421"/>
      <c r="AL245" s="421"/>
      <c r="AM245" s="421"/>
      <c r="AN245" s="421"/>
      <c r="AO245" s="421"/>
      <c r="AP245" s="421"/>
      <c r="AQ245" s="421"/>
      <c r="AR245" s="421"/>
      <c r="AS245" s="457">
        <v>0</v>
      </c>
      <c r="AT245" s="421"/>
      <c r="AU245" s="421"/>
      <c r="AV245" s="421"/>
      <c r="AW245" s="421"/>
      <c r="AX245" s="421"/>
      <c r="AY245" s="421"/>
      <c r="AZ245" s="421"/>
      <c r="BA245" s="421"/>
      <c r="BB245" s="428" t="s">
        <v>2132</v>
      </c>
      <c r="BC245" s="421"/>
      <c r="BD245" s="421"/>
      <c r="BE245" s="421"/>
      <c r="BF245" s="421"/>
      <c r="BG245" s="421"/>
      <c r="BH245" s="421"/>
      <c r="BI245" s="421"/>
      <c r="BJ245" s="421"/>
      <c r="BK245" s="429" t="s">
        <v>580</v>
      </c>
      <c r="BL245" s="421"/>
      <c r="BM245" s="421"/>
      <c r="BN245" s="421"/>
      <c r="BO245" s="457">
        <v>0</v>
      </c>
      <c r="BP245" s="421"/>
      <c r="BQ245" s="421"/>
      <c r="BR245" s="421"/>
      <c r="BS245" s="421"/>
      <c r="BT245" s="421"/>
    </row>
    <row r="246" spans="2:72" ht="11.25" customHeight="1">
      <c r="B246" s="458">
        <v>0</v>
      </c>
      <c r="C246" s="459"/>
      <c r="D246" s="459"/>
      <c r="E246" s="459"/>
      <c r="F246" s="459"/>
      <c r="G246" s="459"/>
      <c r="H246" s="459"/>
      <c r="I246" s="459"/>
      <c r="J246" s="459"/>
      <c r="K246" s="459"/>
      <c r="L246" s="459"/>
      <c r="M246" s="459"/>
      <c r="N246" s="459"/>
      <c r="O246" s="459"/>
      <c r="P246" s="459"/>
      <c r="Q246" s="459"/>
      <c r="R246" s="459"/>
      <c r="S246" s="459"/>
      <c r="T246" s="459"/>
      <c r="U246" s="459"/>
      <c r="V246" s="459"/>
      <c r="W246" s="459"/>
      <c r="X246" s="459"/>
      <c r="Y246" s="459"/>
      <c r="Z246" s="459"/>
      <c r="AA246" s="459"/>
      <c r="AB246" s="459"/>
      <c r="AC246" s="459"/>
      <c r="AD246" s="459"/>
      <c r="AE246" s="459"/>
      <c r="AF246" s="459"/>
      <c r="AG246" s="459"/>
      <c r="AH246" s="459"/>
      <c r="AI246" s="459"/>
      <c r="AJ246" s="459"/>
      <c r="AK246" s="459"/>
      <c r="AL246" s="459"/>
      <c r="AM246" s="459"/>
      <c r="AN246" s="459"/>
      <c r="AO246" s="459"/>
      <c r="AP246" s="459"/>
      <c r="AQ246" s="459"/>
      <c r="AR246" s="459"/>
      <c r="AS246" s="459"/>
      <c r="AT246" s="459"/>
      <c r="AU246" s="459"/>
      <c r="AV246" s="459"/>
      <c r="AW246" s="459"/>
      <c r="AX246" s="459"/>
      <c r="AY246" s="459"/>
      <c r="AZ246" s="459"/>
      <c r="BA246" s="459"/>
      <c r="BB246" s="459"/>
      <c r="BC246" s="459"/>
      <c r="BD246" s="459"/>
      <c r="BE246" s="459"/>
      <c r="BF246" s="459"/>
      <c r="BG246" s="459"/>
      <c r="BH246" s="459"/>
      <c r="BI246" s="459"/>
      <c r="BJ246" s="459"/>
      <c r="BK246" s="459"/>
      <c r="BL246" s="459"/>
      <c r="BM246" s="459"/>
      <c r="BN246" s="459"/>
      <c r="BO246" s="459"/>
      <c r="BP246" s="459"/>
      <c r="BQ246" s="459"/>
      <c r="BR246" s="459"/>
      <c r="BS246" s="459"/>
      <c r="BT246" s="459"/>
    </row>
    <row r="247" ht="13.5" hidden="1"/>
    <row r="248" ht="2.85" customHeight="1"/>
    <row r="249" ht="4.35" customHeight="1"/>
    <row r="250" ht="2.85" customHeight="1"/>
    <row r="251" spans="2:57" ht="14.45" customHeight="1">
      <c r="B251" s="453" t="s">
        <v>2133</v>
      </c>
      <c r="C251" s="421"/>
      <c r="D251" s="421"/>
      <c r="E251" s="421"/>
      <c r="F251" s="421"/>
      <c r="G251" s="421"/>
      <c r="H251" s="421"/>
      <c r="I251" s="421"/>
      <c r="J251" s="421"/>
      <c r="K251" s="421"/>
      <c r="L251" s="421"/>
      <c r="M251" s="421"/>
      <c r="N251" s="421"/>
      <c r="O251" s="421"/>
      <c r="P251" s="421"/>
      <c r="Q251" s="421"/>
      <c r="R251" s="421"/>
      <c r="S251" s="421"/>
      <c r="T251" s="421"/>
      <c r="U251" s="421"/>
      <c r="V251" s="421"/>
      <c r="W251" s="421"/>
      <c r="X251" s="421"/>
      <c r="Y251" s="421"/>
      <c r="Z251" s="421"/>
      <c r="AA251" s="421"/>
      <c r="AB251" s="421"/>
      <c r="AC251" s="421"/>
      <c r="AD251" s="421"/>
      <c r="AE251" s="421"/>
      <c r="AF251" s="421"/>
      <c r="AG251" s="421"/>
      <c r="AH251" s="421"/>
      <c r="AI251" s="421"/>
      <c r="AJ251" s="421"/>
      <c r="AK251" s="421"/>
      <c r="AL251" s="421"/>
      <c r="AM251" s="421"/>
      <c r="AN251" s="421"/>
      <c r="AO251" s="421"/>
      <c r="AP251" s="421"/>
      <c r="AQ251" s="421"/>
      <c r="AR251" s="421"/>
      <c r="AS251" s="421"/>
      <c r="AT251" s="421"/>
      <c r="AU251" s="421"/>
      <c r="AV251" s="421"/>
      <c r="AW251" s="421"/>
      <c r="AX251" s="421"/>
      <c r="AY251" s="421"/>
      <c r="AZ251" s="421"/>
      <c r="BA251" s="421"/>
      <c r="BB251" s="421"/>
      <c r="BC251" s="421"/>
      <c r="BD251" s="421"/>
      <c r="BE251" s="421"/>
    </row>
    <row r="252" ht="13.5" hidden="1"/>
    <row r="253" spans="2:72" ht="11.45" customHeight="1">
      <c r="B253" s="454" t="s">
        <v>1937</v>
      </c>
      <c r="C253" s="455"/>
      <c r="D253" s="456" t="s">
        <v>1938</v>
      </c>
      <c r="E253" s="455"/>
      <c r="F253" s="455"/>
      <c r="G253" s="455"/>
      <c r="H253" s="455"/>
      <c r="I253" s="455"/>
      <c r="J253" s="455"/>
      <c r="K253" s="455"/>
      <c r="L253" s="455"/>
      <c r="M253" s="455"/>
      <c r="N253" s="455"/>
      <c r="O253" s="455"/>
      <c r="P253" s="455"/>
      <c r="Q253" s="455"/>
      <c r="R253" s="455"/>
      <c r="S253" s="455"/>
      <c r="T253" s="455"/>
      <c r="U253" s="455"/>
      <c r="V253" s="456" t="s">
        <v>1884</v>
      </c>
      <c r="W253" s="455"/>
      <c r="X253" s="455"/>
      <c r="Y253" s="455"/>
      <c r="Z253" s="455"/>
      <c r="AA253" s="455"/>
      <c r="AB253" s="455"/>
      <c r="AC253" s="455"/>
      <c r="AD253" s="455"/>
      <c r="AE253" s="455"/>
      <c r="AF253" s="455"/>
      <c r="AG253" s="455"/>
      <c r="AH253" s="455"/>
      <c r="AI253" s="455"/>
      <c r="AJ253" s="455"/>
      <c r="AK253" s="455"/>
      <c r="AL253" s="455"/>
      <c r="AM253" s="455"/>
      <c r="AN253" s="455"/>
      <c r="AO253" s="455"/>
      <c r="AP253" s="455"/>
      <c r="AQ253" s="455"/>
      <c r="AR253" s="455"/>
      <c r="AS253" s="454" t="s">
        <v>1939</v>
      </c>
      <c r="AT253" s="455"/>
      <c r="AU253" s="455"/>
      <c r="AV253" s="455"/>
      <c r="AW253" s="455"/>
      <c r="AX253" s="455"/>
      <c r="AY253" s="455"/>
      <c r="AZ253" s="455"/>
      <c r="BA253" s="455"/>
      <c r="BB253" s="454" t="s">
        <v>128</v>
      </c>
      <c r="BC253" s="455"/>
      <c r="BD253" s="455"/>
      <c r="BE253" s="455"/>
      <c r="BF253" s="455"/>
      <c r="BG253" s="455"/>
      <c r="BH253" s="455"/>
      <c r="BI253" s="455"/>
      <c r="BJ253" s="455"/>
      <c r="BK253" s="456" t="s">
        <v>1940</v>
      </c>
      <c r="BL253" s="455"/>
      <c r="BM253" s="455"/>
      <c r="BN253" s="455"/>
      <c r="BO253" s="454" t="s">
        <v>1941</v>
      </c>
      <c r="BP253" s="455"/>
      <c r="BQ253" s="455"/>
      <c r="BR253" s="455"/>
      <c r="BS253" s="455"/>
      <c r="BT253" s="455"/>
    </row>
    <row r="254" spans="2:72" ht="11.45" customHeight="1">
      <c r="B254" s="428">
        <v>1</v>
      </c>
      <c r="C254" s="421"/>
      <c r="D254" s="429" t="s">
        <v>2134</v>
      </c>
      <c r="E254" s="421"/>
      <c r="F254" s="421"/>
      <c r="G254" s="421"/>
      <c r="H254" s="421"/>
      <c r="I254" s="421"/>
      <c r="J254" s="421"/>
      <c r="K254" s="421"/>
      <c r="L254" s="421"/>
      <c r="M254" s="421"/>
      <c r="N254" s="421"/>
      <c r="O254" s="421"/>
      <c r="P254" s="421"/>
      <c r="Q254" s="421"/>
      <c r="R254" s="421"/>
      <c r="S254" s="421"/>
      <c r="T254" s="421"/>
      <c r="U254" s="421"/>
      <c r="V254" s="429" t="s">
        <v>2135</v>
      </c>
      <c r="W254" s="421"/>
      <c r="X254" s="421"/>
      <c r="Y254" s="421"/>
      <c r="Z254" s="421"/>
      <c r="AA254" s="421"/>
      <c r="AB254" s="421"/>
      <c r="AC254" s="421"/>
      <c r="AD254" s="421"/>
      <c r="AE254" s="421"/>
      <c r="AF254" s="421"/>
      <c r="AG254" s="421"/>
      <c r="AH254" s="421"/>
      <c r="AI254" s="421"/>
      <c r="AJ254" s="421"/>
      <c r="AK254" s="421"/>
      <c r="AL254" s="421"/>
      <c r="AM254" s="421"/>
      <c r="AN254" s="421"/>
      <c r="AO254" s="421"/>
      <c r="AP254" s="421"/>
      <c r="AQ254" s="421"/>
      <c r="AR254" s="421"/>
      <c r="AS254" s="457">
        <v>0</v>
      </c>
      <c r="AT254" s="421"/>
      <c r="AU254" s="421"/>
      <c r="AV254" s="421"/>
      <c r="AW254" s="421"/>
      <c r="AX254" s="421"/>
      <c r="AY254" s="421"/>
      <c r="AZ254" s="421"/>
      <c r="BA254" s="421"/>
      <c r="BB254" s="428" t="s">
        <v>2026</v>
      </c>
      <c r="BC254" s="421"/>
      <c r="BD254" s="421"/>
      <c r="BE254" s="421"/>
      <c r="BF254" s="421"/>
      <c r="BG254" s="421"/>
      <c r="BH254" s="421"/>
      <c r="BI254" s="421"/>
      <c r="BJ254" s="421"/>
      <c r="BK254" s="429" t="s">
        <v>580</v>
      </c>
      <c r="BL254" s="421"/>
      <c r="BM254" s="421"/>
      <c r="BN254" s="421"/>
      <c r="BO254" s="457">
        <v>0</v>
      </c>
      <c r="BP254" s="421"/>
      <c r="BQ254" s="421"/>
      <c r="BR254" s="421"/>
      <c r="BS254" s="421"/>
      <c r="BT254" s="421"/>
    </row>
    <row r="255" spans="2:72" ht="11.25" customHeight="1">
      <c r="B255" s="428">
        <v>2</v>
      </c>
      <c r="C255" s="421"/>
      <c r="D255" s="429" t="s">
        <v>2136</v>
      </c>
      <c r="E255" s="421"/>
      <c r="F255" s="421"/>
      <c r="G255" s="421"/>
      <c r="H255" s="421"/>
      <c r="I255" s="421"/>
      <c r="J255" s="421"/>
      <c r="K255" s="421"/>
      <c r="L255" s="421"/>
      <c r="M255" s="421"/>
      <c r="N255" s="421"/>
      <c r="O255" s="421"/>
      <c r="P255" s="421"/>
      <c r="Q255" s="421"/>
      <c r="R255" s="421"/>
      <c r="S255" s="421"/>
      <c r="T255" s="421"/>
      <c r="U255" s="421"/>
      <c r="V255" s="429" t="s">
        <v>2137</v>
      </c>
      <c r="W255" s="421"/>
      <c r="X255" s="421"/>
      <c r="Y255" s="421"/>
      <c r="Z255" s="421"/>
      <c r="AA255" s="421"/>
      <c r="AB255" s="421"/>
      <c r="AC255" s="421"/>
      <c r="AD255" s="421"/>
      <c r="AE255" s="421"/>
      <c r="AF255" s="421"/>
      <c r="AG255" s="421"/>
      <c r="AH255" s="421"/>
      <c r="AI255" s="421"/>
      <c r="AJ255" s="421"/>
      <c r="AK255" s="421"/>
      <c r="AL255" s="421"/>
      <c r="AM255" s="421"/>
      <c r="AN255" s="421"/>
      <c r="AO255" s="421"/>
      <c r="AP255" s="421"/>
      <c r="AQ255" s="421"/>
      <c r="AR255" s="421"/>
      <c r="AS255" s="457">
        <v>0</v>
      </c>
      <c r="AT255" s="421"/>
      <c r="AU255" s="421"/>
      <c r="AV255" s="421"/>
      <c r="AW255" s="421"/>
      <c r="AX255" s="421"/>
      <c r="AY255" s="421"/>
      <c r="AZ255" s="421"/>
      <c r="BA255" s="421"/>
      <c r="BB255" s="428" t="s">
        <v>2026</v>
      </c>
      <c r="BC255" s="421"/>
      <c r="BD255" s="421"/>
      <c r="BE255" s="421"/>
      <c r="BF255" s="421"/>
      <c r="BG255" s="421"/>
      <c r="BH255" s="421"/>
      <c r="BI255" s="421"/>
      <c r="BJ255" s="421"/>
      <c r="BK255" s="429" t="s">
        <v>580</v>
      </c>
      <c r="BL255" s="421"/>
      <c r="BM255" s="421"/>
      <c r="BN255" s="421"/>
      <c r="BO255" s="457">
        <v>0</v>
      </c>
      <c r="BP255" s="421"/>
      <c r="BQ255" s="421"/>
      <c r="BR255" s="421"/>
      <c r="BS255" s="421"/>
      <c r="BT255" s="421"/>
    </row>
    <row r="256" spans="2:72" ht="11.45" customHeight="1">
      <c r="B256" s="428">
        <v>3</v>
      </c>
      <c r="C256" s="421"/>
      <c r="D256" s="429" t="s">
        <v>2138</v>
      </c>
      <c r="E256" s="421"/>
      <c r="F256" s="421"/>
      <c r="G256" s="421"/>
      <c r="H256" s="421"/>
      <c r="I256" s="421"/>
      <c r="J256" s="421"/>
      <c r="K256" s="421"/>
      <c r="L256" s="421"/>
      <c r="M256" s="421"/>
      <c r="N256" s="421"/>
      <c r="O256" s="421"/>
      <c r="P256" s="421"/>
      <c r="Q256" s="421"/>
      <c r="R256" s="421"/>
      <c r="S256" s="421"/>
      <c r="T256" s="421"/>
      <c r="U256" s="421"/>
      <c r="V256" s="429" t="s">
        <v>2139</v>
      </c>
      <c r="W256" s="421"/>
      <c r="X256" s="421"/>
      <c r="Y256" s="421"/>
      <c r="Z256" s="421"/>
      <c r="AA256" s="421"/>
      <c r="AB256" s="421"/>
      <c r="AC256" s="421"/>
      <c r="AD256" s="421"/>
      <c r="AE256" s="421"/>
      <c r="AF256" s="421"/>
      <c r="AG256" s="421"/>
      <c r="AH256" s="421"/>
      <c r="AI256" s="421"/>
      <c r="AJ256" s="421"/>
      <c r="AK256" s="421"/>
      <c r="AL256" s="421"/>
      <c r="AM256" s="421"/>
      <c r="AN256" s="421"/>
      <c r="AO256" s="421"/>
      <c r="AP256" s="421"/>
      <c r="AQ256" s="421"/>
      <c r="AR256" s="421"/>
      <c r="AS256" s="457">
        <v>0</v>
      </c>
      <c r="AT256" s="421"/>
      <c r="AU256" s="421"/>
      <c r="AV256" s="421"/>
      <c r="AW256" s="421"/>
      <c r="AX256" s="421"/>
      <c r="AY256" s="421"/>
      <c r="AZ256" s="421"/>
      <c r="BA256" s="421"/>
      <c r="BB256" s="428" t="s">
        <v>2033</v>
      </c>
      <c r="BC256" s="421"/>
      <c r="BD256" s="421"/>
      <c r="BE256" s="421"/>
      <c r="BF256" s="421"/>
      <c r="BG256" s="421"/>
      <c r="BH256" s="421"/>
      <c r="BI256" s="421"/>
      <c r="BJ256" s="421"/>
      <c r="BK256" s="429" t="s">
        <v>580</v>
      </c>
      <c r="BL256" s="421"/>
      <c r="BM256" s="421"/>
      <c r="BN256" s="421"/>
      <c r="BO256" s="457">
        <v>0</v>
      </c>
      <c r="BP256" s="421"/>
      <c r="BQ256" s="421"/>
      <c r="BR256" s="421"/>
      <c r="BS256" s="421"/>
      <c r="BT256" s="421"/>
    </row>
    <row r="257" spans="2:72" ht="11.45" customHeight="1">
      <c r="B257" s="428">
        <v>4</v>
      </c>
      <c r="C257" s="421"/>
      <c r="D257" s="429" t="s">
        <v>2138</v>
      </c>
      <c r="E257" s="421"/>
      <c r="F257" s="421"/>
      <c r="G257" s="421"/>
      <c r="H257" s="421"/>
      <c r="I257" s="421"/>
      <c r="J257" s="421"/>
      <c r="K257" s="421"/>
      <c r="L257" s="421"/>
      <c r="M257" s="421"/>
      <c r="N257" s="421"/>
      <c r="O257" s="421"/>
      <c r="P257" s="421"/>
      <c r="Q257" s="421"/>
      <c r="R257" s="421"/>
      <c r="S257" s="421"/>
      <c r="T257" s="421"/>
      <c r="U257" s="421"/>
      <c r="V257" s="429" t="s">
        <v>2139</v>
      </c>
      <c r="W257" s="421"/>
      <c r="X257" s="421"/>
      <c r="Y257" s="421"/>
      <c r="Z257" s="421"/>
      <c r="AA257" s="421"/>
      <c r="AB257" s="421"/>
      <c r="AC257" s="421"/>
      <c r="AD257" s="421"/>
      <c r="AE257" s="421"/>
      <c r="AF257" s="421"/>
      <c r="AG257" s="421"/>
      <c r="AH257" s="421"/>
      <c r="AI257" s="421"/>
      <c r="AJ257" s="421"/>
      <c r="AK257" s="421"/>
      <c r="AL257" s="421"/>
      <c r="AM257" s="421"/>
      <c r="AN257" s="421"/>
      <c r="AO257" s="421"/>
      <c r="AP257" s="421"/>
      <c r="AQ257" s="421"/>
      <c r="AR257" s="421"/>
      <c r="AS257" s="457">
        <v>0</v>
      </c>
      <c r="AT257" s="421"/>
      <c r="AU257" s="421"/>
      <c r="AV257" s="421"/>
      <c r="AW257" s="421"/>
      <c r="AX257" s="421"/>
      <c r="AY257" s="421"/>
      <c r="AZ257" s="421"/>
      <c r="BA257" s="421"/>
      <c r="BB257" s="428" t="s">
        <v>2033</v>
      </c>
      <c r="BC257" s="421"/>
      <c r="BD257" s="421"/>
      <c r="BE257" s="421"/>
      <c r="BF257" s="421"/>
      <c r="BG257" s="421"/>
      <c r="BH257" s="421"/>
      <c r="BI257" s="421"/>
      <c r="BJ257" s="421"/>
      <c r="BK257" s="429" t="s">
        <v>580</v>
      </c>
      <c r="BL257" s="421"/>
      <c r="BM257" s="421"/>
      <c r="BN257" s="421"/>
      <c r="BO257" s="457">
        <v>0</v>
      </c>
      <c r="BP257" s="421"/>
      <c r="BQ257" s="421"/>
      <c r="BR257" s="421"/>
      <c r="BS257" s="421"/>
      <c r="BT257" s="421"/>
    </row>
    <row r="258" spans="2:72" ht="11.45" customHeight="1">
      <c r="B258" s="428">
        <v>5</v>
      </c>
      <c r="C258" s="421"/>
      <c r="D258" s="429" t="s">
        <v>2140</v>
      </c>
      <c r="E258" s="421"/>
      <c r="F258" s="421"/>
      <c r="G258" s="421"/>
      <c r="H258" s="421"/>
      <c r="I258" s="421"/>
      <c r="J258" s="421"/>
      <c r="K258" s="421"/>
      <c r="L258" s="421"/>
      <c r="M258" s="421"/>
      <c r="N258" s="421"/>
      <c r="O258" s="421"/>
      <c r="P258" s="421"/>
      <c r="Q258" s="421"/>
      <c r="R258" s="421"/>
      <c r="S258" s="421"/>
      <c r="T258" s="421"/>
      <c r="U258" s="421"/>
      <c r="V258" s="429" t="s">
        <v>2141</v>
      </c>
      <c r="W258" s="421"/>
      <c r="X258" s="421"/>
      <c r="Y258" s="421"/>
      <c r="Z258" s="421"/>
      <c r="AA258" s="421"/>
      <c r="AB258" s="421"/>
      <c r="AC258" s="421"/>
      <c r="AD258" s="421"/>
      <c r="AE258" s="421"/>
      <c r="AF258" s="421"/>
      <c r="AG258" s="421"/>
      <c r="AH258" s="421"/>
      <c r="AI258" s="421"/>
      <c r="AJ258" s="421"/>
      <c r="AK258" s="421"/>
      <c r="AL258" s="421"/>
      <c r="AM258" s="421"/>
      <c r="AN258" s="421"/>
      <c r="AO258" s="421"/>
      <c r="AP258" s="421"/>
      <c r="AQ258" s="421"/>
      <c r="AR258" s="421"/>
      <c r="AS258" s="457">
        <v>0</v>
      </c>
      <c r="AT258" s="421"/>
      <c r="AU258" s="421"/>
      <c r="AV258" s="421"/>
      <c r="AW258" s="421"/>
      <c r="AX258" s="421"/>
      <c r="AY258" s="421"/>
      <c r="AZ258" s="421"/>
      <c r="BA258" s="421"/>
      <c r="BB258" s="428" t="s">
        <v>2033</v>
      </c>
      <c r="BC258" s="421"/>
      <c r="BD258" s="421"/>
      <c r="BE258" s="421"/>
      <c r="BF258" s="421"/>
      <c r="BG258" s="421"/>
      <c r="BH258" s="421"/>
      <c r="BI258" s="421"/>
      <c r="BJ258" s="421"/>
      <c r="BK258" s="429" t="s">
        <v>580</v>
      </c>
      <c r="BL258" s="421"/>
      <c r="BM258" s="421"/>
      <c r="BN258" s="421"/>
      <c r="BO258" s="457">
        <v>0</v>
      </c>
      <c r="BP258" s="421"/>
      <c r="BQ258" s="421"/>
      <c r="BR258" s="421"/>
      <c r="BS258" s="421"/>
      <c r="BT258" s="421"/>
    </row>
    <row r="259" spans="2:72" ht="11.25" customHeight="1">
      <c r="B259" s="428">
        <v>6</v>
      </c>
      <c r="C259" s="421"/>
      <c r="D259" s="429" t="s">
        <v>2142</v>
      </c>
      <c r="E259" s="421"/>
      <c r="F259" s="421"/>
      <c r="G259" s="421"/>
      <c r="H259" s="421"/>
      <c r="I259" s="421"/>
      <c r="J259" s="421"/>
      <c r="K259" s="421"/>
      <c r="L259" s="421"/>
      <c r="M259" s="421"/>
      <c r="N259" s="421"/>
      <c r="O259" s="421"/>
      <c r="P259" s="421"/>
      <c r="Q259" s="421"/>
      <c r="R259" s="421"/>
      <c r="S259" s="421"/>
      <c r="T259" s="421"/>
      <c r="U259" s="421"/>
      <c r="V259" s="429" t="s">
        <v>2143</v>
      </c>
      <c r="W259" s="421"/>
      <c r="X259" s="421"/>
      <c r="Y259" s="421"/>
      <c r="Z259" s="421"/>
      <c r="AA259" s="421"/>
      <c r="AB259" s="421"/>
      <c r="AC259" s="421"/>
      <c r="AD259" s="421"/>
      <c r="AE259" s="421"/>
      <c r="AF259" s="421"/>
      <c r="AG259" s="421"/>
      <c r="AH259" s="421"/>
      <c r="AI259" s="421"/>
      <c r="AJ259" s="421"/>
      <c r="AK259" s="421"/>
      <c r="AL259" s="421"/>
      <c r="AM259" s="421"/>
      <c r="AN259" s="421"/>
      <c r="AO259" s="421"/>
      <c r="AP259" s="421"/>
      <c r="AQ259" s="421"/>
      <c r="AR259" s="421"/>
      <c r="AS259" s="457">
        <v>0</v>
      </c>
      <c r="AT259" s="421"/>
      <c r="AU259" s="421"/>
      <c r="AV259" s="421"/>
      <c r="AW259" s="421"/>
      <c r="AX259" s="421"/>
      <c r="AY259" s="421"/>
      <c r="AZ259" s="421"/>
      <c r="BA259" s="421"/>
      <c r="BB259" s="428" t="s">
        <v>2033</v>
      </c>
      <c r="BC259" s="421"/>
      <c r="BD259" s="421"/>
      <c r="BE259" s="421"/>
      <c r="BF259" s="421"/>
      <c r="BG259" s="421"/>
      <c r="BH259" s="421"/>
      <c r="BI259" s="421"/>
      <c r="BJ259" s="421"/>
      <c r="BK259" s="429" t="s">
        <v>2144</v>
      </c>
      <c r="BL259" s="421"/>
      <c r="BM259" s="421"/>
      <c r="BN259" s="421"/>
      <c r="BO259" s="457">
        <v>0</v>
      </c>
      <c r="BP259" s="421"/>
      <c r="BQ259" s="421"/>
      <c r="BR259" s="421"/>
      <c r="BS259" s="421"/>
      <c r="BT259" s="421"/>
    </row>
    <row r="260" spans="2:72" ht="11.45" customHeight="1">
      <c r="B260" s="428">
        <v>7</v>
      </c>
      <c r="C260" s="421"/>
      <c r="D260" s="429" t="s">
        <v>2145</v>
      </c>
      <c r="E260" s="421"/>
      <c r="F260" s="421"/>
      <c r="G260" s="421"/>
      <c r="H260" s="421"/>
      <c r="I260" s="421"/>
      <c r="J260" s="421"/>
      <c r="K260" s="421"/>
      <c r="L260" s="421"/>
      <c r="M260" s="421"/>
      <c r="N260" s="421"/>
      <c r="O260" s="421"/>
      <c r="P260" s="421"/>
      <c r="Q260" s="421"/>
      <c r="R260" s="421"/>
      <c r="S260" s="421"/>
      <c r="T260" s="421"/>
      <c r="U260" s="421"/>
      <c r="V260" s="429" t="s">
        <v>2146</v>
      </c>
      <c r="W260" s="421"/>
      <c r="X260" s="421"/>
      <c r="Y260" s="421"/>
      <c r="Z260" s="421"/>
      <c r="AA260" s="421"/>
      <c r="AB260" s="421"/>
      <c r="AC260" s="421"/>
      <c r="AD260" s="421"/>
      <c r="AE260" s="421"/>
      <c r="AF260" s="421"/>
      <c r="AG260" s="421"/>
      <c r="AH260" s="421"/>
      <c r="AI260" s="421"/>
      <c r="AJ260" s="421"/>
      <c r="AK260" s="421"/>
      <c r="AL260" s="421"/>
      <c r="AM260" s="421"/>
      <c r="AN260" s="421"/>
      <c r="AO260" s="421"/>
      <c r="AP260" s="421"/>
      <c r="AQ260" s="421"/>
      <c r="AR260" s="421"/>
      <c r="AS260" s="457">
        <v>0</v>
      </c>
      <c r="AT260" s="421"/>
      <c r="AU260" s="421"/>
      <c r="AV260" s="421"/>
      <c r="AW260" s="421"/>
      <c r="AX260" s="421"/>
      <c r="AY260" s="421"/>
      <c r="AZ260" s="421"/>
      <c r="BA260" s="421"/>
      <c r="BB260" s="428" t="s">
        <v>2033</v>
      </c>
      <c r="BC260" s="421"/>
      <c r="BD260" s="421"/>
      <c r="BE260" s="421"/>
      <c r="BF260" s="421"/>
      <c r="BG260" s="421"/>
      <c r="BH260" s="421"/>
      <c r="BI260" s="421"/>
      <c r="BJ260" s="421"/>
      <c r="BK260" s="429" t="s">
        <v>580</v>
      </c>
      <c r="BL260" s="421"/>
      <c r="BM260" s="421"/>
      <c r="BN260" s="421"/>
      <c r="BO260" s="457">
        <v>0</v>
      </c>
      <c r="BP260" s="421"/>
      <c r="BQ260" s="421"/>
      <c r="BR260" s="421"/>
      <c r="BS260" s="421"/>
      <c r="BT260" s="421"/>
    </row>
    <row r="261" spans="2:72" ht="11.45" customHeight="1">
      <c r="B261" s="428">
        <v>8</v>
      </c>
      <c r="C261" s="421"/>
      <c r="D261" s="429" t="s">
        <v>2145</v>
      </c>
      <c r="E261" s="421"/>
      <c r="F261" s="421"/>
      <c r="G261" s="421"/>
      <c r="H261" s="421"/>
      <c r="I261" s="421"/>
      <c r="J261" s="421"/>
      <c r="K261" s="421"/>
      <c r="L261" s="421"/>
      <c r="M261" s="421"/>
      <c r="N261" s="421"/>
      <c r="O261" s="421"/>
      <c r="P261" s="421"/>
      <c r="Q261" s="421"/>
      <c r="R261" s="421"/>
      <c r="S261" s="421"/>
      <c r="T261" s="421"/>
      <c r="U261" s="421"/>
      <c r="V261" s="429" t="s">
        <v>2146</v>
      </c>
      <c r="W261" s="421"/>
      <c r="X261" s="421"/>
      <c r="Y261" s="421"/>
      <c r="Z261" s="421"/>
      <c r="AA261" s="421"/>
      <c r="AB261" s="421"/>
      <c r="AC261" s="421"/>
      <c r="AD261" s="421"/>
      <c r="AE261" s="421"/>
      <c r="AF261" s="421"/>
      <c r="AG261" s="421"/>
      <c r="AH261" s="421"/>
      <c r="AI261" s="421"/>
      <c r="AJ261" s="421"/>
      <c r="AK261" s="421"/>
      <c r="AL261" s="421"/>
      <c r="AM261" s="421"/>
      <c r="AN261" s="421"/>
      <c r="AO261" s="421"/>
      <c r="AP261" s="421"/>
      <c r="AQ261" s="421"/>
      <c r="AR261" s="421"/>
      <c r="AS261" s="457">
        <v>0</v>
      </c>
      <c r="AT261" s="421"/>
      <c r="AU261" s="421"/>
      <c r="AV261" s="421"/>
      <c r="AW261" s="421"/>
      <c r="AX261" s="421"/>
      <c r="AY261" s="421"/>
      <c r="AZ261" s="421"/>
      <c r="BA261" s="421"/>
      <c r="BB261" s="428" t="s">
        <v>2033</v>
      </c>
      <c r="BC261" s="421"/>
      <c r="BD261" s="421"/>
      <c r="BE261" s="421"/>
      <c r="BF261" s="421"/>
      <c r="BG261" s="421"/>
      <c r="BH261" s="421"/>
      <c r="BI261" s="421"/>
      <c r="BJ261" s="421"/>
      <c r="BK261" s="429" t="s">
        <v>580</v>
      </c>
      <c r="BL261" s="421"/>
      <c r="BM261" s="421"/>
      <c r="BN261" s="421"/>
      <c r="BO261" s="457">
        <v>0</v>
      </c>
      <c r="BP261" s="421"/>
      <c r="BQ261" s="421"/>
      <c r="BR261" s="421"/>
      <c r="BS261" s="421"/>
      <c r="BT261" s="421"/>
    </row>
    <row r="262" spans="2:72" ht="11.45" customHeight="1">
      <c r="B262" s="428">
        <v>9</v>
      </c>
      <c r="C262" s="421"/>
      <c r="D262" s="429" t="s">
        <v>2147</v>
      </c>
      <c r="E262" s="421"/>
      <c r="F262" s="421"/>
      <c r="G262" s="421"/>
      <c r="H262" s="421"/>
      <c r="I262" s="421"/>
      <c r="J262" s="421"/>
      <c r="K262" s="421"/>
      <c r="L262" s="421"/>
      <c r="M262" s="421"/>
      <c r="N262" s="421"/>
      <c r="O262" s="421"/>
      <c r="P262" s="421"/>
      <c r="Q262" s="421"/>
      <c r="R262" s="421"/>
      <c r="S262" s="421"/>
      <c r="T262" s="421"/>
      <c r="U262" s="421"/>
      <c r="V262" s="429" t="s">
        <v>2148</v>
      </c>
      <c r="W262" s="421"/>
      <c r="X262" s="421"/>
      <c r="Y262" s="421"/>
      <c r="Z262" s="421"/>
      <c r="AA262" s="421"/>
      <c r="AB262" s="421"/>
      <c r="AC262" s="421"/>
      <c r="AD262" s="421"/>
      <c r="AE262" s="421"/>
      <c r="AF262" s="421"/>
      <c r="AG262" s="421"/>
      <c r="AH262" s="421"/>
      <c r="AI262" s="421"/>
      <c r="AJ262" s="421"/>
      <c r="AK262" s="421"/>
      <c r="AL262" s="421"/>
      <c r="AM262" s="421"/>
      <c r="AN262" s="421"/>
      <c r="AO262" s="421"/>
      <c r="AP262" s="421"/>
      <c r="AQ262" s="421"/>
      <c r="AR262" s="421"/>
      <c r="AS262" s="457">
        <v>0</v>
      </c>
      <c r="AT262" s="421"/>
      <c r="AU262" s="421"/>
      <c r="AV262" s="421"/>
      <c r="AW262" s="421"/>
      <c r="AX262" s="421"/>
      <c r="AY262" s="421"/>
      <c r="AZ262" s="421"/>
      <c r="BA262" s="421"/>
      <c r="BB262" s="428" t="s">
        <v>2033</v>
      </c>
      <c r="BC262" s="421"/>
      <c r="BD262" s="421"/>
      <c r="BE262" s="421"/>
      <c r="BF262" s="421"/>
      <c r="BG262" s="421"/>
      <c r="BH262" s="421"/>
      <c r="BI262" s="421"/>
      <c r="BJ262" s="421"/>
      <c r="BK262" s="429" t="s">
        <v>580</v>
      </c>
      <c r="BL262" s="421"/>
      <c r="BM262" s="421"/>
      <c r="BN262" s="421"/>
      <c r="BO262" s="457">
        <v>0</v>
      </c>
      <c r="BP262" s="421"/>
      <c r="BQ262" s="421"/>
      <c r="BR262" s="421"/>
      <c r="BS262" s="421"/>
      <c r="BT262" s="421"/>
    </row>
    <row r="263" spans="2:72" ht="11.25" customHeight="1">
      <c r="B263" s="428">
        <v>10</v>
      </c>
      <c r="C263" s="421"/>
      <c r="D263" s="429" t="s">
        <v>2149</v>
      </c>
      <c r="E263" s="421"/>
      <c r="F263" s="421"/>
      <c r="G263" s="421"/>
      <c r="H263" s="421"/>
      <c r="I263" s="421"/>
      <c r="J263" s="421"/>
      <c r="K263" s="421"/>
      <c r="L263" s="421"/>
      <c r="M263" s="421"/>
      <c r="N263" s="421"/>
      <c r="O263" s="421"/>
      <c r="P263" s="421"/>
      <c r="Q263" s="421"/>
      <c r="R263" s="421"/>
      <c r="S263" s="421"/>
      <c r="T263" s="421"/>
      <c r="U263" s="421"/>
      <c r="V263" s="429" t="s">
        <v>2150</v>
      </c>
      <c r="W263" s="421"/>
      <c r="X263" s="421"/>
      <c r="Y263" s="421"/>
      <c r="Z263" s="421"/>
      <c r="AA263" s="421"/>
      <c r="AB263" s="421"/>
      <c r="AC263" s="421"/>
      <c r="AD263" s="421"/>
      <c r="AE263" s="421"/>
      <c r="AF263" s="421"/>
      <c r="AG263" s="421"/>
      <c r="AH263" s="421"/>
      <c r="AI263" s="421"/>
      <c r="AJ263" s="421"/>
      <c r="AK263" s="421"/>
      <c r="AL263" s="421"/>
      <c r="AM263" s="421"/>
      <c r="AN263" s="421"/>
      <c r="AO263" s="421"/>
      <c r="AP263" s="421"/>
      <c r="AQ263" s="421"/>
      <c r="AR263" s="421"/>
      <c r="AS263" s="457">
        <v>0</v>
      </c>
      <c r="AT263" s="421"/>
      <c r="AU263" s="421"/>
      <c r="AV263" s="421"/>
      <c r="AW263" s="421"/>
      <c r="AX263" s="421"/>
      <c r="AY263" s="421"/>
      <c r="AZ263" s="421"/>
      <c r="BA263" s="421"/>
      <c r="BB263" s="428" t="s">
        <v>1959</v>
      </c>
      <c r="BC263" s="421"/>
      <c r="BD263" s="421"/>
      <c r="BE263" s="421"/>
      <c r="BF263" s="421"/>
      <c r="BG263" s="421"/>
      <c r="BH263" s="421"/>
      <c r="BI263" s="421"/>
      <c r="BJ263" s="421"/>
      <c r="BK263" s="429" t="s">
        <v>580</v>
      </c>
      <c r="BL263" s="421"/>
      <c r="BM263" s="421"/>
      <c r="BN263" s="421"/>
      <c r="BO263" s="457">
        <v>0</v>
      </c>
      <c r="BP263" s="421"/>
      <c r="BQ263" s="421"/>
      <c r="BR263" s="421"/>
      <c r="BS263" s="421"/>
      <c r="BT263" s="421"/>
    </row>
    <row r="264" spans="2:72" ht="11.45" customHeight="1">
      <c r="B264" s="458">
        <v>0</v>
      </c>
      <c r="C264" s="459"/>
      <c r="D264" s="459"/>
      <c r="E264" s="459"/>
      <c r="F264" s="459"/>
      <c r="G264" s="459"/>
      <c r="H264" s="459"/>
      <c r="I264" s="459"/>
      <c r="J264" s="459"/>
      <c r="K264" s="459"/>
      <c r="L264" s="459"/>
      <c r="M264" s="459"/>
      <c r="N264" s="459"/>
      <c r="O264" s="459"/>
      <c r="P264" s="459"/>
      <c r="Q264" s="459"/>
      <c r="R264" s="459"/>
      <c r="S264" s="459"/>
      <c r="T264" s="459"/>
      <c r="U264" s="459"/>
      <c r="V264" s="459"/>
      <c r="W264" s="459"/>
      <c r="X264" s="459"/>
      <c r="Y264" s="459"/>
      <c r="Z264" s="459"/>
      <c r="AA264" s="459"/>
      <c r="AB264" s="459"/>
      <c r="AC264" s="459"/>
      <c r="AD264" s="459"/>
      <c r="AE264" s="459"/>
      <c r="AF264" s="459"/>
      <c r="AG264" s="459"/>
      <c r="AH264" s="459"/>
      <c r="AI264" s="459"/>
      <c r="AJ264" s="459"/>
      <c r="AK264" s="459"/>
      <c r="AL264" s="459"/>
      <c r="AM264" s="459"/>
      <c r="AN264" s="459"/>
      <c r="AO264" s="459"/>
      <c r="AP264" s="459"/>
      <c r="AQ264" s="459"/>
      <c r="AR264" s="459"/>
      <c r="AS264" s="459"/>
      <c r="AT264" s="459"/>
      <c r="AU264" s="459"/>
      <c r="AV264" s="459"/>
      <c r="AW264" s="459"/>
      <c r="AX264" s="459"/>
      <c r="AY264" s="459"/>
      <c r="AZ264" s="459"/>
      <c r="BA264" s="459"/>
      <c r="BB264" s="459"/>
      <c r="BC264" s="459"/>
      <c r="BD264" s="459"/>
      <c r="BE264" s="459"/>
      <c r="BF264" s="459"/>
      <c r="BG264" s="459"/>
      <c r="BH264" s="459"/>
      <c r="BI264" s="459"/>
      <c r="BJ264" s="459"/>
      <c r="BK264" s="459"/>
      <c r="BL264" s="459"/>
      <c r="BM264" s="459"/>
      <c r="BN264" s="459"/>
      <c r="BO264" s="459"/>
      <c r="BP264" s="459"/>
      <c r="BQ264" s="459"/>
      <c r="BR264" s="459"/>
      <c r="BS264" s="459"/>
      <c r="BT264" s="459"/>
    </row>
    <row r="265" ht="2.85" customHeight="1"/>
    <row r="266" ht="4.35" customHeight="1"/>
    <row r="267" ht="2.85" customHeight="1"/>
    <row r="268" ht="13.5" hidden="1"/>
    <row r="269" spans="2:65" ht="14.45" customHeight="1">
      <c r="B269" s="453" t="s">
        <v>2151</v>
      </c>
      <c r="C269" s="421"/>
      <c r="D269" s="421"/>
      <c r="E269" s="421"/>
      <c r="F269" s="421"/>
      <c r="G269" s="421"/>
      <c r="H269" s="421"/>
      <c r="I269" s="421"/>
      <c r="J269" s="421"/>
      <c r="K269" s="421"/>
      <c r="L269" s="421"/>
      <c r="M269" s="421"/>
      <c r="N269" s="421"/>
      <c r="O269" s="421"/>
      <c r="P269" s="421"/>
      <c r="Q269" s="421"/>
      <c r="R269" s="421"/>
      <c r="S269" s="421"/>
      <c r="T269" s="421"/>
      <c r="U269" s="421"/>
      <c r="V269" s="421"/>
      <c r="W269" s="421"/>
      <c r="X269" s="421"/>
      <c r="Y269" s="421"/>
      <c r="Z269" s="421"/>
      <c r="AA269" s="421"/>
      <c r="AB269" s="421"/>
      <c r="AC269" s="421"/>
      <c r="AD269" s="421"/>
      <c r="AE269" s="421"/>
      <c r="AF269" s="421"/>
      <c r="AG269" s="421"/>
      <c r="AH269" s="421"/>
      <c r="AI269" s="421"/>
      <c r="AJ269" s="421"/>
      <c r="AK269" s="421"/>
      <c r="AL269" s="421"/>
      <c r="AM269" s="421"/>
      <c r="AN269" s="421"/>
      <c r="AO269" s="421"/>
      <c r="AP269" s="421"/>
      <c r="AQ269" s="421"/>
      <c r="AR269" s="421"/>
      <c r="AS269" s="421"/>
      <c r="AT269" s="421"/>
      <c r="AU269" s="421"/>
      <c r="AV269" s="421"/>
      <c r="AW269" s="421"/>
      <c r="AX269" s="421"/>
      <c r="AY269" s="421"/>
      <c r="AZ269" s="421"/>
      <c r="BA269" s="421"/>
      <c r="BB269" s="421"/>
      <c r="BC269" s="421"/>
      <c r="BD269" s="421"/>
      <c r="BE269" s="421"/>
      <c r="BF269" s="421"/>
      <c r="BG269" s="421"/>
      <c r="BH269" s="421"/>
      <c r="BI269" s="421"/>
      <c r="BJ269" s="421"/>
      <c r="BK269" s="421"/>
      <c r="BL269" s="421"/>
      <c r="BM269" s="421"/>
    </row>
    <row r="270" spans="2:72" ht="11.45" customHeight="1">
      <c r="B270" s="454" t="s">
        <v>1937</v>
      </c>
      <c r="C270" s="455"/>
      <c r="D270" s="456" t="s">
        <v>1938</v>
      </c>
      <c r="E270" s="455"/>
      <c r="F270" s="455"/>
      <c r="G270" s="455"/>
      <c r="H270" s="455"/>
      <c r="I270" s="455"/>
      <c r="J270" s="455"/>
      <c r="K270" s="455"/>
      <c r="L270" s="455"/>
      <c r="M270" s="455"/>
      <c r="N270" s="455"/>
      <c r="O270" s="455"/>
      <c r="P270" s="455"/>
      <c r="Q270" s="455"/>
      <c r="R270" s="455"/>
      <c r="S270" s="455"/>
      <c r="T270" s="455"/>
      <c r="U270" s="455"/>
      <c r="V270" s="456" t="s">
        <v>1884</v>
      </c>
      <c r="W270" s="455"/>
      <c r="X270" s="455"/>
      <c r="Y270" s="455"/>
      <c r="Z270" s="455"/>
      <c r="AA270" s="455"/>
      <c r="AB270" s="455"/>
      <c r="AC270" s="455"/>
      <c r="AD270" s="455"/>
      <c r="AE270" s="455"/>
      <c r="AF270" s="455"/>
      <c r="AG270" s="455"/>
      <c r="AH270" s="455"/>
      <c r="AI270" s="455"/>
      <c r="AJ270" s="455"/>
      <c r="AK270" s="455"/>
      <c r="AL270" s="455"/>
      <c r="AM270" s="455"/>
      <c r="AN270" s="455"/>
      <c r="AO270" s="455"/>
      <c r="AP270" s="455"/>
      <c r="AQ270" s="455"/>
      <c r="AR270" s="455"/>
      <c r="AS270" s="454" t="s">
        <v>1939</v>
      </c>
      <c r="AT270" s="455"/>
      <c r="AU270" s="455"/>
      <c r="AV270" s="455"/>
      <c r="AW270" s="455"/>
      <c r="AX270" s="455"/>
      <c r="AY270" s="455"/>
      <c r="AZ270" s="455"/>
      <c r="BA270" s="455"/>
      <c r="BB270" s="454" t="s">
        <v>128</v>
      </c>
      <c r="BC270" s="455"/>
      <c r="BD270" s="455"/>
      <c r="BE270" s="455"/>
      <c r="BF270" s="455"/>
      <c r="BG270" s="455"/>
      <c r="BH270" s="455"/>
      <c r="BI270" s="455"/>
      <c r="BJ270" s="455"/>
      <c r="BK270" s="456" t="s">
        <v>1940</v>
      </c>
      <c r="BL270" s="455"/>
      <c r="BM270" s="455"/>
      <c r="BN270" s="455"/>
      <c r="BO270" s="454" t="s">
        <v>1941</v>
      </c>
      <c r="BP270" s="455"/>
      <c r="BQ270" s="455"/>
      <c r="BR270" s="455"/>
      <c r="BS270" s="455"/>
      <c r="BT270" s="455"/>
    </row>
    <row r="271" spans="2:72" ht="11.45" customHeight="1">
      <c r="B271" s="428">
        <v>1</v>
      </c>
      <c r="C271" s="421"/>
      <c r="D271" s="429" t="s">
        <v>2152</v>
      </c>
      <c r="E271" s="421"/>
      <c r="F271" s="421"/>
      <c r="G271" s="421"/>
      <c r="H271" s="421"/>
      <c r="I271" s="421"/>
      <c r="J271" s="421"/>
      <c r="K271" s="421"/>
      <c r="L271" s="421"/>
      <c r="M271" s="421"/>
      <c r="N271" s="421"/>
      <c r="O271" s="421"/>
      <c r="P271" s="421"/>
      <c r="Q271" s="421"/>
      <c r="R271" s="421"/>
      <c r="S271" s="421"/>
      <c r="T271" s="421"/>
      <c r="U271" s="421"/>
      <c r="V271" s="429" t="s">
        <v>2153</v>
      </c>
      <c r="W271" s="421"/>
      <c r="X271" s="421"/>
      <c r="Y271" s="421"/>
      <c r="Z271" s="421"/>
      <c r="AA271" s="421"/>
      <c r="AB271" s="421"/>
      <c r="AC271" s="421"/>
      <c r="AD271" s="421"/>
      <c r="AE271" s="421"/>
      <c r="AF271" s="421"/>
      <c r="AG271" s="421"/>
      <c r="AH271" s="421"/>
      <c r="AI271" s="421"/>
      <c r="AJ271" s="421"/>
      <c r="AK271" s="421"/>
      <c r="AL271" s="421"/>
      <c r="AM271" s="421"/>
      <c r="AN271" s="421"/>
      <c r="AO271" s="421"/>
      <c r="AP271" s="421"/>
      <c r="AQ271" s="421"/>
      <c r="AR271" s="421"/>
      <c r="AS271" s="457">
        <v>0</v>
      </c>
      <c r="AT271" s="421"/>
      <c r="AU271" s="421"/>
      <c r="AV271" s="421"/>
      <c r="AW271" s="421"/>
      <c r="AX271" s="421"/>
      <c r="AY271" s="421"/>
      <c r="AZ271" s="421"/>
      <c r="BA271" s="421"/>
      <c r="BB271" s="428" t="s">
        <v>1972</v>
      </c>
      <c r="BC271" s="421"/>
      <c r="BD271" s="421"/>
      <c r="BE271" s="421"/>
      <c r="BF271" s="421"/>
      <c r="BG271" s="421"/>
      <c r="BH271" s="421"/>
      <c r="BI271" s="421"/>
      <c r="BJ271" s="421"/>
      <c r="BK271" s="429" t="s">
        <v>580</v>
      </c>
      <c r="BL271" s="421"/>
      <c r="BM271" s="421"/>
      <c r="BN271" s="421"/>
      <c r="BO271" s="457">
        <v>0</v>
      </c>
      <c r="BP271" s="421"/>
      <c r="BQ271" s="421"/>
      <c r="BR271" s="421"/>
      <c r="BS271" s="421"/>
      <c r="BT271" s="421"/>
    </row>
    <row r="272" spans="2:72" ht="11.25" customHeight="1">
      <c r="B272" s="458">
        <v>0</v>
      </c>
      <c r="C272" s="459"/>
      <c r="D272" s="459"/>
      <c r="E272" s="459"/>
      <c r="F272" s="459"/>
      <c r="G272" s="459"/>
      <c r="H272" s="459"/>
      <c r="I272" s="459"/>
      <c r="J272" s="459"/>
      <c r="K272" s="459"/>
      <c r="L272" s="459"/>
      <c r="M272" s="459"/>
      <c r="N272" s="459"/>
      <c r="O272" s="459"/>
      <c r="P272" s="459"/>
      <c r="Q272" s="459"/>
      <c r="R272" s="459"/>
      <c r="S272" s="459"/>
      <c r="T272" s="459"/>
      <c r="U272" s="459"/>
      <c r="V272" s="459"/>
      <c r="W272" s="459"/>
      <c r="X272" s="459"/>
      <c r="Y272" s="459"/>
      <c r="Z272" s="459"/>
      <c r="AA272" s="459"/>
      <c r="AB272" s="459"/>
      <c r="AC272" s="459"/>
      <c r="AD272" s="459"/>
      <c r="AE272" s="459"/>
      <c r="AF272" s="459"/>
      <c r="AG272" s="459"/>
      <c r="AH272" s="459"/>
      <c r="AI272" s="459"/>
      <c r="AJ272" s="459"/>
      <c r="AK272" s="459"/>
      <c r="AL272" s="459"/>
      <c r="AM272" s="459"/>
      <c r="AN272" s="459"/>
      <c r="AO272" s="459"/>
      <c r="AP272" s="459"/>
      <c r="AQ272" s="459"/>
      <c r="AR272" s="459"/>
      <c r="AS272" s="459"/>
      <c r="AT272" s="459"/>
      <c r="AU272" s="459"/>
      <c r="AV272" s="459"/>
      <c r="AW272" s="459"/>
      <c r="AX272" s="459"/>
      <c r="AY272" s="459"/>
      <c r="AZ272" s="459"/>
      <c r="BA272" s="459"/>
      <c r="BB272" s="459"/>
      <c r="BC272" s="459"/>
      <c r="BD272" s="459"/>
      <c r="BE272" s="459"/>
      <c r="BF272" s="459"/>
      <c r="BG272" s="459"/>
      <c r="BH272" s="459"/>
      <c r="BI272" s="459"/>
      <c r="BJ272" s="459"/>
      <c r="BK272" s="459"/>
      <c r="BL272" s="459"/>
      <c r="BM272" s="459"/>
      <c r="BN272" s="459"/>
      <c r="BO272" s="459"/>
      <c r="BP272" s="459"/>
      <c r="BQ272" s="459"/>
      <c r="BR272" s="459"/>
      <c r="BS272" s="459"/>
      <c r="BT272" s="459"/>
    </row>
    <row r="273" ht="2.85" customHeight="1"/>
    <row r="274" ht="4.35" customHeight="1"/>
    <row r="275" ht="2.85" customHeight="1"/>
    <row r="276" ht="13.5" hidden="1"/>
    <row r="277" spans="2:56" ht="14.45" customHeight="1">
      <c r="B277" s="453" t="s">
        <v>2154</v>
      </c>
      <c r="C277" s="421"/>
      <c r="D277" s="421"/>
      <c r="E277" s="421"/>
      <c r="F277" s="421"/>
      <c r="G277" s="421"/>
      <c r="H277" s="421"/>
      <c r="I277" s="421"/>
      <c r="J277" s="421"/>
      <c r="K277" s="421"/>
      <c r="L277" s="421"/>
      <c r="M277" s="421"/>
      <c r="N277" s="421"/>
      <c r="O277" s="421"/>
      <c r="P277" s="421"/>
      <c r="Q277" s="421"/>
      <c r="R277" s="421"/>
      <c r="S277" s="421"/>
      <c r="T277" s="421"/>
      <c r="U277" s="421"/>
      <c r="V277" s="421"/>
      <c r="W277" s="421"/>
      <c r="X277" s="421"/>
      <c r="Y277" s="421"/>
      <c r="Z277" s="421"/>
      <c r="AA277" s="421"/>
      <c r="AB277" s="421"/>
      <c r="AC277" s="421"/>
      <c r="AD277" s="421"/>
      <c r="AE277" s="421"/>
      <c r="AF277" s="421"/>
      <c r="AG277" s="421"/>
      <c r="AH277" s="421"/>
      <c r="AI277" s="421"/>
      <c r="AJ277" s="421"/>
      <c r="AK277" s="421"/>
      <c r="AL277" s="421"/>
      <c r="AM277" s="421"/>
      <c r="AN277" s="421"/>
      <c r="AO277" s="421"/>
      <c r="AP277" s="421"/>
      <c r="AQ277" s="421"/>
      <c r="AR277" s="421"/>
      <c r="AS277" s="421"/>
      <c r="AT277" s="421"/>
      <c r="AU277" s="421"/>
      <c r="AV277" s="421"/>
      <c r="AW277" s="421"/>
      <c r="AX277" s="421"/>
      <c r="AY277" s="421"/>
      <c r="AZ277" s="421"/>
      <c r="BA277" s="421"/>
      <c r="BB277" s="421"/>
      <c r="BC277" s="421"/>
      <c r="BD277" s="421"/>
    </row>
    <row r="278" spans="2:72" ht="11.45" customHeight="1">
      <c r="B278" s="454" t="s">
        <v>1937</v>
      </c>
      <c r="C278" s="455"/>
      <c r="D278" s="456" t="s">
        <v>1938</v>
      </c>
      <c r="E278" s="455"/>
      <c r="F278" s="455"/>
      <c r="G278" s="455"/>
      <c r="H278" s="455"/>
      <c r="I278" s="455"/>
      <c r="J278" s="455"/>
      <c r="K278" s="455"/>
      <c r="L278" s="455"/>
      <c r="M278" s="455"/>
      <c r="N278" s="455"/>
      <c r="O278" s="455"/>
      <c r="P278" s="455"/>
      <c r="Q278" s="455"/>
      <c r="R278" s="455"/>
      <c r="S278" s="455"/>
      <c r="T278" s="455"/>
      <c r="U278" s="455"/>
      <c r="V278" s="456" t="s">
        <v>1884</v>
      </c>
      <c r="W278" s="455"/>
      <c r="X278" s="455"/>
      <c r="Y278" s="455"/>
      <c r="Z278" s="455"/>
      <c r="AA278" s="455"/>
      <c r="AB278" s="455"/>
      <c r="AC278" s="455"/>
      <c r="AD278" s="455"/>
      <c r="AE278" s="455"/>
      <c r="AF278" s="455"/>
      <c r="AG278" s="455"/>
      <c r="AH278" s="455"/>
      <c r="AI278" s="455"/>
      <c r="AJ278" s="455"/>
      <c r="AK278" s="455"/>
      <c r="AL278" s="455"/>
      <c r="AM278" s="455"/>
      <c r="AN278" s="455"/>
      <c r="AO278" s="455"/>
      <c r="AP278" s="455"/>
      <c r="AQ278" s="455"/>
      <c r="AR278" s="455"/>
      <c r="AS278" s="454" t="s">
        <v>1939</v>
      </c>
      <c r="AT278" s="455"/>
      <c r="AU278" s="455"/>
      <c r="AV278" s="455"/>
      <c r="AW278" s="455"/>
      <c r="AX278" s="455"/>
      <c r="AY278" s="455"/>
      <c r="AZ278" s="455"/>
      <c r="BA278" s="455"/>
      <c r="BB278" s="454" t="s">
        <v>128</v>
      </c>
      <c r="BC278" s="455"/>
      <c r="BD278" s="455"/>
      <c r="BE278" s="455"/>
      <c r="BF278" s="455"/>
      <c r="BG278" s="455"/>
      <c r="BH278" s="455"/>
      <c r="BI278" s="455"/>
      <c r="BJ278" s="455"/>
      <c r="BK278" s="456" t="s">
        <v>1940</v>
      </c>
      <c r="BL278" s="455"/>
      <c r="BM278" s="455"/>
      <c r="BN278" s="455"/>
      <c r="BO278" s="454" t="s">
        <v>1941</v>
      </c>
      <c r="BP278" s="455"/>
      <c r="BQ278" s="455"/>
      <c r="BR278" s="455"/>
      <c r="BS278" s="455"/>
      <c r="BT278" s="455"/>
    </row>
    <row r="279" spans="2:72" ht="11.45" customHeight="1">
      <c r="B279" s="428">
        <v>1</v>
      </c>
      <c r="C279" s="421"/>
      <c r="D279" s="429" t="s">
        <v>2155</v>
      </c>
      <c r="E279" s="421"/>
      <c r="F279" s="421"/>
      <c r="G279" s="421"/>
      <c r="H279" s="421"/>
      <c r="I279" s="421"/>
      <c r="J279" s="421"/>
      <c r="K279" s="421"/>
      <c r="L279" s="421"/>
      <c r="M279" s="421"/>
      <c r="N279" s="421"/>
      <c r="O279" s="421"/>
      <c r="P279" s="421"/>
      <c r="Q279" s="421"/>
      <c r="R279" s="421"/>
      <c r="S279" s="421"/>
      <c r="T279" s="421"/>
      <c r="U279" s="421"/>
      <c r="V279" s="429" t="s">
        <v>2156</v>
      </c>
      <c r="W279" s="421"/>
      <c r="X279" s="421"/>
      <c r="Y279" s="421"/>
      <c r="Z279" s="421"/>
      <c r="AA279" s="421"/>
      <c r="AB279" s="421"/>
      <c r="AC279" s="421"/>
      <c r="AD279" s="421"/>
      <c r="AE279" s="421"/>
      <c r="AF279" s="421"/>
      <c r="AG279" s="421"/>
      <c r="AH279" s="421"/>
      <c r="AI279" s="421"/>
      <c r="AJ279" s="421"/>
      <c r="AK279" s="421"/>
      <c r="AL279" s="421"/>
      <c r="AM279" s="421"/>
      <c r="AN279" s="421"/>
      <c r="AO279" s="421"/>
      <c r="AP279" s="421"/>
      <c r="AQ279" s="421"/>
      <c r="AR279" s="421"/>
      <c r="AS279" s="457">
        <v>0</v>
      </c>
      <c r="AT279" s="421"/>
      <c r="AU279" s="421"/>
      <c r="AV279" s="421"/>
      <c r="AW279" s="421"/>
      <c r="AX279" s="421"/>
      <c r="AY279" s="421"/>
      <c r="AZ279" s="421"/>
      <c r="BA279" s="421"/>
      <c r="BB279" s="428" t="s">
        <v>1972</v>
      </c>
      <c r="BC279" s="421"/>
      <c r="BD279" s="421"/>
      <c r="BE279" s="421"/>
      <c r="BF279" s="421"/>
      <c r="BG279" s="421"/>
      <c r="BH279" s="421"/>
      <c r="BI279" s="421"/>
      <c r="BJ279" s="421"/>
      <c r="BK279" s="429" t="s">
        <v>580</v>
      </c>
      <c r="BL279" s="421"/>
      <c r="BM279" s="421"/>
      <c r="BN279" s="421"/>
      <c r="BO279" s="457">
        <v>0</v>
      </c>
      <c r="BP279" s="421"/>
      <c r="BQ279" s="421"/>
      <c r="BR279" s="421"/>
      <c r="BS279" s="421"/>
      <c r="BT279" s="421"/>
    </row>
    <row r="280" spans="2:72" ht="11.25" customHeight="1">
      <c r="B280" s="428">
        <v>2</v>
      </c>
      <c r="C280" s="421"/>
      <c r="D280" s="429" t="s">
        <v>2157</v>
      </c>
      <c r="E280" s="421"/>
      <c r="F280" s="421"/>
      <c r="G280" s="421"/>
      <c r="H280" s="421"/>
      <c r="I280" s="421"/>
      <c r="J280" s="421"/>
      <c r="K280" s="421"/>
      <c r="L280" s="421"/>
      <c r="M280" s="421"/>
      <c r="N280" s="421"/>
      <c r="O280" s="421"/>
      <c r="P280" s="421"/>
      <c r="Q280" s="421"/>
      <c r="R280" s="421"/>
      <c r="S280" s="421"/>
      <c r="T280" s="421"/>
      <c r="U280" s="421"/>
      <c r="V280" s="429" t="s">
        <v>2158</v>
      </c>
      <c r="W280" s="421"/>
      <c r="X280" s="421"/>
      <c r="Y280" s="421"/>
      <c r="Z280" s="421"/>
      <c r="AA280" s="421"/>
      <c r="AB280" s="421"/>
      <c r="AC280" s="421"/>
      <c r="AD280" s="421"/>
      <c r="AE280" s="421"/>
      <c r="AF280" s="421"/>
      <c r="AG280" s="421"/>
      <c r="AH280" s="421"/>
      <c r="AI280" s="421"/>
      <c r="AJ280" s="421"/>
      <c r="AK280" s="421"/>
      <c r="AL280" s="421"/>
      <c r="AM280" s="421"/>
      <c r="AN280" s="421"/>
      <c r="AO280" s="421"/>
      <c r="AP280" s="421"/>
      <c r="AQ280" s="421"/>
      <c r="AR280" s="421"/>
      <c r="AS280" s="457">
        <v>0</v>
      </c>
      <c r="AT280" s="421"/>
      <c r="AU280" s="421"/>
      <c r="AV280" s="421"/>
      <c r="AW280" s="421"/>
      <c r="AX280" s="421"/>
      <c r="AY280" s="421"/>
      <c r="AZ280" s="421"/>
      <c r="BA280" s="421"/>
      <c r="BB280" s="428" t="s">
        <v>2033</v>
      </c>
      <c r="BC280" s="421"/>
      <c r="BD280" s="421"/>
      <c r="BE280" s="421"/>
      <c r="BF280" s="421"/>
      <c r="BG280" s="421"/>
      <c r="BH280" s="421"/>
      <c r="BI280" s="421"/>
      <c r="BJ280" s="421"/>
      <c r="BK280" s="429" t="s">
        <v>580</v>
      </c>
      <c r="BL280" s="421"/>
      <c r="BM280" s="421"/>
      <c r="BN280" s="421"/>
      <c r="BO280" s="457">
        <v>0</v>
      </c>
      <c r="BP280" s="421"/>
      <c r="BQ280" s="421"/>
      <c r="BR280" s="421"/>
      <c r="BS280" s="421"/>
      <c r="BT280" s="421"/>
    </row>
    <row r="281" spans="2:72" ht="11.45" customHeight="1">
      <c r="B281" s="428">
        <v>3</v>
      </c>
      <c r="C281" s="421"/>
      <c r="D281" s="429" t="s">
        <v>2159</v>
      </c>
      <c r="E281" s="421"/>
      <c r="F281" s="421"/>
      <c r="G281" s="421"/>
      <c r="H281" s="421"/>
      <c r="I281" s="421"/>
      <c r="J281" s="421"/>
      <c r="K281" s="421"/>
      <c r="L281" s="421"/>
      <c r="M281" s="421"/>
      <c r="N281" s="421"/>
      <c r="O281" s="421"/>
      <c r="P281" s="421"/>
      <c r="Q281" s="421"/>
      <c r="R281" s="421"/>
      <c r="S281" s="421"/>
      <c r="T281" s="421"/>
      <c r="U281" s="421"/>
      <c r="V281" s="429" t="s">
        <v>2160</v>
      </c>
      <c r="W281" s="421"/>
      <c r="X281" s="421"/>
      <c r="Y281" s="421"/>
      <c r="Z281" s="421"/>
      <c r="AA281" s="421"/>
      <c r="AB281" s="421"/>
      <c r="AC281" s="421"/>
      <c r="AD281" s="421"/>
      <c r="AE281" s="421"/>
      <c r="AF281" s="421"/>
      <c r="AG281" s="421"/>
      <c r="AH281" s="421"/>
      <c r="AI281" s="421"/>
      <c r="AJ281" s="421"/>
      <c r="AK281" s="421"/>
      <c r="AL281" s="421"/>
      <c r="AM281" s="421"/>
      <c r="AN281" s="421"/>
      <c r="AO281" s="421"/>
      <c r="AP281" s="421"/>
      <c r="AQ281" s="421"/>
      <c r="AR281" s="421"/>
      <c r="AS281" s="457">
        <v>0</v>
      </c>
      <c r="AT281" s="421"/>
      <c r="AU281" s="421"/>
      <c r="AV281" s="421"/>
      <c r="AW281" s="421"/>
      <c r="AX281" s="421"/>
      <c r="AY281" s="421"/>
      <c r="AZ281" s="421"/>
      <c r="BA281" s="421"/>
      <c r="BB281" s="428" t="s">
        <v>2033</v>
      </c>
      <c r="BC281" s="421"/>
      <c r="BD281" s="421"/>
      <c r="BE281" s="421"/>
      <c r="BF281" s="421"/>
      <c r="BG281" s="421"/>
      <c r="BH281" s="421"/>
      <c r="BI281" s="421"/>
      <c r="BJ281" s="421"/>
      <c r="BK281" s="429" t="s">
        <v>580</v>
      </c>
      <c r="BL281" s="421"/>
      <c r="BM281" s="421"/>
      <c r="BN281" s="421"/>
      <c r="BO281" s="457">
        <v>0</v>
      </c>
      <c r="BP281" s="421"/>
      <c r="BQ281" s="421"/>
      <c r="BR281" s="421"/>
      <c r="BS281" s="421"/>
      <c r="BT281" s="421"/>
    </row>
    <row r="282" spans="2:72" ht="11.45" customHeight="1">
      <c r="B282" s="428">
        <v>4</v>
      </c>
      <c r="C282" s="421"/>
      <c r="D282" s="429" t="s">
        <v>2161</v>
      </c>
      <c r="E282" s="421"/>
      <c r="F282" s="421"/>
      <c r="G282" s="421"/>
      <c r="H282" s="421"/>
      <c r="I282" s="421"/>
      <c r="J282" s="421"/>
      <c r="K282" s="421"/>
      <c r="L282" s="421"/>
      <c r="M282" s="421"/>
      <c r="N282" s="421"/>
      <c r="O282" s="421"/>
      <c r="P282" s="421"/>
      <c r="Q282" s="421"/>
      <c r="R282" s="421"/>
      <c r="S282" s="421"/>
      <c r="T282" s="421"/>
      <c r="U282" s="421"/>
      <c r="V282" s="429" t="s">
        <v>2162</v>
      </c>
      <c r="W282" s="421"/>
      <c r="X282" s="421"/>
      <c r="Y282" s="421"/>
      <c r="Z282" s="421"/>
      <c r="AA282" s="421"/>
      <c r="AB282" s="421"/>
      <c r="AC282" s="421"/>
      <c r="AD282" s="421"/>
      <c r="AE282" s="421"/>
      <c r="AF282" s="421"/>
      <c r="AG282" s="421"/>
      <c r="AH282" s="421"/>
      <c r="AI282" s="421"/>
      <c r="AJ282" s="421"/>
      <c r="AK282" s="421"/>
      <c r="AL282" s="421"/>
      <c r="AM282" s="421"/>
      <c r="AN282" s="421"/>
      <c r="AO282" s="421"/>
      <c r="AP282" s="421"/>
      <c r="AQ282" s="421"/>
      <c r="AR282" s="421"/>
      <c r="AS282" s="457">
        <v>0</v>
      </c>
      <c r="AT282" s="421"/>
      <c r="AU282" s="421"/>
      <c r="AV282" s="421"/>
      <c r="AW282" s="421"/>
      <c r="AX282" s="421"/>
      <c r="AY282" s="421"/>
      <c r="AZ282" s="421"/>
      <c r="BA282" s="421"/>
      <c r="BB282" s="428" t="s">
        <v>1972</v>
      </c>
      <c r="BC282" s="421"/>
      <c r="BD282" s="421"/>
      <c r="BE282" s="421"/>
      <c r="BF282" s="421"/>
      <c r="BG282" s="421"/>
      <c r="BH282" s="421"/>
      <c r="BI282" s="421"/>
      <c r="BJ282" s="421"/>
      <c r="BK282" s="429" t="s">
        <v>580</v>
      </c>
      <c r="BL282" s="421"/>
      <c r="BM282" s="421"/>
      <c r="BN282" s="421"/>
      <c r="BO282" s="457">
        <v>0</v>
      </c>
      <c r="BP282" s="421"/>
      <c r="BQ282" s="421"/>
      <c r="BR282" s="421"/>
      <c r="BS282" s="421"/>
      <c r="BT282" s="421"/>
    </row>
    <row r="283" spans="2:72" ht="11.25" customHeight="1">
      <c r="B283" s="458">
        <v>0</v>
      </c>
      <c r="C283" s="459"/>
      <c r="D283" s="459"/>
      <c r="E283" s="459"/>
      <c r="F283" s="459"/>
      <c r="G283" s="459"/>
      <c r="H283" s="459"/>
      <c r="I283" s="459"/>
      <c r="J283" s="459"/>
      <c r="K283" s="459"/>
      <c r="L283" s="459"/>
      <c r="M283" s="459"/>
      <c r="N283" s="459"/>
      <c r="O283" s="459"/>
      <c r="P283" s="459"/>
      <c r="Q283" s="459"/>
      <c r="R283" s="459"/>
      <c r="S283" s="459"/>
      <c r="T283" s="459"/>
      <c r="U283" s="459"/>
      <c r="V283" s="459"/>
      <c r="W283" s="459"/>
      <c r="X283" s="459"/>
      <c r="Y283" s="459"/>
      <c r="Z283" s="459"/>
      <c r="AA283" s="459"/>
      <c r="AB283" s="459"/>
      <c r="AC283" s="459"/>
      <c r="AD283" s="459"/>
      <c r="AE283" s="459"/>
      <c r="AF283" s="459"/>
      <c r="AG283" s="459"/>
      <c r="AH283" s="459"/>
      <c r="AI283" s="459"/>
      <c r="AJ283" s="459"/>
      <c r="AK283" s="459"/>
      <c r="AL283" s="459"/>
      <c r="AM283" s="459"/>
      <c r="AN283" s="459"/>
      <c r="AO283" s="459"/>
      <c r="AP283" s="459"/>
      <c r="AQ283" s="459"/>
      <c r="AR283" s="459"/>
      <c r="AS283" s="459"/>
      <c r="AT283" s="459"/>
      <c r="AU283" s="459"/>
      <c r="AV283" s="459"/>
      <c r="AW283" s="459"/>
      <c r="AX283" s="459"/>
      <c r="AY283" s="459"/>
      <c r="AZ283" s="459"/>
      <c r="BA283" s="459"/>
      <c r="BB283" s="459"/>
      <c r="BC283" s="459"/>
      <c r="BD283" s="459"/>
      <c r="BE283" s="459"/>
      <c r="BF283" s="459"/>
      <c r="BG283" s="459"/>
      <c r="BH283" s="459"/>
      <c r="BI283" s="459"/>
      <c r="BJ283" s="459"/>
      <c r="BK283" s="459"/>
      <c r="BL283" s="459"/>
      <c r="BM283" s="459"/>
      <c r="BN283" s="459"/>
      <c r="BO283" s="459"/>
      <c r="BP283" s="459"/>
      <c r="BQ283" s="459"/>
      <c r="BR283" s="459"/>
      <c r="BS283" s="459"/>
      <c r="BT283" s="459"/>
    </row>
    <row r="284" ht="13.5" hidden="1"/>
    <row r="285" ht="2.85" customHeight="1"/>
    <row r="286" ht="9.95" customHeight="1"/>
    <row r="287" spans="2:26" ht="11.45" customHeight="1">
      <c r="B287" s="439" t="s">
        <v>5</v>
      </c>
      <c r="C287" s="440"/>
      <c r="D287" s="440"/>
      <c r="E287" s="440"/>
      <c r="F287" s="440"/>
      <c r="G287" s="440"/>
      <c r="H287" s="440"/>
      <c r="I287" s="440"/>
      <c r="J287" s="440"/>
      <c r="K287" s="440"/>
      <c r="M287" s="441" t="s">
        <v>1885</v>
      </c>
      <c r="N287" s="440"/>
      <c r="O287" s="440"/>
      <c r="P287" s="440"/>
      <c r="Q287" s="440"/>
      <c r="R287" s="440"/>
      <c r="S287" s="440"/>
      <c r="T287" s="440"/>
      <c r="U287" s="440"/>
      <c r="V287" s="440"/>
      <c r="W287" s="440"/>
      <c r="X287" s="440"/>
      <c r="Y287" s="440"/>
      <c r="Z287" s="440"/>
    </row>
    <row r="288" spans="2:26" ht="11.25" customHeight="1">
      <c r="B288" s="441" t="s">
        <v>1886</v>
      </c>
      <c r="C288" s="440"/>
      <c r="D288" s="440"/>
      <c r="E288" s="440"/>
      <c r="F288" s="440"/>
      <c r="G288" s="440"/>
      <c r="H288" s="440"/>
      <c r="I288" s="440"/>
      <c r="J288" s="440"/>
      <c r="K288" s="440"/>
      <c r="L288" s="444"/>
      <c r="M288" s="445">
        <v>0</v>
      </c>
      <c r="N288" s="446"/>
      <c r="O288" s="446"/>
      <c r="P288" s="446"/>
      <c r="Q288" s="446"/>
      <c r="R288" s="446"/>
      <c r="S288" s="446"/>
      <c r="T288" s="446"/>
      <c r="U288" s="446"/>
      <c r="V288" s="446"/>
      <c r="W288" s="446"/>
      <c r="X288" s="446"/>
      <c r="Y288" s="446"/>
      <c r="Z288" s="446"/>
    </row>
    <row r="289" ht="13.5" hidden="1"/>
    <row r="290" ht="3" customHeight="1"/>
    <row r="291" spans="2:26" ht="11.25" customHeight="1">
      <c r="B291" s="448" t="s">
        <v>1933</v>
      </c>
      <c r="C291" s="421"/>
      <c r="D291" s="421"/>
      <c r="E291" s="421"/>
      <c r="F291" s="421"/>
      <c r="G291" s="421"/>
      <c r="H291" s="421"/>
      <c r="I291" s="421"/>
      <c r="J291" s="421"/>
      <c r="K291" s="421"/>
      <c r="M291" s="460">
        <v>0</v>
      </c>
      <c r="N291" s="450"/>
      <c r="O291" s="450"/>
      <c r="P291" s="450"/>
      <c r="Q291" s="450"/>
      <c r="R291" s="450"/>
      <c r="S291" s="450"/>
      <c r="T291" s="450"/>
      <c r="U291" s="450"/>
      <c r="V291" s="450"/>
      <c r="W291" s="450"/>
      <c r="X291" s="450"/>
      <c r="Y291" s="450"/>
      <c r="Z291" s="450"/>
    </row>
    <row r="292" ht="15" customHeight="1"/>
    <row r="293" ht="2.85" customHeight="1"/>
    <row r="294" ht="13.5" hidden="1"/>
    <row r="295" spans="2:72" ht="17.1" customHeight="1">
      <c r="B295" s="420" t="s">
        <v>2163</v>
      </c>
      <c r="C295" s="421"/>
      <c r="D295" s="421"/>
      <c r="E295" s="421"/>
      <c r="F295" s="421"/>
      <c r="G295" s="421"/>
      <c r="H295" s="421"/>
      <c r="I295" s="421"/>
      <c r="J295" s="421"/>
      <c r="K295" s="421"/>
      <c r="L295" s="421"/>
      <c r="M295" s="421"/>
      <c r="N295" s="421"/>
      <c r="O295" s="421"/>
      <c r="P295" s="421"/>
      <c r="Q295" s="421"/>
      <c r="R295" s="421"/>
      <c r="S295" s="421"/>
      <c r="T295" s="421"/>
      <c r="U295" s="421"/>
      <c r="V295" s="421"/>
      <c r="W295" s="421"/>
      <c r="X295" s="421"/>
      <c r="Y295" s="421"/>
      <c r="Z295" s="421"/>
      <c r="AA295" s="421"/>
      <c r="AB295" s="421"/>
      <c r="AC295" s="421"/>
      <c r="AD295" s="421"/>
      <c r="AE295" s="421"/>
      <c r="AF295" s="421"/>
      <c r="AG295" s="421"/>
      <c r="AH295" s="421"/>
      <c r="AI295" s="421"/>
      <c r="AJ295" s="421"/>
      <c r="AK295" s="421"/>
      <c r="AL295" s="421"/>
      <c r="AM295" s="421"/>
      <c r="AN295" s="421"/>
      <c r="AO295" s="421"/>
      <c r="AP295" s="421"/>
      <c r="AQ295" s="421"/>
      <c r="AR295" s="421"/>
      <c r="AS295" s="421"/>
      <c r="AT295" s="421"/>
      <c r="AU295" s="421"/>
      <c r="AV295" s="421"/>
      <c r="AW295" s="421"/>
      <c r="AX295" s="421"/>
      <c r="AY295" s="421"/>
      <c r="AZ295" s="421"/>
      <c r="BA295" s="421"/>
      <c r="BB295" s="421"/>
      <c r="BC295" s="421"/>
      <c r="BD295" s="421"/>
      <c r="BE295" s="421"/>
      <c r="BF295" s="421"/>
      <c r="BG295" s="421"/>
      <c r="BH295" s="421"/>
      <c r="BI295" s="421"/>
      <c r="BJ295" s="421"/>
      <c r="BK295" s="421"/>
      <c r="BL295" s="421"/>
      <c r="BM295" s="421"/>
      <c r="BN295" s="421"/>
      <c r="BO295" s="421"/>
      <c r="BP295" s="421"/>
      <c r="BQ295" s="421"/>
      <c r="BR295" s="421"/>
      <c r="BS295" s="421"/>
      <c r="BT295" s="421"/>
    </row>
    <row r="296" ht="5.85" customHeight="1"/>
    <row r="297" ht="2.85" customHeight="1"/>
    <row r="298" spans="2:45" ht="14.45" customHeight="1">
      <c r="B298" s="453" t="s">
        <v>2164</v>
      </c>
      <c r="C298" s="421"/>
      <c r="D298" s="421"/>
      <c r="E298" s="421"/>
      <c r="F298" s="421"/>
      <c r="G298" s="421"/>
      <c r="H298" s="421"/>
      <c r="I298" s="421"/>
      <c r="J298" s="421"/>
      <c r="K298" s="421"/>
      <c r="L298" s="421"/>
      <c r="M298" s="421"/>
      <c r="N298" s="421"/>
      <c r="O298" s="421"/>
      <c r="P298" s="421"/>
      <c r="Q298" s="421"/>
      <c r="R298" s="421"/>
      <c r="S298" s="421"/>
      <c r="T298" s="421"/>
      <c r="U298" s="421"/>
      <c r="V298" s="421"/>
      <c r="W298" s="421"/>
      <c r="X298" s="421"/>
      <c r="Y298" s="421"/>
      <c r="Z298" s="421"/>
      <c r="AA298" s="421"/>
      <c r="AB298" s="421"/>
      <c r="AC298" s="421"/>
      <c r="AD298" s="421"/>
      <c r="AE298" s="421"/>
      <c r="AF298" s="421"/>
      <c r="AG298" s="421"/>
      <c r="AH298" s="421"/>
      <c r="AI298" s="421"/>
      <c r="AJ298" s="421"/>
      <c r="AK298" s="421"/>
      <c r="AL298" s="421"/>
      <c r="AM298" s="421"/>
      <c r="AN298" s="421"/>
      <c r="AO298" s="421"/>
      <c r="AP298" s="421"/>
      <c r="AQ298" s="421"/>
      <c r="AR298" s="421"/>
      <c r="AS298" s="421"/>
    </row>
    <row r="299" ht="13.5" hidden="1"/>
    <row r="300" spans="2:72" ht="11.45" customHeight="1">
      <c r="B300" s="454" t="s">
        <v>1937</v>
      </c>
      <c r="C300" s="455"/>
      <c r="D300" s="456" t="s">
        <v>1938</v>
      </c>
      <c r="E300" s="455"/>
      <c r="F300" s="455"/>
      <c r="G300" s="455"/>
      <c r="H300" s="455"/>
      <c r="I300" s="455"/>
      <c r="J300" s="455"/>
      <c r="K300" s="455"/>
      <c r="L300" s="455"/>
      <c r="M300" s="455"/>
      <c r="N300" s="455"/>
      <c r="O300" s="455"/>
      <c r="P300" s="455"/>
      <c r="Q300" s="455"/>
      <c r="R300" s="455"/>
      <c r="S300" s="455"/>
      <c r="T300" s="455"/>
      <c r="U300" s="455"/>
      <c r="V300" s="456" t="s">
        <v>1884</v>
      </c>
      <c r="W300" s="455"/>
      <c r="X300" s="455"/>
      <c r="Y300" s="455"/>
      <c r="Z300" s="455"/>
      <c r="AA300" s="455"/>
      <c r="AB300" s="455"/>
      <c r="AC300" s="455"/>
      <c r="AD300" s="455"/>
      <c r="AE300" s="455"/>
      <c r="AF300" s="455"/>
      <c r="AG300" s="455"/>
      <c r="AH300" s="455"/>
      <c r="AI300" s="455"/>
      <c r="AJ300" s="455"/>
      <c r="AK300" s="455"/>
      <c r="AL300" s="455"/>
      <c r="AM300" s="455"/>
      <c r="AN300" s="455"/>
      <c r="AO300" s="455"/>
      <c r="AP300" s="455"/>
      <c r="AQ300" s="455"/>
      <c r="AR300" s="455"/>
      <c r="AS300" s="454" t="s">
        <v>1939</v>
      </c>
      <c r="AT300" s="455"/>
      <c r="AU300" s="455"/>
      <c r="AV300" s="455"/>
      <c r="AW300" s="455"/>
      <c r="AX300" s="455"/>
      <c r="AY300" s="455"/>
      <c r="AZ300" s="455"/>
      <c r="BA300" s="455"/>
      <c r="BB300" s="454" t="s">
        <v>128</v>
      </c>
      <c r="BC300" s="455"/>
      <c r="BD300" s="455"/>
      <c r="BE300" s="455"/>
      <c r="BF300" s="455"/>
      <c r="BG300" s="455"/>
      <c r="BH300" s="455"/>
      <c r="BI300" s="455"/>
      <c r="BJ300" s="455"/>
      <c r="BK300" s="456" t="s">
        <v>1940</v>
      </c>
      <c r="BL300" s="455"/>
      <c r="BM300" s="455"/>
      <c r="BN300" s="455"/>
      <c r="BO300" s="454" t="s">
        <v>1941</v>
      </c>
      <c r="BP300" s="455"/>
      <c r="BQ300" s="455"/>
      <c r="BR300" s="455"/>
      <c r="BS300" s="455"/>
      <c r="BT300" s="455"/>
    </row>
    <row r="301" spans="2:72" ht="11.45" customHeight="1">
      <c r="B301" s="428">
        <v>1</v>
      </c>
      <c r="C301" s="421"/>
      <c r="D301" s="429" t="s">
        <v>2165</v>
      </c>
      <c r="E301" s="421"/>
      <c r="F301" s="421"/>
      <c r="G301" s="421"/>
      <c r="H301" s="421"/>
      <c r="I301" s="421"/>
      <c r="J301" s="421"/>
      <c r="K301" s="421"/>
      <c r="L301" s="421"/>
      <c r="M301" s="421"/>
      <c r="N301" s="421"/>
      <c r="O301" s="421"/>
      <c r="P301" s="421"/>
      <c r="Q301" s="421"/>
      <c r="R301" s="421"/>
      <c r="S301" s="421"/>
      <c r="T301" s="421"/>
      <c r="U301" s="421"/>
      <c r="V301" s="429" t="s">
        <v>2166</v>
      </c>
      <c r="W301" s="421"/>
      <c r="X301" s="421"/>
      <c r="Y301" s="421"/>
      <c r="Z301" s="421"/>
      <c r="AA301" s="421"/>
      <c r="AB301" s="421"/>
      <c r="AC301" s="421"/>
      <c r="AD301" s="421"/>
      <c r="AE301" s="421"/>
      <c r="AF301" s="421"/>
      <c r="AG301" s="421"/>
      <c r="AH301" s="421"/>
      <c r="AI301" s="421"/>
      <c r="AJ301" s="421"/>
      <c r="AK301" s="421"/>
      <c r="AL301" s="421"/>
      <c r="AM301" s="421"/>
      <c r="AN301" s="421"/>
      <c r="AO301" s="421"/>
      <c r="AP301" s="421"/>
      <c r="AQ301" s="421"/>
      <c r="AR301" s="421"/>
      <c r="AS301" s="457">
        <v>0</v>
      </c>
      <c r="AT301" s="421"/>
      <c r="AU301" s="421"/>
      <c r="AV301" s="421"/>
      <c r="AW301" s="421"/>
      <c r="AX301" s="421"/>
      <c r="AY301" s="421"/>
      <c r="AZ301" s="421"/>
      <c r="BA301" s="421"/>
      <c r="BB301" s="428" t="s">
        <v>1994</v>
      </c>
      <c r="BC301" s="421"/>
      <c r="BD301" s="421"/>
      <c r="BE301" s="421"/>
      <c r="BF301" s="421"/>
      <c r="BG301" s="421"/>
      <c r="BH301" s="421"/>
      <c r="BI301" s="421"/>
      <c r="BJ301" s="421"/>
      <c r="BK301" s="429" t="s">
        <v>580</v>
      </c>
      <c r="BL301" s="421"/>
      <c r="BM301" s="421"/>
      <c r="BN301" s="421"/>
      <c r="BO301" s="457">
        <v>0</v>
      </c>
      <c r="BP301" s="421"/>
      <c r="BQ301" s="421"/>
      <c r="BR301" s="421"/>
      <c r="BS301" s="421"/>
      <c r="BT301" s="421"/>
    </row>
    <row r="302" spans="2:72" ht="11.25" customHeight="1">
      <c r="B302" s="458">
        <v>0</v>
      </c>
      <c r="C302" s="459"/>
      <c r="D302" s="459"/>
      <c r="E302" s="459"/>
      <c r="F302" s="459"/>
      <c r="G302" s="459"/>
      <c r="H302" s="459"/>
      <c r="I302" s="459"/>
      <c r="J302" s="459"/>
      <c r="K302" s="459"/>
      <c r="L302" s="459"/>
      <c r="M302" s="459"/>
      <c r="N302" s="459"/>
      <c r="O302" s="459"/>
      <c r="P302" s="459"/>
      <c r="Q302" s="459"/>
      <c r="R302" s="459"/>
      <c r="S302" s="459"/>
      <c r="T302" s="459"/>
      <c r="U302" s="459"/>
      <c r="V302" s="459"/>
      <c r="W302" s="459"/>
      <c r="X302" s="459"/>
      <c r="Y302" s="459"/>
      <c r="Z302" s="459"/>
      <c r="AA302" s="459"/>
      <c r="AB302" s="459"/>
      <c r="AC302" s="459"/>
      <c r="AD302" s="459"/>
      <c r="AE302" s="459"/>
      <c r="AF302" s="459"/>
      <c r="AG302" s="459"/>
      <c r="AH302" s="459"/>
      <c r="AI302" s="459"/>
      <c r="AJ302" s="459"/>
      <c r="AK302" s="459"/>
      <c r="AL302" s="459"/>
      <c r="AM302" s="459"/>
      <c r="AN302" s="459"/>
      <c r="AO302" s="459"/>
      <c r="AP302" s="459"/>
      <c r="AQ302" s="459"/>
      <c r="AR302" s="459"/>
      <c r="AS302" s="459"/>
      <c r="AT302" s="459"/>
      <c r="AU302" s="459"/>
      <c r="AV302" s="459"/>
      <c r="AW302" s="459"/>
      <c r="AX302" s="459"/>
      <c r="AY302" s="459"/>
      <c r="AZ302" s="459"/>
      <c r="BA302" s="459"/>
      <c r="BB302" s="459"/>
      <c r="BC302" s="459"/>
      <c r="BD302" s="459"/>
      <c r="BE302" s="459"/>
      <c r="BF302" s="459"/>
      <c r="BG302" s="459"/>
      <c r="BH302" s="459"/>
      <c r="BI302" s="459"/>
      <c r="BJ302" s="459"/>
      <c r="BK302" s="459"/>
      <c r="BL302" s="459"/>
      <c r="BM302" s="459"/>
      <c r="BN302" s="459"/>
      <c r="BO302" s="459"/>
      <c r="BP302" s="459"/>
      <c r="BQ302" s="459"/>
      <c r="BR302" s="459"/>
      <c r="BS302" s="459"/>
      <c r="BT302" s="459"/>
    </row>
    <row r="303" ht="2.85" customHeight="1"/>
    <row r="304" ht="4.35" customHeight="1"/>
    <row r="305" ht="2.85" customHeight="1"/>
    <row r="306" spans="2:42" ht="14.45" customHeight="1">
      <c r="B306" s="453" t="s">
        <v>2167</v>
      </c>
      <c r="C306" s="421"/>
      <c r="D306" s="421"/>
      <c r="E306" s="421"/>
      <c r="F306" s="421"/>
      <c r="G306" s="421"/>
      <c r="H306" s="421"/>
      <c r="I306" s="421"/>
      <c r="J306" s="421"/>
      <c r="K306" s="421"/>
      <c r="L306" s="421"/>
      <c r="M306" s="421"/>
      <c r="N306" s="421"/>
      <c r="O306" s="421"/>
      <c r="P306" s="421"/>
      <c r="Q306" s="421"/>
      <c r="R306" s="421"/>
      <c r="S306" s="421"/>
      <c r="T306" s="421"/>
      <c r="U306" s="421"/>
      <c r="V306" s="421"/>
      <c r="W306" s="421"/>
      <c r="X306" s="421"/>
      <c r="Y306" s="421"/>
      <c r="Z306" s="421"/>
      <c r="AA306" s="421"/>
      <c r="AB306" s="421"/>
      <c r="AC306" s="421"/>
      <c r="AD306" s="421"/>
      <c r="AE306" s="421"/>
      <c r="AF306" s="421"/>
      <c r="AG306" s="421"/>
      <c r="AH306" s="421"/>
      <c r="AI306" s="421"/>
      <c r="AJ306" s="421"/>
      <c r="AK306" s="421"/>
      <c r="AL306" s="421"/>
      <c r="AM306" s="421"/>
      <c r="AN306" s="421"/>
      <c r="AO306" s="421"/>
      <c r="AP306" s="421"/>
    </row>
    <row r="307" ht="13.5" hidden="1"/>
    <row r="308" spans="2:72" ht="11.45" customHeight="1">
      <c r="B308" s="454" t="s">
        <v>1937</v>
      </c>
      <c r="C308" s="455"/>
      <c r="D308" s="456" t="s">
        <v>1938</v>
      </c>
      <c r="E308" s="455"/>
      <c r="F308" s="455"/>
      <c r="G308" s="455"/>
      <c r="H308" s="455"/>
      <c r="I308" s="455"/>
      <c r="J308" s="455"/>
      <c r="K308" s="455"/>
      <c r="L308" s="455"/>
      <c r="M308" s="455"/>
      <c r="N308" s="455"/>
      <c r="O308" s="455"/>
      <c r="P308" s="455"/>
      <c r="Q308" s="455"/>
      <c r="R308" s="455"/>
      <c r="S308" s="455"/>
      <c r="T308" s="455"/>
      <c r="U308" s="455"/>
      <c r="V308" s="456" t="s">
        <v>1884</v>
      </c>
      <c r="W308" s="455"/>
      <c r="X308" s="455"/>
      <c r="Y308" s="455"/>
      <c r="Z308" s="455"/>
      <c r="AA308" s="455"/>
      <c r="AB308" s="455"/>
      <c r="AC308" s="455"/>
      <c r="AD308" s="455"/>
      <c r="AE308" s="455"/>
      <c r="AF308" s="455"/>
      <c r="AG308" s="455"/>
      <c r="AH308" s="455"/>
      <c r="AI308" s="455"/>
      <c r="AJ308" s="455"/>
      <c r="AK308" s="455"/>
      <c r="AL308" s="455"/>
      <c r="AM308" s="455"/>
      <c r="AN308" s="455"/>
      <c r="AO308" s="455"/>
      <c r="AP308" s="455"/>
      <c r="AQ308" s="455"/>
      <c r="AR308" s="455"/>
      <c r="AS308" s="454" t="s">
        <v>1939</v>
      </c>
      <c r="AT308" s="455"/>
      <c r="AU308" s="455"/>
      <c r="AV308" s="455"/>
      <c r="AW308" s="455"/>
      <c r="AX308" s="455"/>
      <c r="AY308" s="455"/>
      <c r="AZ308" s="455"/>
      <c r="BA308" s="455"/>
      <c r="BB308" s="454" t="s">
        <v>128</v>
      </c>
      <c r="BC308" s="455"/>
      <c r="BD308" s="455"/>
      <c r="BE308" s="455"/>
      <c r="BF308" s="455"/>
      <c r="BG308" s="455"/>
      <c r="BH308" s="455"/>
      <c r="BI308" s="455"/>
      <c r="BJ308" s="455"/>
      <c r="BK308" s="456" t="s">
        <v>1940</v>
      </c>
      <c r="BL308" s="455"/>
      <c r="BM308" s="455"/>
      <c r="BN308" s="455"/>
      <c r="BO308" s="454" t="s">
        <v>1941</v>
      </c>
      <c r="BP308" s="455"/>
      <c r="BQ308" s="455"/>
      <c r="BR308" s="455"/>
      <c r="BS308" s="455"/>
      <c r="BT308" s="455"/>
    </row>
    <row r="309" spans="2:72" ht="11.45" customHeight="1">
      <c r="B309" s="428">
        <v>1</v>
      </c>
      <c r="C309" s="421"/>
      <c r="D309" s="429" t="s">
        <v>2168</v>
      </c>
      <c r="E309" s="421"/>
      <c r="F309" s="421"/>
      <c r="G309" s="421"/>
      <c r="H309" s="421"/>
      <c r="I309" s="421"/>
      <c r="J309" s="421"/>
      <c r="K309" s="421"/>
      <c r="L309" s="421"/>
      <c r="M309" s="421"/>
      <c r="N309" s="421"/>
      <c r="O309" s="421"/>
      <c r="P309" s="421"/>
      <c r="Q309" s="421"/>
      <c r="R309" s="421"/>
      <c r="S309" s="421"/>
      <c r="T309" s="421"/>
      <c r="U309" s="421"/>
      <c r="V309" s="429" t="s">
        <v>2169</v>
      </c>
      <c r="W309" s="421"/>
      <c r="X309" s="421"/>
      <c r="Y309" s="421"/>
      <c r="Z309" s="421"/>
      <c r="AA309" s="421"/>
      <c r="AB309" s="421"/>
      <c r="AC309" s="421"/>
      <c r="AD309" s="421"/>
      <c r="AE309" s="421"/>
      <c r="AF309" s="421"/>
      <c r="AG309" s="421"/>
      <c r="AH309" s="421"/>
      <c r="AI309" s="421"/>
      <c r="AJ309" s="421"/>
      <c r="AK309" s="421"/>
      <c r="AL309" s="421"/>
      <c r="AM309" s="421"/>
      <c r="AN309" s="421"/>
      <c r="AO309" s="421"/>
      <c r="AP309" s="421"/>
      <c r="AQ309" s="421"/>
      <c r="AR309" s="421"/>
      <c r="AS309" s="457">
        <v>0</v>
      </c>
      <c r="AT309" s="421"/>
      <c r="AU309" s="421"/>
      <c r="AV309" s="421"/>
      <c r="AW309" s="421"/>
      <c r="AX309" s="421"/>
      <c r="AY309" s="421"/>
      <c r="AZ309" s="421"/>
      <c r="BA309" s="421"/>
      <c r="BB309" s="428" t="s">
        <v>2170</v>
      </c>
      <c r="BC309" s="421"/>
      <c r="BD309" s="421"/>
      <c r="BE309" s="421"/>
      <c r="BF309" s="421"/>
      <c r="BG309" s="421"/>
      <c r="BH309" s="421"/>
      <c r="BI309" s="421"/>
      <c r="BJ309" s="421"/>
      <c r="BK309" s="429" t="s">
        <v>158</v>
      </c>
      <c r="BL309" s="421"/>
      <c r="BM309" s="421"/>
      <c r="BN309" s="421"/>
      <c r="BO309" s="457">
        <v>0</v>
      </c>
      <c r="BP309" s="421"/>
      <c r="BQ309" s="421"/>
      <c r="BR309" s="421"/>
      <c r="BS309" s="421"/>
      <c r="BT309" s="421"/>
    </row>
    <row r="310" spans="2:72" ht="11.25" customHeight="1">
      <c r="B310" s="428">
        <v>2</v>
      </c>
      <c r="C310" s="421"/>
      <c r="D310" s="429" t="s">
        <v>2171</v>
      </c>
      <c r="E310" s="421"/>
      <c r="F310" s="421"/>
      <c r="G310" s="421"/>
      <c r="H310" s="421"/>
      <c r="I310" s="421"/>
      <c r="J310" s="421"/>
      <c r="K310" s="421"/>
      <c r="L310" s="421"/>
      <c r="M310" s="421"/>
      <c r="N310" s="421"/>
      <c r="O310" s="421"/>
      <c r="P310" s="421"/>
      <c r="Q310" s="421"/>
      <c r="R310" s="421"/>
      <c r="S310" s="421"/>
      <c r="T310" s="421"/>
      <c r="U310" s="421"/>
      <c r="V310" s="429" t="s">
        <v>2172</v>
      </c>
      <c r="W310" s="421"/>
      <c r="X310" s="421"/>
      <c r="Y310" s="421"/>
      <c r="Z310" s="421"/>
      <c r="AA310" s="421"/>
      <c r="AB310" s="421"/>
      <c r="AC310" s="421"/>
      <c r="AD310" s="421"/>
      <c r="AE310" s="421"/>
      <c r="AF310" s="421"/>
      <c r="AG310" s="421"/>
      <c r="AH310" s="421"/>
      <c r="AI310" s="421"/>
      <c r="AJ310" s="421"/>
      <c r="AK310" s="421"/>
      <c r="AL310" s="421"/>
      <c r="AM310" s="421"/>
      <c r="AN310" s="421"/>
      <c r="AO310" s="421"/>
      <c r="AP310" s="421"/>
      <c r="AQ310" s="421"/>
      <c r="AR310" s="421"/>
      <c r="AS310" s="457">
        <v>0</v>
      </c>
      <c r="AT310" s="421"/>
      <c r="AU310" s="421"/>
      <c r="AV310" s="421"/>
      <c r="AW310" s="421"/>
      <c r="AX310" s="421"/>
      <c r="AY310" s="421"/>
      <c r="AZ310" s="421"/>
      <c r="BA310" s="421"/>
      <c r="BB310" s="428" t="s">
        <v>1983</v>
      </c>
      <c r="BC310" s="421"/>
      <c r="BD310" s="421"/>
      <c r="BE310" s="421"/>
      <c r="BF310" s="421"/>
      <c r="BG310" s="421"/>
      <c r="BH310" s="421"/>
      <c r="BI310" s="421"/>
      <c r="BJ310" s="421"/>
      <c r="BK310" s="429" t="s">
        <v>158</v>
      </c>
      <c r="BL310" s="421"/>
      <c r="BM310" s="421"/>
      <c r="BN310" s="421"/>
      <c r="BO310" s="457">
        <v>0</v>
      </c>
      <c r="BP310" s="421"/>
      <c r="BQ310" s="421"/>
      <c r="BR310" s="421"/>
      <c r="BS310" s="421"/>
      <c r="BT310" s="421"/>
    </row>
    <row r="311" spans="2:72" ht="11.45" customHeight="1">
      <c r="B311" s="428">
        <v>3</v>
      </c>
      <c r="C311" s="421"/>
      <c r="D311" s="429" t="s">
        <v>2173</v>
      </c>
      <c r="E311" s="421"/>
      <c r="F311" s="421"/>
      <c r="G311" s="421"/>
      <c r="H311" s="421"/>
      <c r="I311" s="421"/>
      <c r="J311" s="421"/>
      <c r="K311" s="421"/>
      <c r="L311" s="421"/>
      <c r="M311" s="421"/>
      <c r="N311" s="421"/>
      <c r="O311" s="421"/>
      <c r="P311" s="421"/>
      <c r="Q311" s="421"/>
      <c r="R311" s="421"/>
      <c r="S311" s="421"/>
      <c r="T311" s="421"/>
      <c r="U311" s="421"/>
      <c r="V311" s="429" t="s">
        <v>2174</v>
      </c>
      <c r="W311" s="421"/>
      <c r="X311" s="421"/>
      <c r="Y311" s="421"/>
      <c r="Z311" s="421"/>
      <c r="AA311" s="421"/>
      <c r="AB311" s="421"/>
      <c r="AC311" s="421"/>
      <c r="AD311" s="421"/>
      <c r="AE311" s="421"/>
      <c r="AF311" s="421"/>
      <c r="AG311" s="421"/>
      <c r="AH311" s="421"/>
      <c r="AI311" s="421"/>
      <c r="AJ311" s="421"/>
      <c r="AK311" s="421"/>
      <c r="AL311" s="421"/>
      <c r="AM311" s="421"/>
      <c r="AN311" s="421"/>
      <c r="AO311" s="421"/>
      <c r="AP311" s="421"/>
      <c r="AQ311" s="421"/>
      <c r="AR311" s="421"/>
      <c r="AS311" s="457">
        <v>0</v>
      </c>
      <c r="AT311" s="421"/>
      <c r="AU311" s="421"/>
      <c r="AV311" s="421"/>
      <c r="AW311" s="421"/>
      <c r="AX311" s="421"/>
      <c r="AY311" s="421"/>
      <c r="AZ311" s="421"/>
      <c r="BA311" s="421"/>
      <c r="BB311" s="428" t="s">
        <v>1963</v>
      </c>
      <c r="BC311" s="421"/>
      <c r="BD311" s="421"/>
      <c r="BE311" s="421"/>
      <c r="BF311" s="421"/>
      <c r="BG311" s="421"/>
      <c r="BH311" s="421"/>
      <c r="BI311" s="421"/>
      <c r="BJ311" s="421"/>
      <c r="BK311" s="429" t="s">
        <v>158</v>
      </c>
      <c r="BL311" s="421"/>
      <c r="BM311" s="421"/>
      <c r="BN311" s="421"/>
      <c r="BO311" s="457">
        <v>0</v>
      </c>
      <c r="BP311" s="421"/>
      <c r="BQ311" s="421"/>
      <c r="BR311" s="421"/>
      <c r="BS311" s="421"/>
      <c r="BT311" s="421"/>
    </row>
    <row r="312" spans="2:72" ht="11.45" customHeight="1">
      <c r="B312" s="428">
        <v>4</v>
      </c>
      <c r="C312" s="421"/>
      <c r="D312" s="429" t="s">
        <v>2175</v>
      </c>
      <c r="E312" s="421"/>
      <c r="F312" s="421"/>
      <c r="G312" s="421"/>
      <c r="H312" s="421"/>
      <c r="I312" s="421"/>
      <c r="J312" s="421"/>
      <c r="K312" s="421"/>
      <c r="L312" s="421"/>
      <c r="M312" s="421"/>
      <c r="N312" s="421"/>
      <c r="O312" s="421"/>
      <c r="P312" s="421"/>
      <c r="Q312" s="421"/>
      <c r="R312" s="421"/>
      <c r="S312" s="421"/>
      <c r="T312" s="421"/>
      <c r="U312" s="421"/>
      <c r="V312" s="429" t="s">
        <v>2176</v>
      </c>
      <c r="W312" s="421"/>
      <c r="X312" s="421"/>
      <c r="Y312" s="421"/>
      <c r="Z312" s="421"/>
      <c r="AA312" s="421"/>
      <c r="AB312" s="421"/>
      <c r="AC312" s="421"/>
      <c r="AD312" s="421"/>
      <c r="AE312" s="421"/>
      <c r="AF312" s="421"/>
      <c r="AG312" s="421"/>
      <c r="AH312" s="421"/>
      <c r="AI312" s="421"/>
      <c r="AJ312" s="421"/>
      <c r="AK312" s="421"/>
      <c r="AL312" s="421"/>
      <c r="AM312" s="421"/>
      <c r="AN312" s="421"/>
      <c r="AO312" s="421"/>
      <c r="AP312" s="421"/>
      <c r="AQ312" s="421"/>
      <c r="AR312" s="421"/>
      <c r="AS312" s="457">
        <v>0</v>
      </c>
      <c r="AT312" s="421"/>
      <c r="AU312" s="421"/>
      <c r="AV312" s="421"/>
      <c r="AW312" s="421"/>
      <c r="AX312" s="421"/>
      <c r="AY312" s="421"/>
      <c r="AZ312" s="421"/>
      <c r="BA312" s="421"/>
      <c r="BB312" s="428" t="s">
        <v>2132</v>
      </c>
      <c r="BC312" s="421"/>
      <c r="BD312" s="421"/>
      <c r="BE312" s="421"/>
      <c r="BF312" s="421"/>
      <c r="BG312" s="421"/>
      <c r="BH312" s="421"/>
      <c r="BI312" s="421"/>
      <c r="BJ312" s="421"/>
      <c r="BK312" s="429" t="s">
        <v>158</v>
      </c>
      <c r="BL312" s="421"/>
      <c r="BM312" s="421"/>
      <c r="BN312" s="421"/>
      <c r="BO312" s="457">
        <v>0</v>
      </c>
      <c r="BP312" s="421"/>
      <c r="BQ312" s="421"/>
      <c r="BR312" s="421"/>
      <c r="BS312" s="421"/>
      <c r="BT312" s="421"/>
    </row>
    <row r="313" spans="2:72" ht="11.45" customHeight="1">
      <c r="B313" s="428">
        <v>5</v>
      </c>
      <c r="C313" s="421"/>
      <c r="D313" s="429" t="s">
        <v>2177</v>
      </c>
      <c r="E313" s="421"/>
      <c r="F313" s="421"/>
      <c r="G313" s="421"/>
      <c r="H313" s="421"/>
      <c r="I313" s="421"/>
      <c r="J313" s="421"/>
      <c r="K313" s="421"/>
      <c r="L313" s="421"/>
      <c r="M313" s="421"/>
      <c r="N313" s="421"/>
      <c r="O313" s="421"/>
      <c r="P313" s="421"/>
      <c r="Q313" s="421"/>
      <c r="R313" s="421"/>
      <c r="S313" s="421"/>
      <c r="T313" s="421"/>
      <c r="U313" s="421"/>
      <c r="V313" s="429" t="s">
        <v>2178</v>
      </c>
      <c r="W313" s="421"/>
      <c r="X313" s="421"/>
      <c r="Y313" s="421"/>
      <c r="Z313" s="421"/>
      <c r="AA313" s="421"/>
      <c r="AB313" s="421"/>
      <c r="AC313" s="421"/>
      <c r="AD313" s="421"/>
      <c r="AE313" s="421"/>
      <c r="AF313" s="421"/>
      <c r="AG313" s="421"/>
      <c r="AH313" s="421"/>
      <c r="AI313" s="421"/>
      <c r="AJ313" s="421"/>
      <c r="AK313" s="421"/>
      <c r="AL313" s="421"/>
      <c r="AM313" s="421"/>
      <c r="AN313" s="421"/>
      <c r="AO313" s="421"/>
      <c r="AP313" s="421"/>
      <c r="AQ313" s="421"/>
      <c r="AR313" s="421"/>
      <c r="AS313" s="457">
        <v>0</v>
      </c>
      <c r="AT313" s="421"/>
      <c r="AU313" s="421"/>
      <c r="AV313" s="421"/>
      <c r="AW313" s="421"/>
      <c r="AX313" s="421"/>
      <c r="AY313" s="421"/>
      <c r="AZ313" s="421"/>
      <c r="BA313" s="421"/>
      <c r="BB313" s="428" t="s">
        <v>1966</v>
      </c>
      <c r="BC313" s="421"/>
      <c r="BD313" s="421"/>
      <c r="BE313" s="421"/>
      <c r="BF313" s="421"/>
      <c r="BG313" s="421"/>
      <c r="BH313" s="421"/>
      <c r="BI313" s="421"/>
      <c r="BJ313" s="421"/>
      <c r="BK313" s="429" t="s">
        <v>158</v>
      </c>
      <c r="BL313" s="421"/>
      <c r="BM313" s="421"/>
      <c r="BN313" s="421"/>
      <c r="BO313" s="457">
        <v>0</v>
      </c>
      <c r="BP313" s="421"/>
      <c r="BQ313" s="421"/>
      <c r="BR313" s="421"/>
      <c r="BS313" s="421"/>
      <c r="BT313" s="421"/>
    </row>
    <row r="314" spans="2:72" ht="11.25" customHeight="1">
      <c r="B314" s="428">
        <v>6</v>
      </c>
      <c r="C314" s="421"/>
      <c r="D314" s="429" t="s">
        <v>2179</v>
      </c>
      <c r="E314" s="421"/>
      <c r="F314" s="421"/>
      <c r="G314" s="421"/>
      <c r="H314" s="421"/>
      <c r="I314" s="421"/>
      <c r="J314" s="421"/>
      <c r="K314" s="421"/>
      <c r="L314" s="421"/>
      <c r="M314" s="421"/>
      <c r="N314" s="421"/>
      <c r="O314" s="421"/>
      <c r="P314" s="421"/>
      <c r="Q314" s="421"/>
      <c r="R314" s="421"/>
      <c r="S314" s="421"/>
      <c r="T314" s="421"/>
      <c r="U314" s="421"/>
      <c r="V314" s="429" t="s">
        <v>2180</v>
      </c>
      <c r="W314" s="421"/>
      <c r="X314" s="421"/>
      <c r="Y314" s="421"/>
      <c r="Z314" s="421"/>
      <c r="AA314" s="421"/>
      <c r="AB314" s="421"/>
      <c r="AC314" s="421"/>
      <c r="AD314" s="421"/>
      <c r="AE314" s="421"/>
      <c r="AF314" s="421"/>
      <c r="AG314" s="421"/>
      <c r="AH314" s="421"/>
      <c r="AI314" s="421"/>
      <c r="AJ314" s="421"/>
      <c r="AK314" s="421"/>
      <c r="AL314" s="421"/>
      <c r="AM314" s="421"/>
      <c r="AN314" s="421"/>
      <c r="AO314" s="421"/>
      <c r="AP314" s="421"/>
      <c r="AQ314" s="421"/>
      <c r="AR314" s="421"/>
      <c r="AS314" s="457">
        <v>0</v>
      </c>
      <c r="AT314" s="421"/>
      <c r="AU314" s="421"/>
      <c r="AV314" s="421"/>
      <c r="AW314" s="421"/>
      <c r="AX314" s="421"/>
      <c r="AY314" s="421"/>
      <c r="AZ314" s="421"/>
      <c r="BA314" s="421"/>
      <c r="BB314" s="428" t="s">
        <v>1948</v>
      </c>
      <c r="BC314" s="421"/>
      <c r="BD314" s="421"/>
      <c r="BE314" s="421"/>
      <c r="BF314" s="421"/>
      <c r="BG314" s="421"/>
      <c r="BH314" s="421"/>
      <c r="BI314" s="421"/>
      <c r="BJ314" s="421"/>
      <c r="BK314" s="429" t="s">
        <v>158</v>
      </c>
      <c r="BL314" s="421"/>
      <c r="BM314" s="421"/>
      <c r="BN314" s="421"/>
      <c r="BO314" s="457">
        <v>0</v>
      </c>
      <c r="BP314" s="421"/>
      <c r="BQ314" s="421"/>
      <c r="BR314" s="421"/>
      <c r="BS314" s="421"/>
      <c r="BT314" s="421"/>
    </row>
    <row r="315" spans="2:72" ht="11.45" customHeight="1">
      <c r="B315" s="458">
        <v>0</v>
      </c>
      <c r="C315" s="459"/>
      <c r="D315" s="459"/>
      <c r="E315" s="459"/>
      <c r="F315" s="459"/>
      <c r="G315" s="459"/>
      <c r="H315" s="459"/>
      <c r="I315" s="459"/>
      <c r="J315" s="459"/>
      <c r="K315" s="459"/>
      <c r="L315" s="459"/>
      <c r="M315" s="459"/>
      <c r="N315" s="459"/>
      <c r="O315" s="459"/>
      <c r="P315" s="459"/>
      <c r="Q315" s="459"/>
      <c r="R315" s="459"/>
      <c r="S315" s="459"/>
      <c r="T315" s="459"/>
      <c r="U315" s="459"/>
      <c r="V315" s="459"/>
      <c r="W315" s="459"/>
      <c r="X315" s="459"/>
      <c r="Y315" s="459"/>
      <c r="Z315" s="459"/>
      <c r="AA315" s="459"/>
      <c r="AB315" s="459"/>
      <c r="AC315" s="459"/>
      <c r="AD315" s="459"/>
      <c r="AE315" s="459"/>
      <c r="AF315" s="459"/>
      <c r="AG315" s="459"/>
      <c r="AH315" s="459"/>
      <c r="AI315" s="459"/>
      <c r="AJ315" s="459"/>
      <c r="AK315" s="459"/>
      <c r="AL315" s="459"/>
      <c r="AM315" s="459"/>
      <c r="AN315" s="459"/>
      <c r="AO315" s="459"/>
      <c r="AP315" s="459"/>
      <c r="AQ315" s="459"/>
      <c r="AR315" s="459"/>
      <c r="AS315" s="459"/>
      <c r="AT315" s="459"/>
      <c r="AU315" s="459"/>
      <c r="AV315" s="459"/>
      <c r="AW315" s="459"/>
      <c r="AX315" s="459"/>
      <c r="AY315" s="459"/>
      <c r="AZ315" s="459"/>
      <c r="BA315" s="459"/>
      <c r="BB315" s="459"/>
      <c r="BC315" s="459"/>
      <c r="BD315" s="459"/>
      <c r="BE315" s="459"/>
      <c r="BF315" s="459"/>
      <c r="BG315" s="459"/>
      <c r="BH315" s="459"/>
      <c r="BI315" s="459"/>
      <c r="BJ315" s="459"/>
      <c r="BK315" s="459"/>
      <c r="BL315" s="459"/>
      <c r="BM315" s="459"/>
      <c r="BN315" s="459"/>
      <c r="BO315" s="459"/>
      <c r="BP315" s="459"/>
      <c r="BQ315" s="459"/>
      <c r="BR315" s="459"/>
      <c r="BS315" s="459"/>
      <c r="BT315" s="459"/>
    </row>
    <row r="316" ht="2.85" customHeight="1"/>
    <row r="317" ht="9.95" customHeight="1"/>
    <row r="318" spans="2:26" ht="11.45" customHeight="1">
      <c r="B318" s="439" t="s">
        <v>5</v>
      </c>
      <c r="C318" s="440"/>
      <c r="D318" s="440"/>
      <c r="E318" s="440"/>
      <c r="F318" s="440"/>
      <c r="G318" s="440"/>
      <c r="H318" s="440"/>
      <c r="I318" s="440"/>
      <c r="J318" s="440"/>
      <c r="K318" s="440"/>
      <c r="M318" s="441" t="s">
        <v>1885</v>
      </c>
      <c r="N318" s="440"/>
      <c r="O318" s="440"/>
      <c r="P318" s="440"/>
      <c r="Q318" s="440"/>
      <c r="R318" s="440"/>
      <c r="S318" s="440"/>
      <c r="T318" s="440"/>
      <c r="U318" s="440"/>
      <c r="V318" s="440"/>
      <c r="W318" s="440"/>
      <c r="X318" s="440"/>
      <c r="Y318" s="440"/>
      <c r="Z318" s="440"/>
    </row>
    <row r="319" spans="2:26" ht="11.25" customHeight="1">
      <c r="B319" s="441" t="s">
        <v>1886</v>
      </c>
      <c r="C319" s="440"/>
      <c r="D319" s="440"/>
      <c r="E319" s="440"/>
      <c r="F319" s="440"/>
      <c r="G319" s="440"/>
      <c r="H319" s="440"/>
      <c r="I319" s="440"/>
      <c r="J319" s="440"/>
      <c r="K319" s="440"/>
      <c r="L319" s="444"/>
      <c r="M319" s="445">
        <v>0</v>
      </c>
      <c r="N319" s="446"/>
      <c r="O319" s="446"/>
      <c r="P319" s="446"/>
      <c r="Q319" s="446"/>
      <c r="R319" s="446"/>
      <c r="S319" s="446"/>
      <c r="T319" s="446"/>
      <c r="U319" s="446"/>
      <c r="V319" s="446"/>
      <c r="W319" s="446"/>
      <c r="X319" s="446"/>
      <c r="Y319" s="446"/>
      <c r="Z319" s="446"/>
    </row>
    <row r="320" ht="13.5" hidden="1"/>
    <row r="321" ht="3" customHeight="1"/>
    <row r="322" spans="2:26" ht="11.25" customHeight="1">
      <c r="B322" s="448" t="s">
        <v>1933</v>
      </c>
      <c r="C322" s="421"/>
      <c r="D322" s="421"/>
      <c r="E322" s="421"/>
      <c r="F322" s="421"/>
      <c r="G322" s="421"/>
      <c r="H322" s="421"/>
      <c r="I322" s="421"/>
      <c r="J322" s="421"/>
      <c r="K322" s="421"/>
      <c r="M322" s="460">
        <v>0</v>
      </c>
      <c r="N322" s="450"/>
      <c r="O322" s="450"/>
      <c r="P322" s="450"/>
      <c r="Q322" s="450"/>
      <c r="R322" s="450"/>
      <c r="S322" s="450"/>
      <c r="T322" s="450"/>
      <c r="U322" s="450"/>
      <c r="V322" s="450"/>
      <c r="W322" s="450"/>
      <c r="X322" s="450"/>
      <c r="Y322" s="450"/>
      <c r="Z322" s="450"/>
    </row>
    <row r="323" ht="11.45" customHeight="1"/>
    <row r="324" ht="15" customHeight="1"/>
    <row r="325" spans="2:72" ht="18" customHeight="1">
      <c r="B325" s="420" t="s">
        <v>2181</v>
      </c>
      <c r="C325" s="421"/>
      <c r="D325" s="421"/>
      <c r="E325" s="421"/>
      <c r="F325" s="421"/>
      <c r="G325" s="421"/>
      <c r="H325" s="421"/>
      <c r="I325" s="421"/>
      <c r="J325" s="421"/>
      <c r="K325" s="421"/>
      <c r="L325" s="421"/>
      <c r="M325" s="421"/>
      <c r="N325" s="421"/>
      <c r="O325" s="421"/>
      <c r="P325" s="421"/>
      <c r="Q325" s="421"/>
      <c r="R325" s="421"/>
      <c r="S325" s="421"/>
      <c r="T325" s="421"/>
      <c r="U325" s="421"/>
      <c r="V325" s="421"/>
      <c r="W325" s="421"/>
      <c r="X325" s="421"/>
      <c r="Y325" s="421"/>
      <c r="Z325" s="421"/>
      <c r="AA325" s="421"/>
      <c r="AB325" s="421"/>
      <c r="AC325" s="421"/>
      <c r="AD325" s="421"/>
      <c r="AE325" s="421"/>
      <c r="AF325" s="421"/>
      <c r="AG325" s="421"/>
      <c r="AH325" s="421"/>
      <c r="AI325" s="421"/>
      <c r="AJ325" s="421"/>
      <c r="AK325" s="421"/>
      <c r="AL325" s="421"/>
      <c r="AM325" s="421"/>
      <c r="AN325" s="421"/>
      <c r="AO325" s="421"/>
      <c r="AP325" s="421"/>
      <c r="AQ325" s="421"/>
      <c r="AR325" s="421"/>
      <c r="AS325" s="421"/>
      <c r="AT325" s="421"/>
      <c r="AU325" s="421"/>
      <c r="AV325" s="421"/>
      <c r="AW325" s="421"/>
      <c r="AX325" s="421"/>
      <c r="AY325" s="421"/>
      <c r="AZ325" s="421"/>
      <c r="BA325" s="421"/>
      <c r="BB325" s="421"/>
      <c r="BC325" s="421"/>
      <c r="BD325" s="421"/>
      <c r="BE325" s="421"/>
      <c r="BF325" s="421"/>
      <c r="BG325" s="421"/>
      <c r="BH325" s="421"/>
      <c r="BI325" s="421"/>
      <c r="BJ325" s="421"/>
      <c r="BK325" s="421"/>
      <c r="BL325" s="421"/>
      <c r="BM325" s="421"/>
      <c r="BN325" s="421"/>
      <c r="BO325" s="421"/>
      <c r="BP325" s="421"/>
      <c r="BQ325" s="421"/>
      <c r="BR325" s="421"/>
      <c r="BS325" s="421"/>
      <c r="BT325" s="421"/>
    </row>
    <row r="326" ht="2.85" customHeight="1"/>
    <row r="327" ht="2.85" customHeight="1"/>
    <row r="328" ht="13.5" hidden="1"/>
    <row r="329" spans="2:24" ht="14.45" customHeight="1">
      <c r="B329" s="453" t="s">
        <v>2182</v>
      </c>
      <c r="C329" s="421"/>
      <c r="D329" s="421"/>
      <c r="E329" s="421"/>
      <c r="F329" s="421"/>
      <c r="G329" s="421"/>
      <c r="H329" s="421"/>
      <c r="I329" s="421"/>
      <c r="J329" s="421"/>
      <c r="K329" s="421"/>
      <c r="L329" s="421"/>
      <c r="M329" s="421"/>
      <c r="N329" s="421"/>
      <c r="O329" s="421"/>
      <c r="P329" s="421"/>
      <c r="Q329" s="421"/>
      <c r="R329" s="421"/>
      <c r="S329" s="421"/>
      <c r="T329" s="421"/>
      <c r="U329" s="421"/>
      <c r="V329" s="421"/>
      <c r="W329" s="421"/>
      <c r="X329" s="421"/>
    </row>
    <row r="330" ht="13.5" hidden="1"/>
    <row r="331" spans="2:72" ht="11.45" customHeight="1">
      <c r="B331" s="461" t="s">
        <v>1937</v>
      </c>
      <c r="C331" s="455"/>
      <c r="D331" s="462" t="s">
        <v>1938</v>
      </c>
      <c r="E331" s="455"/>
      <c r="F331" s="455"/>
      <c r="G331" s="455"/>
      <c r="H331" s="455"/>
      <c r="I331" s="455"/>
      <c r="J331" s="455"/>
      <c r="K331" s="455"/>
      <c r="L331" s="455"/>
      <c r="M331" s="455"/>
      <c r="N331" s="455"/>
      <c r="O331" s="455"/>
      <c r="P331" s="455"/>
      <c r="Q331" s="455"/>
      <c r="R331" s="455"/>
      <c r="S331" s="455"/>
      <c r="T331" s="455"/>
      <c r="U331" s="455"/>
      <c r="V331" s="462" t="s">
        <v>1884</v>
      </c>
      <c r="W331" s="455"/>
      <c r="X331" s="455"/>
      <c r="Y331" s="455"/>
      <c r="Z331" s="455"/>
      <c r="AA331" s="455"/>
      <c r="AB331" s="455"/>
      <c r="AC331" s="455"/>
      <c r="AD331" s="455"/>
      <c r="AE331" s="455"/>
      <c r="AF331" s="455"/>
      <c r="AG331" s="455"/>
      <c r="AH331" s="455"/>
      <c r="AI331" s="455"/>
      <c r="AJ331" s="455"/>
      <c r="AK331" s="455"/>
      <c r="AL331" s="455"/>
      <c r="AM331" s="455"/>
      <c r="AN331" s="455"/>
      <c r="AO331" s="455"/>
      <c r="AP331" s="455"/>
      <c r="AQ331" s="455"/>
      <c r="AR331" s="455"/>
      <c r="AS331" s="461" t="s">
        <v>1939</v>
      </c>
      <c r="AT331" s="455"/>
      <c r="AU331" s="455"/>
      <c r="AV331" s="455"/>
      <c r="AW331" s="455"/>
      <c r="AX331" s="455"/>
      <c r="AY331" s="455"/>
      <c r="AZ331" s="455"/>
      <c r="BA331" s="455"/>
      <c r="BB331" s="461" t="s">
        <v>128</v>
      </c>
      <c r="BC331" s="455"/>
      <c r="BD331" s="455"/>
      <c r="BE331" s="455"/>
      <c r="BF331" s="455"/>
      <c r="BG331" s="455"/>
      <c r="BH331" s="455"/>
      <c r="BI331" s="455"/>
      <c r="BJ331" s="455"/>
      <c r="BK331" s="462" t="s">
        <v>1940</v>
      </c>
      <c r="BL331" s="455"/>
      <c r="BM331" s="455"/>
      <c r="BN331" s="455"/>
      <c r="BO331" s="461" t="s">
        <v>1941</v>
      </c>
      <c r="BP331" s="455"/>
      <c r="BQ331" s="455"/>
      <c r="BR331" s="455"/>
      <c r="BS331" s="455"/>
      <c r="BT331" s="455"/>
    </row>
    <row r="332" spans="2:72" ht="11.45" customHeight="1">
      <c r="B332" s="428">
        <v>1</v>
      </c>
      <c r="C332" s="421"/>
      <c r="D332" s="429" t="s">
        <v>2183</v>
      </c>
      <c r="E332" s="421"/>
      <c r="F332" s="421"/>
      <c r="G332" s="421"/>
      <c r="H332" s="421"/>
      <c r="I332" s="421"/>
      <c r="J332" s="421"/>
      <c r="K332" s="421"/>
      <c r="L332" s="421"/>
      <c r="M332" s="421"/>
      <c r="N332" s="421"/>
      <c r="O332" s="421"/>
      <c r="P332" s="421"/>
      <c r="Q332" s="421"/>
      <c r="R332" s="421"/>
      <c r="S332" s="421"/>
      <c r="T332" s="421"/>
      <c r="U332" s="421"/>
      <c r="V332" s="429" t="s">
        <v>2184</v>
      </c>
      <c r="W332" s="421"/>
      <c r="X332" s="421"/>
      <c r="Y332" s="421"/>
      <c r="Z332" s="421"/>
      <c r="AA332" s="421"/>
      <c r="AB332" s="421"/>
      <c r="AC332" s="421"/>
      <c r="AD332" s="421"/>
      <c r="AE332" s="421"/>
      <c r="AF332" s="421"/>
      <c r="AG332" s="421"/>
      <c r="AH332" s="421"/>
      <c r="AI332" s="421"/>
      <c r="AJ332" s="421"/>
      <c r="AK332" s="421"/>
      <c r="AL332" s="421"/>
      <c r="AM332" s="421"/>
      <c r="AN332" s="421"/>
      <c r="AO332" s="421"/>
      <c r="AP332" s="421"/>
      <c r="AQ332" s="421"/>
      <c r="AR332" s="421"/>
      <c r="AS332" s="457">
        <v>0</v>
      </c>
      <c r="AT332" s="421"/>
      <c r="AU332" s="421"/>
      <c r="AV332" s="421"/>
      <c r="AW332" s="421"/>
      <c r="AX332" s="421"/>
      <c r="AY332" s="421"/>
      <c r="AZ332" s="421"/>
      <c r="BA332" s="421"/>
      <c r="BB332" s="457">
        <v>1</v>
      </c>
      <c r="BC332" s="421"/>
      <c r="BD332" s="421"/>
      <c r="BE332" s="421"/>
      <c r="BF332" s="421"/>
      <c r="BG332" s="421"/>
      <c r="BH332" s="421"/>
      <c r="BI332" s="421"/>
      <c r="BJ332" s="421"/>
      <c r="BK332" s="429" t="s">
        <v>580</v>
      </c>
      <c r="BL332" s="421"/>
      <c r="BM332" s="421"/>
      <c r="BN332" s="421"/>
      <c r="BO332" s="457">
        <v>0</v>
      </c>
      <c r="BP332" s="421"/>
      <c r="BQ332" s="421"/>
      <c r="BR332" s="421"/>
      <c r="BS332" s="421"/>
      <c r="BT332" s="421"/>
    </row>
    <row r="333" spans="2:72" ht="11.25" customHeight="1">
      <c r="B333" s="428">
        <v>2</v>
      </c>
      <c r="C333" s="421"/>
      <c r="D333" s="429" t="s">
        <v>2185</v>
      </c>
      <c r="E333" s="421"/>
      <c r="F333" s="421"/>
      <c r="G333" s="421"/>
      <c r="H333" s="421"/>
      <c r="I333" s="421"/>
      <c r="J333" s="421"/>
      <c r="K333" s="421"/>
      <c r="L333" s="421"/>
      <c r="M333" s="421"/>
      <c r="N333" s="421"/>
      <c r="O333" s="421"/>
      <c r="P333" s="421"/>
      <c r="Q333" s="421"/>
      <c r="R333" s="421"/>
      <c r="S333" s="421"/>
      <c r="T333" s="421"/>
      <c r="U333" s="421"/>
      <c r="V333" s="429" t="s">
        <v>2186</v>
      </c>
      <c r="W333" s="421"/>
      <c r="X333" s="421"/>
      <c r="Y333" s="421"/>
      <c r="Z333" s="421"/>
      <c r="AA333" s="421"/>
      <c r="AB333" s="421"/>
      <c r="AC333" s="421"/>
      <c r="AD333" s="421"/>
      <c r="AE333" s="421"/>
      <c r="AF333" s="421"/>
      <c r="AG333" s="421"/>
      <c r="AH333" s="421"/>
      <c r="AI333" s="421"/>
      <c r="AJ333" s="421"/>
      <c r="AK333" s="421"/>
      <c r="AL333" s="421"/>
      <c r="AM333" s="421"/>
      <c r="AN333" s="421"/>
      <c r="AO333" s="421"/>
      <c r="AP333" s="421"/>
      <c r="AQ333" s="421"/>
      <c r="AR333" s="421"/>
      <c r="AS333" s="457">
        <v>0</v>
      </c>
      <c r="AT333" s="421"/>
      <c r="AU333" s="421"/>
      <c r="AV333" s="421"/>
      <c r="AW333" s="421"/>
      <c r="AX333" s="421"/>
      <c r="AY333" s="421"/>
      <c r="AZ333" s="421"/>
      <c r="BA333" s="421"/>
      <c r="BB333" s="457">
        <v>10</v>
      </c>
      <c r="BC333" s="421"/>
      <c r="BD333" s="421"/>
      <c r="BE333" s="421"/>
      <c r="BF333" s="421"/>
      <c r="BG333" s="421"/>
      <c r="BH333" s="421"/>
      <c r="BI333" s="421"/>
      <c r="BJ333" s="421"/>
      <c r="BK333" s="429" t="s">
        <v>2187</v>
      </c>
      <c r="BL333" s="421"/>
      <c r="BM333" s="421"/>
      <c r="BN333" s="421"/>
      <c r="BO333" s="457">
        <v>0</v>
      </c>
      <c r="BP333" s="421"/>
      <c r="BQ333" s="421"/>
      <c r="BR333" s="421"/>
      <c r="BS333" s="421"/>
      <c r="BT333" s="421"/>
    </row>
    <row r="334" spans="2:72" ht="11.45" customHeight="1">
      <c r="B334" s="458">
        <v>0</v>
      </c>
      <c r="C334" s="459"/>
      <c r="D334" s="459"/>
      <c r="E334" s="459"/>
      <c r="F334" s="459"/>
      <c r="G334" s="459"/>
      <c r="H334" s="459"/>
      <c r="I334" s="459"/>
      <c r="J334" s="459"/>
      <c r="K334" s="459"/>
      <c r="L334" s="459"/>
      <c r="M334" s="459"/>
      <c r="N334" s="459"/>
      <c r="O334" s="459"/>
      <c r="P334" s="459"/>
      <c r="Q334" s="459"/>
      <c r="R334" s="459"/>
      <c r="S334" s="459"/>
      <c r="T334" s="459"/>
      <c r="U334" s="459"/>
      <c r="V334" s="459"/>
      <c r="W334" s="459"/>
      <c r="X334" s="459"/>
      <c r="Y334" s="459"/>
      <c r="Z334" s="459"/>
      <c r="AA334" s="459"/>
      <c r="AB334" s="459"/>
      <c r="AC334" s="459"/>
      <c r="AD334" s="459"/>
      <c r="AE334" s="459"/>
      <c r="AF334" s="459"/>
      <c r="AG334" s="459"/>
      <c r="AH334" s="459"/>
      <c r="AI334" s="459"/>
      <c r="AJ334" s="459"/>
      <c r="AK334" s="459"/>
      <c r="AL334" s="459"/>
      <c r="AM334" s="459"/>
      <c r="AN334" s="459"/>
      <c r="AO334" s="459"/>
      <c r="AP334" s="459"/>
      <c r="AQ334" s="459"/>
      <c r="AR334" s="459"/>
      <c r="AS334" s="459"/>
      <c r="AT334" s="459"/>
      <c r="AU334" s="459"/>
      <c r="AV334" s="459"/>
      <c r="AW334" s="459"/>
      <c r="AX334" s="459"/>
      <c r="AY334" s="459"/>
      <c r="AZ334" s="459"/>
      <c r="BA334" s="459"/>
      <c r="BB334" s="459"/>
      <c r="BC334" s="459"/>
      <c r="BD334" s="459"/>
      <c r="BE334" s="459"/>
      <c r="BF334" s="459"/>
      <c r="BG334" s="459"/>
      <c r="BH334" s="459"/>
      <c r="BI334" s="459"/>
      <c r="BJ334" s="459"/>
      <c r="BK334" s="459"/>
      <c r="BL334" s="459"/>
      <c r="BM334" s="459"/>
      <c r="BN334" s="459"/>
      <c r="BO334" s="459"/>
      <c r="BP334" s="459"/>
      <c r="BQ334" s="459"/>
      <c r="BR334" s="459"/>
      <c r="BS334" s="459"/>
      <c r="BT334" s="459"/>
    </row>
    <row r="335" ht="2.85" customHeight="1"/>
    <row r="336" ht="4.35" customHeight="1"/>
    <row r="337" ht="2.85" customHeight="1"/>
    <row r="338" ht="13.5" hidden="1"/>
    <row r="339" spans="2:8" ht="14.45" customHeight="1">
      <c r="B339" s="453" t="s">
        <v>2188</v>
      </c>
      <c r="C339" s="421"/>
      <c r="D339" s="421"/>
      <c r="E339" s="421"/>
      <c r="F339" s="421"/>
      <c r="G339" s="421"/>
      <c r="H339" s="421"/>
    </row>
    <row r="340" ht="13.5" hidden="1"/>
    <row r="341" spans="2:72" ht="11.45" customHeight="1">
      <c r="B341" s="461" t="s">
        <v>1937</v>
      </c>
      <c r="C341" s="455"/>
      <c r="D341" s="462" t="s">
        <v>1938</v>
      </c>
      <c r="E341" s="455"/>
      <c r="F341" s="455"/>
      <c r="G341" s="455"/>
      <c r="H341" s="455"/>
      <c r="I341" s="455"/>
      <c r="J341" s="455"/>
      <c r="K341" s="455"/>
      <c r="L341" s="455"/>
      <c r="M341" s="455"/>
      <c r="N341" s="455"/>
      <c r="O341" s="455"/>
      <c r="P341" s="455"/>
      <c r="Q341" s="455"/>
      <c r="R341" s="455"/>
      <c r="S341" s="455"/>
      <c r="T341" s="455"/>
      <c r="U341" s="455"/>
      <c r="V341" s="462" t="s">
        <v>1884</v>
      </c>
      <c r="W341" s="455"/>
      <c r="X341" s="455"/>
      <c r="Y341" s="455"/>
      <c r="Z341" s="455"/>
      <c r="AA341" s="455"/>
      <c r="AB341" s="455"/>
      <c r="AC341" s="455"/>
      <c r="AD341" s="455"/>
      <c r="AE341" s="455"/>
      <c r="AF341" s="455"/>
      <c r="AG341" s="455"/>
      <c r="AH341" s="455"/>
      <c r="AI341" s="455"/>
      <c r="AJ341" s="455"/>
      <c r="AK341" s="455"/>
      <c r="AL341" s="455"/>
      <c r="AM341" s="455"/>
      <c r="AN341" s="455"/>
      <c r="AO341" s="455"/>
      <c r="AP341" s="455"/>
      <c r="AQ341" s="455"/>
      <c r="AR341" s="455"/>
      <c r="AS341" s="461" t="s">
        <v>1939</v>
      </c>
      <c r="AT341" s="455"/>
      <c r="AU341" s="455"/>
      <c r="AV341" s="455"/>
      <c r="AW341" s="455"/>
      <c r="AX341" s="455"/>
      <c r="AY341" s="455"/>
      <c r="AZ341" s="455"/>
      <c r="BA341" s="455"/>
      <c r="BB341" s="461" t="s">
        <v>128</v>
      </c>
      <c r="BC341" s="455"/>
      <c r="BD341" s="455"/>
      <c r="BE341" s="455"/>
      <c r="BF341" s="455"/>
      <c r="BG341" s="455"/>
      <c r="BH341" s="455"/>
      <c r="BI341" s="455"/>
      <c r="BJ341" s="455"/>
      <c r="BK341" s="462" t="s">
        <v>1940</v>
      </c>
      <c r="BL341" s="455"/>
      <c r="BM341" s="455"/>
      <c r="BN341" s="455"/>
      <c r="BO341" s="461" t="s">
        <v>1941</v>
      </c>
      <c r="BP341" s="455"/>
      <c r="BQ341" s="455"/>
      <c r="BR341" s="455"/>
      <c r="BS341" s="455"/>
      <c r="BT341" s="455"/>
    </row>
    <row r="342" spans="2:72" ht="11.45" customHeight="1">
      <c r="B342" s="428">
        <v>1</v>
      </c>
      <c r="C342" s="421"/>
      <c r="D342" s="429" t="s">
        <v>2189</v>
      </c>
      <c r="E342" s="421"/>
      <c r="F342" s="421"/>
      <c r="G342" s="421"/>
      <c r="H342" s="421"/>
      <c r="I342" s="421"/>
      <c r="J342" s="421"/>
      <c r="K342" s="421"/>
      <c r="L342" s="421"/>
      <c r="M342" s="421"/>
      <c r="N342" s="421"/>
      <c r="O342" s="421"/>
      <c r="P342" s="421"/>
      <c r="Q342" s="421"/>
      <c r="R342" s="421"/>
      <c r="S342" s="421"/>
      <c r="T342" s="421"/>
      <c r="U342" s="421"/>
      <c r="V342" s="429" t="s">
        <v>2190</v>
      </c>
      <c r="W342" s="421"/>
      <c r="X342" s="421"/>
      <c r="Y342" s="421"/>
      <c r="Z342" s="421"/>
      <c r="AA342" s="421"/>
      <c r="AB342" s="421"/>
      <c r="AC342" s="421"/>
      <c r="AD342" s="421"/>
      <c r="AE342" s="421"/>
      <c r="AF342" s="421"/>
      <c r="AG342" s="421"/>
      <c r="AH342" s="421"/>
      <c r="AI342" s="421"/>
      <c r="AJ342" s="421"/>
      <c r="AK342" s="421"/>
      <c r="AL342" s="421"/>
      <c r="AM342" s="421"/>
      <c r="AN342" s="421"/>
      <c r="AO342" s="421"/>
      <c r="AP342" s="421"/>
      <c r="AQ342" s="421"/>
      <c r="AR342" s="421"/>
      <c r="AS342" s="457">
        <v>0</v>
      </c>
      <c r="AT342" s="421"/>
      <c r="AU342" s="421"/>
      <c r="AV342" s="421"/>
      <c r="AW342" s="421"/>
      <c r="AX342" s="421"/>
      <c r="AY342" s="421"/>
      <c r="AZ342" s="421"/>
      <c r="BA342" s="421"/>
      <c r="BB342" s="457">
        <v>3</v>
      </c>
      <c r="BC342" s="421"/>
      <c r="BD342" s="421"/>
      <c r="BE342" s="421"/>
      <c r="BF342" s="421"/>
      <c r="BG342" s="421"/>
      <c r="BH342" s="421"/>
      <c r="BI342" s="421"/>
      <c r="BJ342" s="421"/>
      <c r="BK342" s="429" t="s">
        <v>2187</v>
      </c>
      <c r="BL342" s="421"/>
      <c r="BM342" s="421"/>
      <c r="BN342" s="421"/>
      <c r="BO342" s="457">
        <v>0</v>
      </c>
      <c r="BP342" s="421"/>
      <c r="BQ342" s="421"/>
      <c r="BR342" s="421"/>
      <c r="BS342" s="421"/>
      <c r="BT342" s="421"/>
    </row>
    <row r="343" spans="2:72" ht="11.25" customHeight="1">
      <c r="B343" s="458">
        <v>0</v>
      </c>
      <c r="C343" s="459"/>
      <c r="D343" s="459"/>
      <c r="E343" s="459"/>
      <c r="F343" s="459"/>
      <c r="G343" s="459"/>
      <c r="H343" s="459"/>
      <c r="I343" s="459"/>
      <c r="J343" s="459"/>
      <c r="K343" s="459"/>
      <c r="L343" s="459"/>
      <c r="M343" s="459"/>
      <c r="N343" s="459"/>
      <c r="O343" s="459"/>
      <c r="P343" s="459"/>
      <c r="Q343" s="459"/>
      <c r="R343" s="459"/>
      <c r="S343" s="459"/>
      <c r="T343" s="459"/>
      <c r="U343" s="459"/>
      <c r="V343" s="459"/>
      <c r="W343" s="459"/>
      <c r="X343" s="459"/>
      <c r="Y343" s="459"/>
      <c r="Z343" s="459"/>
      <c r="AA343" s="459"/>
      <c r="AB343" s="459"/>
      <c r="AC343" s="459"/>
      <c r="AD343" s="459"/>
      <c r="AE343" s="459"/>
      <c r="AF343" s="459"/>
      <c r="AG343" s="459"/>
      <c r="AH343" s="459"/>
      <c r="AI343" s="459"/>
      <c r="AJ343" s="459"/>
      <c r="AK343" s="459"/>
      <c r="AL343" s="459"/>
      <c r="AM343" s="459"/>
      <c r="AN343" s="459"/>
      <c r="AO343" s="459"/>
      <c r="AP343" s="459"/>
      <c r="AQ343" s="459"/>
      <c r="AR343" s="459"/>
      <c r="AS343" s="459"/>
      <c r="AT343" s="459"/>
      <c r="AU343" s="459"/>
      <c r="AV343" s="459"/>
      <c r="AW343" s="459"/>
      <c r="AX343" s="459"/>
      <c r="AY343" s="459"/>
      <c r="AZ343" s="459"/>
      <c r="BA343" s="459"/>
      <c r="BB343" s="459"/>
      <c r="BC343" s="459"/>
      <c r="BD343" s="459"/>
      <c r="BE343" s="459"/>
      <c r="BF343" s="459"/>
      <c r="BG343" s="459"/>
      <c r="BH343" s="459"/>
      <c r="BI343" s="459"/>
      <c r="BJ343" s="459"/>
      <c r="BK343" s="459"/>
      <c r="BL343" s="459"/>
      <c r="BM343" s="459"/>
      <c r="BN343" s="459"/>
      <c r="BO343" s="459"/>
      <c r="BP343" s="459"/>
      <c r="BQ343" s="459"/>
      <c r="BR343" s="459"/>
      <c r="BS343" s="459"/>
      <c r="BT343" s="459"/>
    </row>
    <row r="344" ht="2.85" customHeight="1"/>
    <row r="345" ht="4.35" customHeight="1"/>
    <row r="346" ht="2.85" customHeight="1"/>
    <row r="347" spans="2:15" ht="14.45" customHeight="1">
      <c r="B347" s="453" t="s">
        <v>2191</v>
      </c>
      <c r="C347" s="421"/>
      <c r="D347" s="421"/>
      <c r="E347" s="421"/>
      <c r="F347" s="421"/>
      <c r="G347" s="421"/>
      <c r="H347" s="421"/>
      <c r="I347" s="421"/>
      <c r="J347" s="421"/>
      <c r="K347" s="421"/>
      <c r="L347" s="421"/>
      <c r="M347" s="421"/>
      <c r="N347" s="421"/>
      <c r="O347" s="421"/>
    </row>
    <row r="348" ht="13.5" hidden="1"/>
    <row r="349" spans="2:72" ht="11.45" customHeight="1">
      <c r="B349" s="461" t="s">
        <v>1937</v>
      </c>
      <c r="C349" s="455"/>
      <c r="D349" s="462" t="s">
        <v>1938</v>
      </c>
      <c r="E349" s="455"/>
      <c r="F349" s="455"/>
      <c r="G349" s="455"/>
      <c r="H349" s="455"/>
      <c r="I349" s="455"/>
      <c r="J349" s="455"/>
      <c r="K349" s="455"/>
      <c r="L349" s="455"/>
      <c r="M349" s="455"/>
      <c r="N349" s="455"/>
      <c r="O349" s="455"/>
      <c r="P349" s="455"/>
      <c r="Q349" s="455"/>
      <c r="R349" s="455"/>
      <c r="S349" s="455"/>
      <c r="T349" s="455"/>
      <c r="U349" s="455"/>
      <c r="V349" s="462" t="s">
        <v>1884</v>
      </c>
      <c r="W349" s="455"/>
      <c r="X349" s="455"/>
      <c r="Y349" s="455"/>
      <c r="Z349" s="455"/>
      <c r="AA349" s="455"/>
      <c r="AB349" s="455"/>
      <c r="AC349" s="455"/>
      <c r="AD349" s="455"/>
      <c r="AE349" s="455"/>
      <c r="AF349" s="455"/>
      <c r="AG349" s="455"/>
      <c r="AH349" s="455"/>
      <c r="AI349" s="455"/>
      <c r="AJ349" s="455"/>
      <c r="AK349" s="455"/>
      <c r="AL349" s="455"/>
      <c r="AM349" s="455"/>
      <c r="AN349" s="455"/>
      <c r="AO349" s="455"/>
      <c r="AP349" s="455"/>
      <c r="AQ349" s="455"/>
      <c r="AR349" s="455"/>
      <c r="AS349" s="461" t="s">
        <v>1939</v>
      </c>
      <c r="AT349" s="455"/>
      <c r="AU349" s="455"/>
      <c r="AV349" s="455"/>
      <c r="AW349" s="455"/>
      <c r="AX349" s="455"/>
      <c r="AY349" s="455"/>
      <c r="AZ349" s="455"/>
      <c r="BA349" s="455"/>
      <c r="BB349" s="461" t="s">
        <v>128</v>
      </c>
      <c r="BC349" s="455"/>
      <c r="BD349" s="455"/>
      <c r="BE349" s="455"/>
      <c r="BF349" s="455"/>
      <c r="BG349" s="455"/>
      <c r="BH349" s="455"/>
      <c r="BI349" s="455"/>
      <c r="BJ349" s="455"/>
      <c r="BK349" s="462" t="s">
        <v>1940</v>
      </c>
      <c r="BL349" s="455"/>
      <c r="BM349" s="455"/>
      <c r="BN349" s="455"/>
      <c r="BO349" s="461" t="s">
        <v>1941</v>
      </c>
      <c r="BP349" s="455"/>
      <c r="BQ349" s="455"/>
      <c r="BR349" s="455"/>
      <c r="BS349" s="455"/>
      <c r="BT349" s="455"/>
    </row>
    <row r="350" spans="2:72" ht="11.45" customHeight="1">
      <c r="B350" s="428">
        <v>1</v>
      </c>
      <c r="C350" s="421"/>
      <c r="D350" s="429" t="s">
        <v>2192</v>
      </c>
      <c r="E350" s="421"/>
      <c r="F350" s="421"/>
      <c r="G350" s="421"/>
      <c r="H350" s="421"/>
      <c r="I350" s="421"/>
      <c r="J350" s="421"/>
      <c r="K350" s="421"/>
      <c r="L350" s="421"/>
      <c r="M350" s="421"/>
      <c r="N350" s="421"/>
      <c r="O350" s="421"/>
      <c r="P350" s="421"/>
      <c r="Q350" s="421"/>
      <c r="R350" s="421"/>
      <c r="S350" s="421"/>
      <c r="T350" s="421"/>
      <c r="U350" s="421"/>
      <c r="V350" s="429" t="s">
        <v>2193</v>
      </c>
      <c r="W350" s="421"/>
      <c r="X350" s="421"/>
      <c r="Y350" s="421"/>
      <c r="Z350" s="421"/>
      <c r="AA350" s="421"/>
      <c r="AB350" s="421"/>
      <c r="AC350" s="421"/>
      <c r="AD350" s="421"/>
      <c r="AE350" s="421"/>
      <c r="AF350" s="421"/>
      <c r="AG350" s="421"/>
      <c r="AH350" s="421"/>
      <c r="AI350" s="421"/>
      <c r="AJ350" s="421"/>
      <c r="AK350" s="421"/>
      <c r="AL350" s="421"/>
      <c r="AM350" s="421"/>
      <c r="AN350" s="421"/>
      <c r="AO350" s="421"/>
      <c r="AP350" s="421"/>
      <c r="AQ350" s="421"/>
      <c r="AR350" s="421"/>
      <c r="AS350" s="457">
        <v>0</v>
      </c>
      <c r="AT350" s="421"/>
      <c r="AU350" s="421"/>
      <c r="AV350" s="421"/>
      <c r="AW350" s="421"/>
      <c r="AX350" s="421"/>
      <c r="AY350" s="421"/>
      <c r="AZ350" s="421"/>
      <c r="BA350" s="421"/>
      <c r="BB350" s="457">
        <v>1</v>
      </c>
      <c r="BC350" s="421"/>
      <c r="BD350" s="421"/>
      <c r="BE350" s="421"/>
      <c r="BF350" s="421"/>
      <c r="BG350" s="421"/>
      <c r="BH350" s="421"/>
      <c r="BI350" s="421"/>
      <c r="BJ350" s="421"/>
      <c r="BK350" s="429" t="s">
        <v>2194</v>
      </c>
      <c r="BL350" s="421"/>
      <c r="BM350" s="421"/>
      <c r="BN350" s="421"/>
      <c r="BO350" s="457">
        <v>0</v>
      </c>
      <c r="BP350" s="421"/>
      <c r="BQ350" s="421"/>
      <c r="BR350" s="421"/>
      <c r="BS350" s="421"/>
      <c r="BT350" s="421"/>
    </row>
    <row r="351" spans="2:72" ht="11.25" customHeight="1">
      <c r="B351" s="428">
        <v>2</v>
      </c>
      <c r="C351" s="421"/>
      <c r="D351" s="429" t="s">
        <v>2195</v>
      </c>
      <c r="E351" s="421"/>
      <c r="F351" s="421"/>
      <c r="G351" s="421"/>
      <c r="H351" s="421"/>
      <c r="I351" s="421"/>
      <c r="J351" s="421"/>
      <c r="K351" s="421"/>
      <c r="L351" s="421"/>
      <c r="M351" s="421"/>
      <c r="N351" s="421"/>
      <c r="O351" s="421"/>
      <c r="P351" s="421"/>
      <c r="Q351" s="421"/>
      <c r="R351" s="421"/>
      <c r="S351" s="421"/>
      <c r="T351" s="421"/>
      <c r="U351" s="421"/>
      <c r="V351" s="429" t="s">
        <v>2196</v>
      </c>
      <c r="W351" s="421"/>
      <c r="X351" s="421"/>
      <c r="Y351" s="421"/>
      <c r="Z351" s="421"/>
      <c r="AA351" s="421"/>
      <c r="AB351" s="421"/>
      <c r="AC351" s="421"/>
      <c r="AD351" s="421"/>
      <c r="AE351" s="421"/>
      <c r="AF351" s="421"/>
      <c r="AG351" s="421"/>
      <c r="AH351" s="421"/>
      <c r="AI351" s="421"/>
      <c r="AJ351" s="421"/>
      <c r="AK351" s="421"/>
      <c r="AL351" s="421"/>
      <c r="AM351" s="421"/>
      <c r="AN351" s="421"/>
      <c r="AO351" s="421"/>
      <c r="AP351" s="421"/>
      <c r="AQ351" s="421"/>
      <c r="AR351" s="421"/>
      <c r="AS351" s="457">
        <v>0</v>
      </c>
      <c r="AT351" s="421"/>
      <c r="AU351" s="421"/>
      <c r="AV351" s="421"/>
      <c r="AW351" s="421"/>
      <c r="AX351" s="421"/>
      <c r="AY351" s="421"/>
      <c r="AZ351" s="421"/>
      <c r="BA351" s="421"/>
      <c r="BB351" s="457">
        <v>1</v>
      </c>
      <c r="BC351" s="421"/>
      <c r="BD351" s="421"/>
      <c r="BE351" s="421"/>
      <c r="BF351" s="421"/>
      <c r="BG351" s="421"/>
      <c r="BH351" s="421"/>
      <c r="BI351" s="421"/>
      <c r="BJ351" s="421"/>
      <c r="BK351" s="429" t="s">
        <v>2187</v>
      </c>
      <c r="BL351" s="421"/>
      <c r="BM351" s="421"/>
      <c r="BN351" s="421"/>
      <c r="BO351" s="457">
        <v>0</v>
      </c>
      <c r="BP351" s="421"/>
      <c r="BQ351" s="421"/>
      <c r="BR351" s="421"/>
      <c r="BS351" s="421"/>
      <c r="BT351" s="421"/>
    </row>
    <row r="352" spans="2:72" ht="11.45" customHeight="1">
      <c r="B352" s="428">
        <v>3</v>
      </c>
      <c r="C352" s="421"/>
      <c r="D352" s="429" t="s">
        <v>2197</v>
      </c>
      <c r="E352" s="421"/>
      <c r="F352" s="421"/>
      <c r="G352" s="421"/>
      <c r="H352" s="421"/>
      <c r="I352" s="421"/>
      <c r="J352" s="421"/>
      <c r="K352" s="421"/>
      <c r="L352" s="421"/>
      <c r="M352" s="421"/>
      <c r="N352" s="421"/>
      <c r="O352" s="421"/>
      <c r="P352" s="421"/>
      <c r="Q352" s="421"/>
      <c r="R352" s="421"/>
      <c r="S352" s="421"/>
      <c r="T352" s="421"/>
      <c r="U352" s="421"/>
      <c r="V352" s="429" t="s">
        <v>2198</v>
      </c>
      <c r="W352" s="421"/>
      <c r="X352" s="421"/>
      <c r="Y352" s="421"/>
      <c r="Z352" s="421"/>
      <c r="AA352" s="421"/>
      <c r="AB352" s="421"/>
      <c r="AC352" s="421"/>
      <c r="AD352" s="421"/>
      <c r="AE352" s="421"/>
      <c r="AF352" s="421"/>
      <c r="AG352" s="421"/>
      <c r="AH352" s="421"/>
      <c r="AI352" s="421"/>
      <c r="AJ352" s="421"/>
      <c r="AK352" s="421"/>
      <c r="AL352" s="421"/>
      <c r="AM352" s="421"/>
      <c r="AN352" s="421"/>
      <c r="AO352" s="421"/>
      <c r="AP352" s="421"/>
      <c r="AQ352" s="421"/>
      <c r="AR352" s="421"/>
      <c r="AS352" s="457">
        <v>0</v>
      </c>
      <c r="AT352" s="421"/>
      <c r="AU352" s="421"/>
      <c r="AV352" s="421"/>
      <c r="AW352" s="421"/>
      <c r="AX352" s="421"/>
      <c r="AY352" s="421"/>
      <c r="AZ352" s="421"/>
      <c r="BA352" s="421"/>
      <c r="BB352" s="457">
        <v>1</v>
      </c>
      <c r="BC352" s="421"/>
      <c r="BD352" s="421"/>
      <c r="BE352" s="421"/>
      <c r="BF352" s="421"/>
      <c r="BG352" s="421"/>
      <c r="BH352" s="421"/>
      <c r="BI352" s="421"/>
      <c r="BJ352" s="421"/>
      <c r="BK352" s="429" t="s">
        <v>2187</v>
      </c>
      <c r="BL352" s="421"/>
      <c r="BM352" s="421"/>
      <c r="BN352" s="421"/>
      <c r="BO352" s="457">
        <v>0</v>
      </c>
      <c r="BP352" s="421"/>
      <c r="BQ352" s="421"/>
      <c r="BR352" s="421"/>
      <c r="BS352" s="421"/>
      <c r="BT352" s="421"/>
    </row>
    <row r="353" spans="2:72" ht="11.45" customHeight="1">
      <c r="B353" s="428">
        <v>4</v>
      </c>
      <c r="C353" s="421"/>
      <c r="D353" s="429" t="s">
        <v>2199</v>
      </c>
      <c r="E353" s="421"/>
      <c r="F353" s="421"/>
      <c r="G353" s="421"/>
      <c r="H353" s="421"/>
      <c r="I353" s="421"/>
      <c r="J353" s="421"/>
      <c r="K353" s="421"/>
      <c r="L353" s="421"/>
      <c r="M353" s="421"/>
      <c r="N353" s="421"/>
      <c r="O353" s="421"/>
      <c r="P353" s="421"/>
      <c r="Q353" s="421"/>
      <c r="R353" s="421"/>
      <c r="S353" s="421"/>
      <c r="T353" s="421"/>
      <c r="U353" s="421"/>
      <c r="V353" s="429" t="s">
        <v>2200</v>
      </c>
      <c r="W353" s="421"/>
      <c r="X353" s="421"/>
      <c r="Y353" s="421"/>
      <c r="Z353" s="421"/>
      <c r="AA353" s="421"/>
      <c r="AB353" s="421"/>
      <c r="AC353" s="421"/>
      <c r="AD353" s="421"/>
      <c r="AE353" s="421"/>
      <c r="AF353" s="421"/>
      <c r="AG353" s="421"/>
      <c r="AH353" s="421"/>
      <c r="AI353" s="421"/>
      <c r="AJ353" s="421"/>
      <c r="AK353" s="421"/>
      <c r="AL353" s="421"/>
      <c r="AM353" s="421"/>
      <c r="AN353" s="421"/>
      <c r="AO353" s="421"/>
      <c r="AP353" s="421"/>
      <c r="AQ353" s="421"/>
      <c r="AR353" s="421"/>
      <c r="AS353" s="457">
        <v>0</v>
      </c>
      <c r="AT353" s="421"/>
      <c r="AU353" s="421"/>
      <c r="AV353" s="421"/>
      <c r="AW353" s="421"/>
      <c r="AX353" s="421"/>
      <c r="AY353" s="421"/>
      <c r="AZ353" s="421"/>
      <c r="BA353" s="421"/>
      <c r="BB353" s="457">
        <v>1</v>
      </c>
      <c r="BC353" s="421"/>
      <c r="BD353" s="421"/>
      <c r="BE353" s="421"/>
      <c r="BF353" s="421"/>
      <c r="BG353" s="421"/>
      <c r="BH353" s="421"/>
      <c r="BI353" s="421"/>
      <c r="BJ353" s="421"/>
      <c r="BK353" s="429" t="s">
        <v>2187</v>
      </c>
      <c r="BL353" s="421"/>
      <c r="BM353" s="421"/>
      <c r="BN353" s="421"/>
      <c r="BO353" s="457">
        <v>0</v>
      </c>
      <c r="BP353" s="421"/>
      <c r="BQ353" s="421"/>
      <c r="BR353" s="421"/>
      <c r="BS353" s="421"/>
      <c r="BT353" s="421"/>
    </row>
    <row r="354" spans="2:72" ht="11.45" customHeight="1">
      <c r="B354" s="428">
        <v>5</v>
      </c>
      <c r="C354" s="421"/>
      <c r="D354" s="429" t="s">
        <v>2201</v>
      </c>
      <c r="E354" s="421"/>
      <c r="F354" s="421"/>
      <c r="G354" s="421"/>
      <c r="H354" s="421"/>
      <c r="I354" s="421"/>
      <c r="J354" s="421"/>
      <c r="K354" s="421"/>
      <c r="L354" s="421"/>
      <c r="M354" s="421"/>
      <c r="N354" s="421"/>
      <c r="O354" s="421"/>
      <c r="P354" s="421"/>
      <c r="Q354" s="421"/>
      <c r="R354" s="421"/>
      <c r="S354" s="421"/>
      <c r="T354" s="421"/>
      <c r="U354" s="421"/>
      <c r="V354" s="429" t="s">
        <v>2202</v>
      </c>
      <c r="W354" s="421"/>
      <c r="X354" s="421"/>
      <c r="Y354" s="421"/>
      <c r="Z354" s="421"/>
      <c r="AA354" s="421"/>
      <c r="AB354" s="421"/>
      <c r="AC354" s="421"/>
      <c r="AD354" s="421"/>
      <c r="AE354" s="421"/>
      <c r="AF354" s="421"/>
      <c r="AG354" s="421"/>
      <c r="AH354" s="421"/>
      <c r="AI354" s="421"/>
      <c r="AJ354" s="421"/>
      <c r="AK354" s="421"/>
      <c r="AL354" s="421"/>
      <c r="AM354" s="421"/>
      <c r="AN354" s="421"/>
      <c r="AO354" s="421"/>
      <c r="AP354" s="421"/>
      <c r="AQ354" s="421"/>
      <c r="AR354" s="421"/>
      <c r="AS354" s="457">
        <v>0</v>
      </c>
      <c r="AT354" s="421"/>
      <c r="AU354" s="421"/>
      <c r="AV354" s="421"/>
      <c r="AW354" s="421"/>
      <c r="AX354" s="421"/>
      <c r="AY354" s="421"/>
      <c r="AZ354" s="421"/>
      <c r="BA354" s="421"/>
      <c r="BB354" s="457">
        <v>1</v>
      </c>
      <c r="BC354" s="421"/>
      <c r="BD354" s="421"/>
      <c r="BE354" s="421"/>
      <c r="BF354" s="421"/>
      <c r="BG354" s="421"/>
      <c r="BH354" s="421"/>
      <c r="BI354" s="421"/>
      <c r="BJ354" s="421"/>
      <c r="BK354" s="429" t="s">
        <v>2187</v>
      </c>
      <c r="BL354" s="421"/>
      <c r="BM354" s="421"/>
      <c r="BN354" s="421"/>
      <c r="BO354" s="457">
        <v>0</v>
      </c>
      <c r="BP354" s="421"/>
      <c r="BQ354" s="421"/>
      <c r="BR354" s="421"/>
      <c r="BS354" s="421"/>
      <c r="BT354" s="421"/>
    </row>
    <row r="355" spans="2:72" ht="11.25" customHeight="1">
      <c r="B355" s="428">
        <v>6</v>
      </c>
      <c r="C355" s="421"/>
      <c r="D355" s="429" t="s">
        <v>2203</v>
      </c>
      <c r="E355" s="421"/>
      <c r="F355" s="421"/>
      <c r="G355" s="421"/>
      <c r="H355" s="421"/>
      <c r="I355" s="421"/>
      <c r="J355" s="421"/>
      <c r="K355" s="421"/>
      <c r="L355" s="421"/>
      <c r="M355" s="421"/>
      <c r="N355" s="421"/>
      <c r="O355" s="421"/>
      <c r="P355" s="421"/>
      <c r="Q355" s="421"/>
      <c r="R355" s="421"/>
      <c r="S355" s="421"/>
      <c r="T355" s="421"/>
      <c r="U355" s="421"/>
      <c r="V355" s="429" t="s">
        <v>2204</v>
      </c>
      <c r="W355" s="421"/>
      <c r="X355" s="421"/>
      <c r="Y355" s="421"/>
      <c r="Z355" s="421"/>
      <c r="AA355" s="421"/>
      <c r="AB355" s="421"/>
      <c r="AC355" s="421"/>
      <c r="AD355" s="421"/>
      <c r="AE355" s="421"/>
      <c r="AF355" s="421"/>
      <c r="AG355" s="421"/>
      <c r="AH355" s="421"/>
      <c r="AI355" s="421"/>
      <c r="AJ355" s="421"/>
      <c r="AK355" s="421"/>
      <c r="AL355" s="421"/>
      <c r="AM355" s="421"/>
      <c r="AN355" s="421"/>
      <c r="AO355" s="421"/>
      <c r="AP355" s="421"/>
      <c r="AQ355" s="421"/>
      <c r="AR355" s="421"/>
      <c r="AS355" s="457">
        <v>0</v>
      </c>
      <c r="AT355" s="421"/>
      <c r="AU355" s="421"/>
      <c r="AV355" s="421"/>
      <c r="AW355" s="421"/>
      <c r="AX355" s="421"/>
      <c r="AY355" s="421"/>
      <c r="AZ355" s="421"/>
      <c r="BA355" s="421"/>
      <c r="BB355" s="457">
        <v>1</v>
      </c>
      <c r="BC355" s="421"/>
      <c r="BD355" s="421"/>
      <c r="BE355" s="421"/>
      <c r="BF355" s="421"/>
      <c r="BG355" s="421"/>
      <c r="BH355" s="421"/>
      <c r="BI355" s="421"/>
      <c r="BJ355" s="421"/>
      <c r="BK355" s="429" t="s">
        <v>2187</v>
      </c>
      <c r="BL355" s="421"/>
      <c r="BM355" s="421"/>
      <c r="BN355" s="421"/>
      <c r="BO355" s="457">
        <v>0</v>
      </c>
      <c r="BP355" s="421"/>
      <c r="BQ355" s="421"/>
      <c r="BR355" s="421"/>
      <c r="BS355" s="421"/>
      <c r="BT355" s="421"/>
    </row>
    <row r="356" spans="2:72" ht="11.45" customHeight="1">
      <c r="B356" s="428">
        <v>7</v>
      </c>
      <c r="C356" s="421"/>
      <c r="D356" s="429" t="s">
        <v>2205</v>
      </c>
      <c r="E356" s="421"/>
      <c r="F356" s="421"/>
      <c r="G356" s="421"/>
      <c r="H356" s="421"/>
      <c r="I356" s="421"/>
      <c r="J356" s="421"/>
      <c r="K356" s="421"/>
      <c r="L356" s="421"/>
      <c r="M356" s="421"/>
      <c r="N356" s="421"/>
      <c r="O356" s="421"/>
      <c r="P356" s="421"/>
      <c r="Q356" s="421"/>
      <c r="R356" s="421"/>
      <c r="S356" s="421"/>
      <c r="T356" s="421"/>
      <c r="U356" s="421"/>
      <c r="V356" s="429" t="s">
        <v>2206</v>
      </c>
      <c r="W356" s="421"/>
      <c r="X356" s="421"/>
      <c r="Y356" s="421"/>
      <c r="Z356" s="421"/>
      <c r="AA356" s="421"/>
      <c r="AB356" s="421"/>
      <c r="AC356" s="421"/>
      <c r="AD356" s="421"/>
      <c r="AE356" s="421"/>
      <c r="AF356" s="421"/>
      <c r="AG356" s="421"/>
      <c r="AH356" s="421"/>
      <c r="AI356" s="421"/>
      <c r="AJ356" s="421"/>
      <c r="AK356" s="421"/>
      <c r="AL356" s="421"/>
      <c r="AM356" s="421"/>
      <c r="AN356" s="421"/>
      <c r="AO356" s="421"/>
      <c r="AP356" s="421"/>
      <c r="AQ356" s="421"/>
      <c r="AR356" s="421"/>
      <c r="AS356" s="457">
        <v>0</v>
      </c>
      <c r="AT356" s="421"/>
      <c r="AU356" s="421"/>
      <c r="AV356" s="421"/>
      <c r="AW356" s="421"/>
      <c r="AX356" s="421"/>
      <c r="AY356" s="421"/>
      <c r="AZ356" s="421"/>
      <c r="BA356" s="421"/>
      <c r="BB356" s="457">
        <v>1</v>
      </c>
      <c r="BC356" s="421"/>
      <c r="BD356" s="421"/>
      <c r="BE356" s="421"/>
      <c r="BF356" s="421"/>
      <c r="BG356" s="421"/>
      <c r="BH356" s="421"/>
      <c r="BI356" s="421"/>
      <c r="BJ356" s="421"/>
      <c r="BK356" s="429" t="s">
        <v>2187</v>
      </c>
      <c r="BL356" s="421"/>
      <c r="BM356" s="421"/>
      <c r="BN356" s="421"/>
      <c r="BO356" s="457">
        <v>0</v>
      </c>
      <c r="BP356" s="421"/>
      <c r="BQ356" s="421"/>
      <c r="BR356" s="421"/>
      <c r="BS356" s="421"/>
      <c r="BT356" s="421"/>
    </row>
    <row r="357" spans="2:72" ht="11.45" customHeight="1">
      <c r="B357" s="428">
        <v>8</v>
      </c>
      <c r="C357" s="421"/>
      <c r="D357" s="429" t="s">
        <v>2207</v>
      </c>
      <c r="E357" s="421"/>
      <c r="F357" s="421"/>
      <c r="G357" s="421"/>
      <c r="H357" s="421"/>
      <c r="I357" s="421"/>
      <c r="J357" s="421"/>
      <c r="K357" s="421"/>
      <c r="L357" s="421"/>
      <c r="M357" s="421"/>
      <c r="N357" s="421"/>
      <c r="O357" s="421"/>
      <c r="P357" s="421"/>
      <c r="Q357" s="421"/>
      <c r="R357" s="421"/>
      <c r="S357" s="421"/>
      <c r="T357" s="421"/>
      <c r="U357" s="421"/>
      <c r="V357" s="429" t="s">
        <v>2208</v>
      </c>
      <c r="W357" s="421"/>
      <c r="X357" s="421"/>
      <c r="Y357" s="421"/>
      <c r="Z357" s="421"/>
      <c r="AA357" s="421"/>
      <c r="AB357" s="421"/>
      <c r="AC357" s="421"/>
      <c r="AD357" s="421"/>
      <c r="AE357" s="421"/>
      <c r="AF357" s="421"/>
      <c r="AG357" s="421"/>
      <c r="AH357" s="421"/>
      <c r="AI357" s="421"/>
      <c r="AJ357" s="421"/>
      <c r="AK357" s="421"/>
      <c r="AL357" s="421"/>
      <c r="AM357" s="421"/>
      <c r="AN357" s="421"/>
      <c r="AO357" s="421"/>
      <c r="AP357" s="421"/>
      <c r="AQ357" s="421"/>
      <c r="AR357" s="421"/>
      <c r="AS357" s="457">
        <v>0</v>
      </c>
      <c r="AT357" s="421"/>
      <c r="AU357" s="421"/>
      <c r="AV357" s="421"/>
      <c r="AW357" s="421"/>
      <c r="AX357" s="421"/>
      <c r="AY357" s="421"/>
      <c r="AZ357" s="421"/>
      <c r="BA357" s="421"/>
      <c r="BB357" s="457">
        <v>1</v>
      </c>
      <c r="BC357" s="421"/>
      <c r="BD357" s="421"/>
      <c r="BE357" s="421"/>
      <c r="BF357" s="421"/>
      <c r="BG357" s="421"/>
      <c r="BH357" s="421"/>
      <c r="BI357" s="421"/>
      <c r="BJ357" s="421"/>
      <c r="BK357" s="429" t="s">
        <v>2187</v>
      </c>
      <c r="BL357" s="421"/>
      <c r="BM357" s="421"/>
      <c r="BN357" s="421"/>
      <c r="BO357" s="457">
        <v>0</v>
      </c>
      <c r="BP357" s="421"/>
      <c r="BQ357" s="421"/>
      <c r="BR357" s="421"/>
      <c r="BS357" s="421"/>
      <c r="BT357" s="421"/>
    </row>
    <row r="358" spans="2:72" ht="11.45" customHeight="1">
      <c r="B358" s="428">
        <v>9</v>
      </c>
      <c r="C358" s="421"/>
      <c r="D358" s="429" t="s">
        <v>2209</v>
      </c>
      <c r="E358" s="421"/>
      <c r="F358" s="421"/>
      <c r="G358" s="421"/>
      <c r="H358" s="421"/>
      <c r="I358" s="421"/>
      <c r="J358" s="421"/>
      <c r="K358" s="421"/>
      <c r="L358" s="421"/>
      <c r="M358" s="421"/>
      <c r="N358" s="421"/>
      <c r="O358" s="421"/>
      <c r="P358" s="421"/>
      <c r="Q358" s="421"/>
      <c r="R358" s="421"/>
      <c r="S358" s="421"/>
      <c r="T358" s="421"/>
      <c r="U358" s="421"/>
      <c r="V358" s="429" t="s">
        <v>2210</v>
      </c>
      <c r="W358" s="421"/>
      <c r="X358" s="421"/>
      <c r="Y358" s="421"/>
      <c r="Z358" s="421"/>
      <c r="AA358" s="421"/>
      <c r="AB358" s="421"/>
      <c r="AC358" s="421"/>
      <c r="AD358" s="421"/>
      <c r="AE358" s="421"/>
      <c r="AF358" s="421"/>
      <c r="AG358" s="421"/>
      <c r="AH358" s="421"/>
      <c r="AI358" s="421"/>
      <c r="AJ358" s="421"/>
      <c r="AK358" s="421"/>
      <c r="AL358" s="421"/>
      <c r="AM358" s="421"/>
      <c r="AN358" s="421"/>
      <c r="AO358" s="421"/>
      <c r="AP358" s="421"/>
      <c r="AQ358" s="421"/>
      <c r="AR358" s="421"/>
      <c r="AS358" s="457">
        <v>0</v>
      </c>
      <c r="AT358" s="421"/>
      <c r="AU358" s="421"/>
      <c r="AV358" s="421"/>
      <c r="AW358" s="421"/>
      <c r="AX358" s="421"/>
      <c r="AY358" s="421"/>
      <c r="AZ358" s="421"/>
      <c r="BA358" s="421"/>
      <c r="BB358" s="457">
        <v>1</v>
      </c>
      <c r="BC358" s="421"/>
      <c r="BD358" s="421"/>
      <c r="BE358" s="421"/>
      <c r="BF358" s="421"/>
      <c r="BG358" s="421"/>
      <c r="BH358" s="421"/>
      <c r="BI358" s="421"/>
      <c r="BJ358" s="421"/>
      <c r="BK358" s="429" t="s">
        <v>2211</v>
      </c>
      <c r="BL358" s="421"/>
      <c r="BM358" s="421"/>
      <c r="BN358" s="421"/>
      <c r="BO358" s="457">
        <v>0</v>
      </c>
      <c r="BP358" s="421"/>
      <c r="BQ358" s="421"/>
      <c r="BR358" s="421"/>
      <c r="BS358" s="421"/>
      <c r="BT358" s="421"/>
    </row>
    <row r="359" spans="2:72" ht="11.25" customHeight="1">
      <c r="B359" s="428">
        <v>10</v>
      </c>
      <c r="C359" s="421"/>
      <c r="D359" s="429" t="s">
        <v>2212</v>
      </c>
      <c r="E359" s="421"/>
      <c r="F359" s="421"/>
      <c r="G359" s="421"/>
      <c r="H359" s="421"/>
      <c r="I359" s="421"/>
      <c r="J359" s="421"/>
      <c r="K359" s="421"/>
      <c r="L359" s="421"/>
      <c r="M359" s="421"/>
      <c r="N359" s="421"/>
      <c r="O359" s="421"/>
      <c r="P359" s="421"/>
      <c r="Q359" s="421"/>
      <c r="R359" s="421"/>
      <c r="S359" s="421"/>
      <c r="T359" s="421"/>
      <c r="U359" s="421"/>
      <c r="V359" s="429" t="s">
        <v>2213</v>
      </c>
      <c r="W359" s="421"/>
      <c r="X359" s="421"/>
      <c r="Y359" s="421"/>
      <c r="Z359" s="421"/>
      <c r="AA359" s="421"/>
      <c r="AB359" s="421"/>
      <c r="AC359" s="421"/>
      <c r="AD359" s="421"/>
      <c r="AE359" s="421"/>
      <c r="AF359" s="421"/>
      <c r="AG359" s="421"/>
      <c r="AH359" s="421"/>
      <c r="AI359" s="421"/>
      <c r="AJ359" s="421"/>
      <c r="AK359" s="421"/>
      <c r="AL359" s="421"/>
      <c r="AM359" s="421"/>
      <c r="AN359" s="421"/>
      <c r="AO359" s="421"/>
      <c r="AP359" s="421"/>
      <c r="AQ359" s="421"/>
      <c r="AR359" s="421"/>
      <c r="AS359" s="457">
        <v>0</v>
      </c>
      <c r="AT359" s="421"/>
      <c r="AU359" s="421"/>
      <c r="AV359" s="421"/>
      <c r="AW359" s="421"/>
      <c r="AX359" s="421"/>
      <c r="AY359" s="421"/>
      <c r="AZ359" s="421"/>
      <c r="BA359" s="421"/>
      <c r="BB359" s="457">
        <v>6</v>
      </c>
      <c r="BC359" s="421"/>
      <c r="BD359" s="421"/>
      <c r="BE359" s="421"/>
      <c r="BF359" s="421"/>
      <c r="BG359" s="421"/>
      <c r="BH359" s="421"/>
      <c r="BI359" s="421"/>
      <c r="BJ359" s="421"/>
      <c r="BK359" s="429" t="s">
        <v>580</v>
      </c>
      <c r="BL359" s="421"/>
      <c r="BM359" s="421"/>
      <c r="BN359" s="421"/>
      <c r="BO359" s="457">
        <v>0</v>
      </c>
      <c r="BP359" s="421"/>
      <c r="BQ359" s="421"/>
      <c r="BR359" s="421"/>
      <c r="BS359" s="421"/>
      <c r="BT359" s="421"/>
    </row>
    <row r="360" spans="2:72" ht="11.45" customHeight="1">
      <c r="B360" s="428">
        <v>11</v>
      </c>
      <c r="C360" s="421"/>
      <c r="D360" s="429" t="s">
        <v>2214</v>
      </c>
      <c r="E360" s="421"/>
      <c r="F360" s="421"/>
      <c r="G360" s="421"/>
      <c r="H360" s="421"/>
      <c r="I360" s="421"/>
      <c r="J360" s="421"/>
      <c r="K360" s="421"/>
      <c r="L360" s="421"/>
      <c r="M360" s="421"/>
      <c r="N360" s="421"/>
      <c r="O360" s="421"/>
      <c r="P360" s="421"/>
      <c r="Q360" s="421"/>
      <c r="R360" s="421"/>
      <c r="S360" s="421"/>
      <c r="T360" s="421"/>
      <c r="U360" s="421"/>
      <c r="V360" s="429" t="s">
        <v>2215</v>
      </c>
      <c r="W360" s="421"/>
      <c r="X360" s="421"/>
      <c r="Y360" s="421"/>
      <c r="Z360" s="421"/>
      <c r="AA360" s="421"/>
      <c r="AB360" s="421"/>
      <c r="AC360" s="421"/>
      <c r="AD360" s="421"/>
      <c r="AE360" s="421"/>
      <c r="AF360" s="421"/>
      <c r="AG360" s="421"/>
      <c r="AH360" s="421"/>
      <c r="AI360" s="421"/>
      <c r="AJ360" s="421"/>
      <c r="AK360" s="421"/>
      <c r="AL360" s="421"/>
      <c r="AM360" s="421"/>
      <c r="AN360" s="421"/>
      <c r="AO360" s="421"/>
      <c r="AP360" s="421"/>
      <c r="AQ360" s="421"/>
      <c r="AR360" s="421"/>
      <c r="AS360" s="457">
        <v>0</v>
      </c>
      <c r="AT360" s="421"/>
      <c r="AU360" s="421"/>
      <c r="AV360" s="421"/>
      <c r="AW360" s="421"/>
      <c r="AX360" s="421"/>
      <c r="AY360" s="421"/>
      <c r="AZ360" s="421"/>
      <c r="BA360" s="421"/>
      <c r="BB360" s="457">
        <v>1</v>
      </c>
      <c r="BC360" s="421"/>
      <c r="BD360" s="421"/>
      <c r="BE360" s="421"/>
      <c r="BF360" s="421"/>
      <c r="BG360" s="421"/>
      <c r="BH360" s="421"/>
      <c r="BI360" s="421"/>
      <c r="BJ360" s="421"/>
      <c r="BK360" s="429" t="s">
        <v>580</v>
      </c>
      <c r="BL360" s="421"/>
      <c r="BM360" s="421"/>
      <c r="BN360" s="421"/>
      <c r="BO360" s="457">
        <v>0</v>
      </c>
      <c r="BP360" s="421"/>
      <c r="BQ360" s="421"/>
      <c r="BR360" s="421"/>
      <c r="BS360" s="421"/>
      <c r="BT360" s="421"/>
    </row>
    <row r="361" spans="2:72" ht="11.45" customHeight="1">
      <c r="B361" s="428">
        <v>12</v>
      </c>
      <c r="C361" s="421"/>
      <c r="D361" s="429" t="s">
        <v>2216</v>
      </c>
      <c r="E361" s="421"/>
      <c r="F361" s="421"/>
      <c r="G361" s="421"/>
      <c r="H361" s="421"/>
      <c r="I361" s="421"/>
      <c r="J361" s="421"/>
      <c r="K361" s="421"/>
      <c r="L361" s="421"/>
      <c r="M361" s="421"/>
      <c r="N361" s="421"/>
      <c r="O361" s="421"/>
      <c r="P361" s="421"/>
      <c r="Q361" s="421"/>
      <c r="R361" s="421"/>
      <c r="S361" s="421"/>
      <c r="T361" s="421"/>
      <c r="U361" s="421"/>
      <c r="V361" s="429" t="s">
        <v>2217</v>
      </c>
      <c r="W361" s="421"/>
      <c r="X361" s="421"/>
      <c r="Y361" s="421"/>
      <c r="Z361" s="421"/>
      <c r="AA361" s="421"/>
      <c r="AB361" s="421"/>
      <c r="AC361" s="421"/>
      <c r="AD361" s="421"/>
      <c r="AE361" s="421"/>
      <c r="AF361" s="421"/>
      <c r="AG361" s="421"/>
      <c r="AH361" s="421"/>
      <c r="AI361" s="421"/>
      <c r="AJ361" s="421"/>
      <c r="AK361" s="421"/>
      <c r="AL361" s="421"/>
      <c r="AM361" s="421"/>
      <c r="AN361" s="421"/>
      <c r="AO361" s="421"/>
      <c r="AP361" s="421"/>
      <c r="AQ361" s="421"/>
      <c r="AR361" s="421"/>
      <c r="AS361" s="457">
        <v>0</v>
      </c>
      <c r="AT361" s="421"/>
      <c r="AU361" s="421"/>
      <c r="AV361" s="421"/>
      <c r="AW361" s="421"/>
      <c r="AX361" s="421"/>
      <c r="AY361" s="421"/>
      <c r="AZ361" s="421"/>
      <c r="BA361" s="421"/>
      <c r="BB361" s="457">
        <v>1</v>
      </c>
      <c r="BC361" s="421"/>
      <c r="BD361" s="421"/>
      <c r="BE361" s="421"/>
      <c r="BF361" s="421"/>
      <c r="BG361" s="421"/>
      <c r="BH361" s="421"/>
      <c r="BI361" s="421"/>
      <c r="BJ361" s="421"/>
      <c r="BK361" s="429" t="s">
        <v>580</v>
      </c>
      <c r="BL361" s="421"/>
      <c r="BM361" s="421"/>
      <c r="BN361" s="421"/>
      <c r="BO361" s="457">
        <v>0</v>
      </c>
      <c r="BP361" s="421"/>
      <c r="BQ361" s="421"/>
      <c r="BR361" s="421"/>
      <c r="BS361" s="421"/>
      <c r="BT361" s="421"/>
    </row>
    <row r="362" spans="2:72" ht="11.45" customHeight="1">
      <c r="B362" s="428">
        <v>13</v>
      </c>
      <c r="C362" s="421"/>
      <c r="D362" s="429" t="s">
        <v>2216</v>
      </c>
      <c r="E362" s="421"/>
      <c r="F362" s="421"/>
      <c r="G362" s="421"/>
      <c r="H362" s="421"/>
      <c r="I362" s="421"/>
      <c r="J362" s="421"/>
      <c r="K362" s="421"/>
      <c r="L362" s="421"/>
      <c r="M362" s="421"/>
      <c r="N362" s="421"/>
      <c r="O362" s="421"/>
      <c r="P362" s="421"/>
      <c r="Q362" s="421"/>
      <c r="R362" s="421"/>
      <c r="S362" s="421"/>
      <c r="T362" s="421"/>
      <c r="U362" s="421"/>
      <c r="V362" s="429" t="s">
        <v>2217</v>
      </c>
      <c r="W362" s="421"/>
      <c r="X362" s="421"/>
      <c r="Y362" s="421"/>
      <c r="Z362" s="421"/>
      <c r="AA362" s="421"/>
      <c r="AB362" s="421"/>
      <c r="AC362" s="421"/>
      <c r="AD362" s="421"/>
      <c r="AE362" s="421"/>
      <c r="AF362" s="421"/>
      <c r="AG362" s="421"/>
      <c r="AH362" s="421"/>
      <c r="AI362" s="421"/>
      <c r="AJ362" s="421"/>
      <c r="AK362" s="421"/>
      <c r="AL362" s="421"/>
      <c r="AM362" s="421"/>
      <c r="AN362" s="421"/>
      <c r="AO362" s="421"/>
      <c r="AP362" s="421"/>
      <c r="AQ362" s="421"/>
      <c r="AR362" s="421"/>
      <c r="AS362" s="457">
        <v>0</v>
      </c>
      <c r="AT362" s="421"/>
      <c r="AU362" s="421"/>
      <c r="AV362" s="421"/>
      <c r="AW362" s="421"/>
      <c r="AX362" s="421"/>
      <c r="AY362" s="421"/>
      <c r="AZ362" s="421"/>
      <c r="BA362" s="421"/>
      <c r="BB362" s="457">
        <v>1</v>
      </c>
      <c r="BC362" s="421"/>
      <c r="BD362" s="421"/>
      <c r="BE362" s="421"/>
      <c r="BF362" s="421"/>
      <c r="BG362" s="421"/>
      <c r="BH362" s="421"/>
      <c r="BI362" s="421"/>
      <c r="BJ362" s="421"/>
      <c r="BK362" s="429" t="s">
        <v>580</v>
      </c>
      <c r="BL362" s="421"/>
      <c r="BM362" s="421"/>
      <c r="BN362" s="421"/>
      <c r="BO362" s="457">
        <v>0</v>
      </c>
      <c r="BP362" s="421"/>
      <c r="BQ362" s="421"/>
      <c r="BR362" s="421"/>
      <c r="BS362" s="421"/>
      <c r="BT362" s="421"/>
    </row>
    <row r="363" spans="2:72" ht="11.25" customHeight="1">
      <c r="B363" s="458">
        <v>0</v>
      </c>
      <c r="C363" s="459"/>
      <c r="D363" s="459"/>
      <c r="E363" s="459"/>
      <c r="F363" s="459"/>
      <c r="G363" s="459"/>
      <c r="H363" s="459"/>
      <c r="I363" s="459"/>
      <c r="J363" s="459"/>
      <c r="K363" s="459"/>
      <c r="L363" s="459"/>
      <c r="M363" s="459"/>
      <c r="N363" s="459"/>
      <c r="O363" s="459"/>
      <c r="P363" s="459"/>
      <c r="Q363" s="459"/>
      <c r="R363" s="459"/>
      <c r="S363" s="459"/>
      <c r="T363" s="459"/>
      <c r="U363" s="459"/>
      <c r="V363" s="459"/>
      <c r="W363" s="459"/>
      <c r="X363" s="459"/>
      <c r="Y363" s="459"/>
      <c r="Z363" s="459"/>
      <c r="AA363" s="459"/>
      <c r="AB363" s="459"/>
      <c r="AC363" s="459"/>
      <c r="AD363" s="459"/>
      <c r="AE363" s="459"/>
      <c r="AF363" s="459"/>
      <c r="AG363" s="459"/>
      <c r="AH363" s="459"/>
      <c r="AI363" s="459"/>
      <c r="AJ363" s="459"/>
      <c r="AK363" s="459"/>
      <c r="AL363" s="459"/>
      <c r="AM363" s="459"/>
      <c r="AN363" s="459"/>
      <c r="AO363" s="459"/>
      <c r="AP363" s="459"/>
      <c r="AQ363" s="459"/>
      <c r="AR363" s="459"/>
      <c r="AS363" s="459"/>
      <c r="AT363" s="459"/>
      <c r="AU363" s="459"/>
      <c r="AV363" s="459"/>
      <c r="AW363" s="459"/>
      <c r="AX363" s="459"/>
      <c r="AY363" s="459"/>
      <c r="AZ363" s="459"/>
      <c r="BA363" s="459"/>
      <c r="BB363" s="459"/>
      <c r="BC363" s="459"/>
      <c r="BD363" s="459"/>
      <c r="BE363" s="459"/>
      <c r="BF363" s="459"/>
      <c r="BG363" s="459"/>
      <c r="BH363" s="459"/>
      <c r="BI363" s="459"/>
      <c r="BJ363" s="459"/>
      <c r="BK363" s="459"/>
      <c r="BL363" s="459"/>
      <c r="BM363" s="459"/>
      <c r="BN363" s="459"/>
      <c r="BO363" s="459"/>
      <c r="BP363" s="459"/>
      <c r="BQ363" s="459"/>
      <c r="BR363" s="459"/>
      <c r="BS363" s="459"/>
      <c r="BT363" s="459"/>
    </row>
    <row r="364" ht="13.5" hidden="1"/>
    <row r="365" ht="2.85" customHeight="1"/>
    <row r="366" ht="4.35" customHeight="1"/>
    <row r="367" ht="2.85" customHeight="1"/>
    <row r="368" ht="13.5" hidden="1"/>
    <row r="369" spans="2:39" ht="14.45" customHeight="1">
      <c r="B369" s="453" t="s">
        <v>2218</v>
      </c>
      <c r="C369" s="421"/>
      <c r="D369" s="421"/>
      <c r="E369" s="421"/>
      <c r="F369" s="421"/>
      <c r="G369" s="421"/>
      <c r="H369" s="421"/>
      <c r="I369" s="421"/>
      <c r="J369" s="421"/>
      <c r="K369" s="421"/>
      <c r="L369" s="421"/>
      <c r="M369" s="421"/>
      <c r="N369" s="421"/>
      <c r="O369" s="421"/>
      <c r="P369" s="421"/>
      <c r="Q369" s="421"/>
      <c r="R369" s="421"/>
      <c r="S369" s="421"/>
      <c r="T369" s="421"/>
      <c r="U369" s="421"/>
      <c r="V369" s="421"/>
      <c r="W369" s="421"/>
      <c r="X369" s="421"/>
      <c r="Y369" s="421"/>
      <c r="Z369" s="421"/>
      <c r="AA369" s="421"/>
      <c r="AB369" s="421"/>
      <c r="AC369" s="421"/>
      <c r="AD369" s="421"/>
      <c r="AE369" s="421"/>
      <c r="AF369" s="421"/>
      <c r="AG369" s="421"/>
      <c r="AH369" s="421"/>
      <c r="AI369" s="421"/>
      <c r="AJ369" s="421"/>
      <c r="AK369" s="421"/>
      <c r="AL369" s="421"/>
      <c r="AM369" s="421"/>
    </row>
    <row r="370" spans="2:72" ht="11.45" customHeight="1">
      <c r="B370" s="461" t="s">
        <v>1937</v>
      </c>
      <c r="C370" s="455"/>
      <c r="D370" s="462" t="s">
        <v>1938</v>
      </c>
      <c r="E370" s="455"/>
      <c r="F370" s="455"/>
      <c r="G370" s="455"/>
      <c r="H370" s="455"/>
      <c r="I370" s="455"/>
      <c r="J370" s="455"/>
      <c r="K370" s="455"/>
      <c r="L370" s="455"/>
      <c r="M370" s="455"/>
      <c r="N370" s="455"/>
      <c r="O370" s="455"/>
      <c r="P370" s="455"/>
      <c r="Q370" s="455"/>
      <c r="R370" s="455"/>
      <c r="S370" s="455"/>
      <c r="T370" s="455"/>
      <c r="U370" s="455"/>
      <c r="V370" s="462" t="s">
        <v>1884</v>
      </c>
      <c r="W370" s="455"/>
      <c r="X370" s="455"/>
      <c r="Y370" s="455"/>
      <c r="Z370" s="455"/>
      <c r="AA370" s="455"/>
      <c r="AB370" s="455"/>
      <c r="AC370" s="455"/>
      <c r="AD370" s="455"/>
      <c r="AE370" s="455"/>
      <c r="AF370" s="455"/>
      <c r="AG370" s="455"/>
      <c r="AH370" s="455"/>
      <c r="AI370" s="455"/>
      <c r="AJ370" s="455"/>
      <c r="AK370" s="455"/>
      <c r="AL370" s="455"/>
      <c r="AM370" s="455"/>
      <c r="AN370" s="455"/>
      <c r="AO370" s="455"/>
      <c r="AP370" s="455"/>
      <c r="AQ370" s="455"/>
      <c r="AR370" s="455"/>
      <c r="AS370" s="461" t="s">
        <v>1939</v>
      </c>
      <c r="AT370" s="455"/>
      <c r="AU370" s="455"/>
      <c r="AV370" s="455"/>
      <c r="AW370" s="455"/>
      <c r="AX370" s="455"/>
      <c r="AY370" s="455"/>
      <c r="AZ370" s="455"/>
      <c r="BA370" s="455"/>
      <c r="BB370" s="461" t="s">
        <v>128</v>
      </c>
      <c r="BC370" s="455"/>
      <c r="BD370" s="455"/>
      <c r="BE370" s="455"/>
      <c r="BF370" s="455"/>
      <c r="BG370" s="455"/>
      <c r="BH370" s="455"/>
      <c r="BI370" s="455"/>
      <c r="BJ370" s="455"/>
      <c r="BK370" s="462" t="s">
        <v>1940</v>
      </c>
      <c r="BL370" s="455"/>
      <c r="BM370" s="455"/>
      <c r="BN370" s="455"/>
      <c r="BO370" s="461" t="s">
        <v>1941</v>
      </c>
      <c r="BP370" s="455"/>
      <c r="BQ370" s="455"/>
      <c r="BR370" s="455"/>
      <c r="BS370" s="455"/>
      <c r="BT370" s="455"/>
    </row>
    <row r="371" spans="2:72" ht="11.45" customHeight="1">
      <c r="B371" s="428">
        <v>1</v>
      </c>
      <c r="C371" s="421"/>
      <c r="D371" s="429" t="s">
        <v>2219</v>
      </c>
      <c r="E371" s="421"/>
      <c r="F371" s="421"/>
      <c r="G371" s="421"/>
      <c r="H371" s="421"/>
      <c r="I371" s="421"/>
      <c r="J371" s="421"/>
      <c r="K371" s="421"/>
      <c r="L371" s="421"/>
      <c r="M371" s="421"/>
      <c r="N371" s="421"/>
      <c r="O371" s="421"/>
      <c r="P371" s="421"/>
      <c r="Q371" s="421"/>
      <c r="R371" s="421"/>
      <c r="S371" s="421"/>
      <c r="T371" s="421"/>
      <c r="U371" s="421"/>
      <c r="V371" s="429" t="s">
        <v>2220</v>
      </c>
      <c r="W371" s="421"/>
      <c r="X371" s="421"/>
      <c r="Y371" s="421"/>
      <c r="Z371" s="421"/>
      <c r="AA371" s="421"/>
      <c r="AB371" s="421"/>
      <c r="AC371" s="421"/>
      <c r="AD371" s="421"/>
      <c r="AE371" s="421"/>
      <c r="AF371" s="421"/>
      <c r="AG371" s="421"/>
      <c r="AH371" s="421"/>
      <c r="AI371" s="421"/>
      <c r="AJ371" s="421"/>
      <c r="AK371" s="421"/>
      <c r="AL371" s="421"/>
      <c r="AM371" s="421"/>
      <c r="AN371" s="421"/>
      <c r="AO371" s="421"/>
      <c r="AP371" s="421"/>
      <c r="AQ371" s="421"/>
      <c r="AR371" s="421"/>
      <c r="AS371" s="457">
        <v>0</v>
      </c>
      <c r="AT371" s="421"/>
      <c r="AU371" s="421"/>
      <c r="AV371" s="421"/>
      <c r="AW371" s="421"/>
      <c r="AX371" s="421"/>
      <c r="AY371" s="421"/>
      <c r="AZ371" s="421"/>
      <c r="BA371" s="421"/>
      <c r="BB371" s="457">
        <v>3</v>
      </c>
      <c r="BC371" s="421"/>
      <c r="BD371" s="421"/>
      <c r="BE371" s="421"/>
      <c r="BF371" s="421"/>
      <c r="BG371" s="421"/>
      <c r="BH371" s="421"/>
      <c r="BI371" s="421"/>
      <c r="BJ371" s="421"/>
      <c r="BK371" s="429" t="s">
        <v>2187</v>
      </c>
      <c r="BL371" s="421"/>
      <c r="BM371" s="421"/>
      <c r="BN371" s="421"/>
      <c r="BO371" s="457">
        <v>0</v>
      </c>
      <c r="BP371" s="421"/>
      <c r="BQ371" s="421"/>
      <c r="BR371" s="421"/>
      <c r="BS371" s="421"/>
      <c r="BT371" s="421"/>
    </row>
    <row r="372" spans="2:72" ht="11.25" customHeight="1">
      <c r="B372" s="428">
        <v>2</v>
      </c>
      <c r="C372" s="421"/>
      <c r="D372" s="429" t="s">
        <v>2221</v>
      </c>
      <c r="E372" s="421"/>
      <c r="F372" s="421"/>
      <c r="G372" s="421"/>
      <c r="H372" s="421"/>
      <c r="I372" s="421"/>
      <c r="J372" s="421"/>
      <c r="K372" s="421"/>
      <c r="L372" s="421"/>
      <c r="M372" s="421"/>
      <c r="N372" s="421"/>
      <c r="O372" s="421"/>
      <c r="P372" s="421"/>
      <c r="Q372" s="421"/>
      <c r="R372" s="421"/>
      <c r="S372" s="421"/>
      <c r="T372" s="421"/>
      <c r="U372" s="421"/>
      <c r="V372" s="429" t="s">
        <v>2222</v>
      </c>
      <c r="W372" s="421"/>
      <c r="X372" s="421"/>
      <c r="Y372" s="421"/>
      <c r="Z372" s="421"/>
      <c r="AA372" s="421"/>
      <c r="AB372" s="421"/>
      <c r="AC372" s="421"/>
      <c r="AD372" s="421"/>
      <c r="AE372" s="421"/>
      <c r="AF372" s="421"/>
      <c r="AG372" s="421"/>
      <c r="AH372" s="421"/>
      <c r="AI372" s="421"/>
      <c r="AJ372" s="421"/>
      <c r="AK372" s="421"/>
      <c r="AL372" s="421"/>
      <c r="AM372" s="421"/>
      <c r="AN372" s="421"/>
      <c r="AO372" s="421"/>
      <c r="AP372" s="421"/>
      <c r="AQ372" s="421"/>
      <c r="AR372" s="421"/>
      <c r="AS372" s="457">
        <v>0</v>
      </c>
      <c r="AT372" s="421"/>
      <c r="AU372" s="421"/>
      <c r="AV372" s="421"/>
      <c r="AW372" s="421"/>
      <c r="AX372" s="421"/>
      <c r="AY372" s="421"/>
      <c r="AZ372" s="421"/>
      <c r="BA372" s="421"/>
      <c r="BB372" s="457">
        <v>3</v>
      </c>
      <c r="BC372" s="421"/>
      <c r="BD372" s="421"/>
      <c r="BE372" s="421"/>
      <c r="BF372" s="421"/>
      <c r="BG372" s="421"/>
      <c r="BH372" s="421"/>
      <c r="BI372" s="421"/>
      <c r="BJ372" s="421"/>
      <c r="BK372" s="429" t="s">
        <v>2187</v>
      </c>
      <c r="BL372" s="421"/>
      <c r="BM372" s="421"/>
      <c r="BN372" s="421"/>
      <c r="BO372" s="457">
        <v>0</v>
      </c>
      <c r="BP372" s="421"/>
      <c r="BQ372" s="421"/>
      <c r="BR372" s="421"/>
      <c r="BS372" s="421"/>
      <c r="BT372" s="421"/>
    </row>
    <row r="373" spans="2:72" ht="11.45" customHeight="1">
      <c r="B373" s="428">
        <v>3</v>
      </c>
      <c r="C373" s="421"/>
      <c r="D373" s="429" t="s">
        <v>2223</v>
      </c>
      <c r="E373" s="421"/>
      <c r="F373" s="421"/>
      <c r="G373" s="421"/>
      <c r="H373" s="421"/>
      <c r="I373" s="421"/>
      <c r="J373" s="421"/>
      <c r="K373" s="421"/>
      <c r="L373" s="421"/>
      <c r="M373" s="421"/>
      <c r="N373" s="421"/>
      <c r="O373" s="421"/>
      <c r="P373" s="421"/>
      <c r="Q373" s="421"/>
      <c r="R373" s="421"/>
      <c r="S373" s="421"/>
      <c r="T373" s="421"/>
      <c r="U373" s="421"/>
      <c r="V373" s="429" t="s">
        <v>2224</v>
      </c>
      <c r="W373" s="421"/>
      <c r="X373" s="421"/>
      <c r="Y373" s="421"/>
      <c r="Z373" s="421"/>
      <c r="AA373" s="421"/>
      <c r="AB373" s="421"/>
      <c r="AC373" s="421"/>
      <c r="AD373" s="421"/>
      <c r="AE373" s="421"/>
      <c r="AF373" s="421"/>
      <c r="AG373" s="421"/>
      <c r="AH373" s="421"/>
      <c r="AI373" s="421"/>
      <c r="AJ373" s="421"/>
      <c r="AK373" s="421"/>
      <c r="AL373" s="421"/>
      <c r="AM373" s="421"/>
      <c r="AN373" s="421"/>
      <c r="AO373" s="421"/>
      <c r="AP373" s="421"/>
      <c r="AQ373" s="421"/>
      <c r="AR373" s="421"/>
      <c r="AS373" s="457">
        <v>0</v>
      </c>
      <c r="AT373" s="421"/>
      <c r="AU373" s="421"/>
      <c r="AV373" s="421"/>
      <c r="AW373" s="421"/>
      <c r="AX373" s="421"/>
      <c r="AY373" s="421"/>
      <c r="AZ373" s="421"/>
      <c r="BA373" s="421"/>
      <c r="BB373" s="457">
        <v>1</v>
      </c>
      <c r="BC373" s="421"/>
      <c r="BD373" s="421"/>
      <c r="BE373" s="421"/>
      <c r="BF373" s="421"/>
      <c r="BG373" s="421"/>
      <c r="BH373" s="421"/>
      <c r="BI373" s="421"/>
      <c r="BJ373" s="421"/>
      <c r="BK373" s="429" t="s">
        <v>2187</v>
      </c>
      <c r="BL373" s="421"/>
      <c r="BM373" s="421"/>
      <c r="BN373" s="421"/>
      <c r="BO373" s="457">
        <v>0</v>
      </c>
      <c r="BP373" s="421"/>
      <c r="BQ373" s="421"/>
      <c r="BR373" s="421"/>
      <c r="BS373" s="421"/>
      <c r="BT373" s="421"/>
    </row>
    <row r="374" spans="2:72" ht="11.45" customHeight="1">
      <c r="B374" s="428">
        <v>4</v>
      </c>
      <c r="C374" s="421"/>
      <c r="D374" s="429" t="s">
        <v>2225</v>
      </c>
      <c r="E374" s="421"/>
      <c r="F374" s="421"/>
      <c r="G374" s="421"/>
      <c r="H374" s="421"/>
      <c r="I374" s="421"/>
      <c r="J374" s="421"/>
      <c r="K374" s="421"/>
      <c r="L374" s="421"/>
      <c r="M374" s="421"/>
      <c r="N374" s="421"/>
      <c r="O374" s="421"/>
      <c r="P374" s="421"/>
      <c r="Q374" s="421"/>
      <c r="R374" s="421"/>
      <c r="S374" s="421"/>
      <c r="T374" s="421"/>
      <c r="U374" s="421"/>
      <c r="V374" s="429" t="s">
        <v>2226</v>
      </c>
      <c r="W374" s="421"/>
      <c r="X374" s="421"/>
      <c r="Y374" s="421"/>
      <c r="Z374" s="421"/>
      <c r="AA374" s="421"/>
      <c r="AB374" s="421"/>
      <c r="AC374" s="421"/>
      <c r="AD374" s="421"/>
      <c r="AE374" s="421"/>
      <c r="AF374" s="421"/>
      <c r="AG374" s="421"/>
      <c r="AH374" s="421"/>
      <c r="AI374" s="421"/>
      <c r="AJ374" s="421"/>
      <c r="AK374" s="421"/>
      <c r="AL374" s="421"/>
      <c r="AM374" s="421"/>
      <c r="AN374" s="421"/>
      <c r="AO374" s="421"/>
      <c r="AP374" s="421"/>
      <c r="AQ374" s="421"/>
      <c r="AR374" s="421"/>
      <c r="AS374" s="457">
        <v>0</v>
      </c>
      <c r="AT374" s="421"/>
      <c r="AU374" s="421"/>
      <c r="AV374" s="421"/>
      <c r="AW374" s="421"/>
      <c r="AX374" s="421"/>
      <c r="AY374" s="421"/>
      <c r="AZ374" s="421"/>
      <c r="BA374" s="421"/>
      <c r="BB374" s="457">
        <v>12</v>
      </c>
      <c r="BC374" s="421"/>
      <c r="BD374" s="421"/>
      <c r="BE374" s="421"/>
      <c r="BF374" s="421"/>
      <c r="BG374" s="421"/>
      <c r="BH374" s="421"/>
      <c r="BI374" s="421"/>
      <c r="BJ374" s="421"/>
      <c r="BK374" s="429" t="s">
        <v>2187</v>
      </c>
      <c r="BL374" s="421"/>
      <c r="BM374" s="421"/>
      <c r="BN374" s="421"/>
      <c r="BO374" s="457">
        <v>0</v>
      </c>
      <c r="BP374" s="421"/>
      <c r="BQ374" s="421"/>
      <c r="BR374" s="421"/>
      <c r="BS374" s="421"/>
      <c r="BT374" s="421"/>
    </row>
    <row r="375" spans="2:72" ht="11.45" customHeight="1">
      <c r="B375" s="428">
        <v>5</v>
      </c>
      <c r="C375" s="421"/>
      <c r="D375" s="429" t="s">
        <v>2227</v>
      </c>
      <c r="E375" s="421"/>
      <c r="F375" s="421"/>
      <c r="G375" s="421"/>
      <c r="H375" s="421"/>
      <c r="I375" s="421"/>
      <c r="J375" s="421"/>
      <c r="K375" s="421"/>
      <c r="L375" s="421"/>
      <c r="M375" s="421"/>
      <c r="N375" s="421"/>
      <c r="O375" s="421"/>
      <c r="P375" s="421"/>
      <c r="Q375" s="421"/>
      <c r="R375" s="421"/>
      <c r="S375" s="421"/>
      <c r="T375" s="421"/>
      <c r="U375" s="421"/>
      <c r="V375" s="429" t="s">
        <v>2228</v>
      </c>
      <c r="W375" s="421"/>
      <c r="X375" s="421"/>
      <c r="Y375" s="421"/>
      <c r="Z375" s="421"/>
      <c r="AA375" s="421"/>
      <c r="AB375" s="421"/>
      <c r="AC375" s="421"/>
      <c r="AD375" s="421"/>
      <c r="AE375" s="421"/>
      <c r="AF375" s="421"/>
      <c r="AG375" s="421"/>
      <c r="AH375" s="421"/>
      <c r="AI375" s="421"/>
      <c r="AJ375" s="421"/>
      <c r="AK375" s="421"/>
      <c r="AL375" s="421"/>
      <c r="AM375" s="421"/>
      <c r="AN375" s="421"/>
      <c r="AO375" s="421"/>
      <c r="AP375" s="421"/>
      <c r="AQ375" s="421"/>
      <c r="AR375" s="421"/>
      <c r="AS375" s="457">
        <v>0</v>
      </c>
      <c r="AT375" s="421"/>
      <c r="AU375" s="421"/>
      <c r="AV375" s="421"/>
      <c r="AW375" s="421"/>
      <c r="AX375" s="421"/>
      <c r="AY375" s="421"/>
      <c r="AZ375" s="421"/>
      <c r="BA375" s="421"/>
      <c r="BB375" s="457">
        <v>6</v>
      </c>
      <c r="BC375" s="421"/>
      <c r="BD375" s="421"/>
      <c r="BE375" s="421"/>
      <c r="BF375" s="421"/>
      <c r="BG375" s="421"/>
      <c r="BH375" s="421"/>
      <c r="BI375" s="421"/>
      <c r="BJ375" s="421"/>
      <c r="BK375" s="429" t="s">
        <v>2187</v>
      </c>
      <c r="BL375" s="421"/>
      <c r="BM375" s="421"/>
      <c r="BN375" s="421"/>
      <c r="BO375" s="457">
        <v>0</v>
      </c>
      <c r="BP375" s="421"/>
      <c r="BQ375" s="421"/>
      <c r="BR375" s="421"/>
      <c r="BS375" s="421"/>
      <c r="BT375" s="421"/>
    </row>
    <row r="376" spans="2:72" ht="11.25" customHeight="1">
      <c r="B376" s="428">
        <v>6</v>
      </c>
      <c r="C376" s="421"/>
      <c r="D376" s="429" t="s">
        <v>2229</v>
      </c>
      <c r="E376" s="421"/>
      <c r="F376" s="421"/>
      <c r="G376" s="421"/>
      <c r="H376" s="421"/>
      <c r="I376" s="421"/>
      <c r="J376" s="421"/>
      <c r="K376" s="421"/>
      <c r="L376" s="421"/>
      <c r="M376" s="421"/>
      <c r="N376" s="421"/>
      <c r="O376" s="421"/>
      <c r="P376" s="421"/>
      <c r="Q376" s="421"/>
      <c r="R376" s="421"/>
      <c r="S376" s="421"/>
      <c r="T376" s="421"/>
      <c r="U376" s="421"/>
      <c r="V376" s="429" t="s">
        <v>2230</v>
      </c>
      <c r="W376" s="421"/>
      <c r="X376" s="421"/>
      <c r="Y376" s="421"/>
      <c r="Z376" s="421"/>
      <c r="AA376" s="421"/>
      <c r="AB376" s="421"/>
      <c r="AC376" s="421"/>
      <c r="AD376" s="421"/>
      <c r="AE376" s="421"/>
      <c r="AF376" s="421"/>
      <c r="AG376" s="421"/>
      <c r="AH376" s="421"/>
      <c r="AI376" s="421"/>
      <c r="AJ376" s="421"/>
      <c r="AK376" s="421"/>
      <c r="AL376" s="421"/>
      <c r="AM376" s="421"/>
      <c r="AN376" s="421"/>
      <c r="AO376" s="421"/>
      <c r="AP376" s="421"/>
      <c r="AQ376" s="421"/>
      <c r="AR376" s="421"/>
      <c r="AS376" s="457">
        <v>0</v>
      </c>
      <c r="AT376" s="421"/>
      <c r="AU376" s="421"/>
      <c r="AV376" s="421"/>
      <c r="AW376" s="421"/>
      <c r="AX376" s="421"/>
      <c r="AY376" s="421"/>
      <c r="AZ376" s="421"/>
      <c r="BA376" s="421"/>
      <c r="BB376" s="457">
        <v>11</v>
      </c>
      <c r="BC376" s="421"/>
      <c r="BD376" s="421"/>
      <c r="BE376" s="421"/>
      <c r="BF376" s="421"/>
      <c r="BG376" s="421"/>
      <c r="BH376" s="421"/>
      <c r="BI376" s="421"/>
      <c r="BJ376" s="421"/>
      <c r="BK376" s="429" t="s">
        <v>2187</v>
      </c>
      <c r="BL376" s="421"/>
      <c r="BM376" s="421"/>
      <c r="BN376" s="421"/>
      <c r="BO376" s="457">
        <v>0</v>
      </c>
      <c r="BP376" s="421"/>
      <c r="BQ376" s="421"/>
      <c r="BR376" s="421"/>
      <c r="BS376" s="421"/>
      <c r="BT376" s="421"/>
    </row>
    <row r="377" spans="2:72" ht="11.45" customHeight="1">
      <c r="B377" s="428">
        <v>7</v>
      </c>
      <c r="C377" s="421"/>
      <c r="D377" s="429" t="s">
        <v>2231</v>
      </c>
      <c r="E377" s="421"/>
      <c r="F377" s="421"/>
      <c r="G377" s="421"/>
      <c r="H377" s="421"/>
      <c r="I377" s="421"/>
      <c r="J377" s="421"/>
      <c r="K377" s="421"/>
      <c r="L377" s="421"/>
      <c r="M377" s="421"/>
      <c r="N377" s="421"/>
      <c r="O377" s="421"/>
      <c r="P377" s="421"/>
      <c r="Q377" s="421"/>
      <c r="R377" s="421"/>
      <c r="S377" s="421"/>
      <c r="T377" s="421"/>
      <c r="U377" s="421"/>
      <c r="V377" s="429" t="s">
        <v>2232</v>
      </c>
      <c r="W377" s="421"/>
      <c r="X377" s="421"/>
      <c r="Y377" s="421"/>
      <c r="Z377" s="421"/>
      <c r="AA377" s="421"/>
      <c r="AB377" s="421"/>
      <c r="AC377" s="421"/>
      <c r="AD377" s="421"/>
      <c r="AE377" s="421"/>
      <c r="AF377" s="421"/>
      <c r="AG377" s="421"/>
      <c r="AH377" s="421"/>
      <c r="AI377" s="421"/>
      <c r="AJ377" s="421"/>
      <c r="AK377" s="421"/>
      <c r="AL377" s="421"/>
      <c r="AM377" s="421"/>
      <c r="AN377" s="421"/>
      <c r="AO377" s="421"/>
      <c r="AP377" s="421"/>
      <c r="AQ377" s="421"/>
      <c r="AR377" s="421"/>
      <c r="AS377" s="457">
        <v>0</v>
      </c>
      <c r="AT377" s="421"/>
      <c r="AU377" s="421"/>
      <c r="AV377" s="421"/>
      <c r="AW377" s="421"/>
      <c r="AX377" s="421"/>
      <c r="AY377" s="421"/>
      <c r="AZ377" s="421"/>
      <c r="BA377" s="421"/>
      <c r="BB377" s="457">
        <v>25</v>
      </c>
      <c r="BC377" s="421"/>
      <c r="BD377" s="421"/>
      <c r="BE377" s="421"/>
      <c r="BF377" s="421"/>
      <c r="BG377" s="421"/>
      <c r="BH377" s="421"/>
      <c r="BI377" s="421"/>
      <c r="BJ377" s="421"/>
      <c r="BK377" s="429" t="s">
        <v>2187</v>
      </c>
      <c r="BL377" s="421"/>
      <c r="BM377" s="421"/>
      <c r="BN377" s="421"/>
      <c r="BO377" s="457">
        <v>0</v>
      </c>
      <c r="BP377" s="421"/>
      <c r="BQ377" s="421"/>
      <c r="BR377" s="421"/>
      <c r="BS377" s="421"/>
      <c r="BT377" s="421"/>
    </row>
    <row r="378" spans="2:72" ht="11.45" customHeight="1">
      <c r="B378" s="428">
        <v>8</v>
      </c>
      <c r="C378" s="421"/>
      <c r="D378" s="429" t="s">
        <v>2233</v>
      </c>
      <c r="E378" s="421"/>
      <c r="F378" s="421"/>
      <c r="G378" s="421"/>
      <c r="H378" s="421"/>
      <c r="I378" s="421"/>
      <c r="J378" s="421"/>
      <c r="K378" s="421"/>
      <c r="L378" s="421"/>
      <c r="M378" s="421"/>
      <c r="N378" s="421"/>
      <c r="O378" s="421"/>
      <c r="P378" s="421"/>
      <c r="Q378" s="421"/>
      <c r="R378" s="421"/>
      <c r="S378" s="421"/>
      <c r="T378" s="421"/>
      <c r="U378" s="421"/>
      <c r="V378" s="429" t="s">
        <v>2234</v>
      </c>
      <c r="W378" s="421"/>
      <c r="X378" s="421"/>
      <c r="Y378" s="421"/>
      <c r="Z378" s="421"/>
      <c r="AA378" s="421"/>
      <c r="AB378" s="421"/>
      <c r="AC378" s="421"/>
      <c r="AD378" s="421"/>
      <c r="AE378" s="421"/>
      <c r="AF378" s="421"/>
      <c r="AG378" s="421"/>
      <c r="AH378" s="421"/>
      <c r="AI378" s="421"/>
      <c r="AJ378" s="421"/>
      <c r="AK378" s="421"/>
      <c r="AL378" s="421"/>
      <c r="AM378" s="421"/>
      <c r="AN378" s="421"/>
      <c r="AO378" s="421"/>
      <c r="AP378" s="421"/>
      <c r="AQ378" s="421"/>
      <c r="AR378" s="421"/>
      <c r="AS378" s="457">
        <v>0</v>
      </c>
      <c r="AT378" s="421"/>
      <c r="AU378" s="421"/>
      <c r="AV378" s="421"/>
      <c r="AW378" s="421"/>
      <c r="AX378" s="421"/>
      <c r="AY378" s="421"/>
      <c r="AZ378" s="421"/>
      <c r="BA378" s="421"/>
      <c r="BB378" s="457">
        <v>8</v>
      </c>
      <c r="BC378" s="421"/>
      <c r="BD378" s="421"/>
      <c r="BE378" s="421"/>
      <c r="BF378" s="421"/>
      <c r="BG378" s="421"/>
      <c r="BH378" s="421"/>
      <c r="BI378" s="421"/>
      <c r="BJ378" s="421"/>
      <c r="BK378" s="429" t="s">
        <v>2187</v>
      </c>
      <c r="BL378" s="421"/>
      <c r="BM378" s="421"/>
      <c r="BN378" s="421"/>
      <c r="BO378" s="457">
        <v>0</v>
      </c>
      <c r="BP378" s="421"/>
      <c r="BQ378" s="421"/>
      <c r="BR378" s="421"/>
      <c r="BS378" s="421"/>
      <c r="BT378" s="421"/>
    </row>
    <row r="379" spans="2:72" ht="11.45" customHeight="1">
      <c r="B379" s="428">
        <v>9</v>
      </c>
      <c r="C379" s="421"/>
      <c r="D379" s="429" t="s">
        <v>2235</v>
      </c>
      <c r="E379" s="421"/>
      <c r="F379" s="421"/>
      <c r="G379" s="421"/>
      <c r="H379" s="421"/>
      <c r="I379" s="421"/>
      <c r="J379" s="421"/>
      <c r="K379" s="421"/>
      <c r="L379" s="421"/>
      <c r="M379" s="421"/>
      <c r="N379" s="421"/>
      <c r="O379" s="421"/>
      <c r="P379" s="421"/>
      <c r="Q379" s="421"/>
      <c r="R379" s="421"/>
      <c r="S379" s="421"/>
      <c r="T379" s="421"/>
      <c r="U379" s="421"/>
      <c r="V379" s="429" t="s">
        <v>2236</v>
      </c>
      <c r="W379" s="421"/>
      <c r="X379" s="421"/>
      <c r="Y379" s="421"/>
      <c r="Z379" s="421"/>
      <c r="AA379" s="421"/>
      <c r="AB379" s="421"/>
      <c r="AC379" s="421"/>
      <c r="AD379" s="421"/>
      <c r="AE379" s="421"/>
      <c r="AF379" s="421"/>
      <c r="AG379" s="421"/>
      <c r="AH379" s="421"/>
      <c r="AI379" s="421"/>
      <c r="AJ379" s="421"/>
      <c r="AK379" s="421"/>
      <c r="AL379" s="421"/>
      <c r="AM379" s="421"/>
      <c r="AN379" s="421"/>
      <c r="AO379" s="421"/>
      <c r="AP379" s="421"/>
      <c r="AQ379" s="421"/>
      <c r="AR379" s="421"/>
      <c r="AS379" s="457">
        <v>0</v>
      </c>
      <c r="AT379" s="421"/>
      <c r="AU379" s="421"/>
      <c r="AV379" s="421"/>
      <c r="AW379" s="421"/>
      <c r="AX379" s="421"/>
      <c r="AY379" s="421"/>
      <c r="AZ379" s="421"/>
      <c r="BA379" s="421"/>
      <c r="BB379" s="457">
        <v>6</v>
      </c>
      <c r="BC379" s="421"/>
      <c r="BD379" s="421"/>
      <c r="BE379" s="421"/>
      <c r="BF379" s="421"/>
      <c r="BG379" s="421"/>
      <c r="BH379" s="421"/>
      <c r="BI379" s="421"/>
      <c r="BJ379" s="421"/>
      <c r="BK379" s="429" t="s">
        <v>2187</v>
      </c>
      <c r="BL379" s="421"/>
      <c r="BM379" s="421"/>
      <c r="BN379" s="421"/>
      <c r="BO379" s="457">
        <v>0</v>
      </c>
      <c r="BP379" s="421"/>
      <c r="BQ379" s="421"/>
      <c r="BR379" s="421"/>
      <c r="BS379" s="421"/>
      <c r="BT379" s="421"/>
    </row>
    <row r="380" spans="2:72" ht="11.25" customHeight="1">
      <c r="B380" s="458">
        <v>0</v>
      </c>
      <c r="C380" s="459"/>
      <c r="D380" s="459"/>
      <c r="E380" s="459"/>
      <c r="F380" s="459"/>
      <c r="G380" s="459"/>
      <c r="H380" s="459"/>
      <c r="I380" s="459"/>
      <c r="J380" s="459"/>
      <c r="K380" s="459"/>
      <c r="L380" s="459"/>
      <c r="M380" s="459"/>
      <c r="N380" s="459"/>
      <c r="O380" s="459"/>
      <c r="P380" s="459"/>
      <c r="Q380" s="459"/>
      <c r="R380" s="459"/>
      <c r="S380" s="459"/>
      <c r="T380" s="459"/>
      <c r="U380" s="459"/>
      <c r="V380" s="459"/>
      <c r="W380" s="459"/>
      <c r="X380" s="459"/>
      <c r="Y380" s="459"/>
      <c r="Z380" s="459"/>
      <c r="AA380" s="459"/>
      <c r="AB380" s="459"/>
      <c r="AC380" s="459"/>
      <c r="AD380" s="459"/>
      <c r="AE380" s="459"/>
      <c r="AF380" s="459"/>
      <c r="AG380" s="459"/>
      <c r="AH380" s="459"/>
      <c r="AI380" s="459"/>
      <c r="AJ380" s="459"/>
      <c r="AK380" s="459"/>
      <c r="AL380" s="459"/>
      <c r="AM380" s="459"/>
      <c r="AN380" s="459"/>
      <c r="AO380" s="459"/>
      <c r="AP380" s="459"/>
      <c r="AQ380" s="459"/>
      <c r="AR380" s="459"/>
      <c r="AS380" s="459"/>
      <c r="AT380" s="459"/>
      <c r="AU380" s="459"/>
      <c r="AV380" s="459"/>
      <c r="AW380" s="459"/>
      <c r="AX380" s="459"/>
      <c r="AY380" s="459"/>
      <c r="AZ380" s="459"/>
      <c r="BA380" s="459"/>
      <c r="BB380" s="459"/>
      <c r="BC380" s="459"/>
      <c r="BD380" s="459"/>
      <c r="BE380" s="459"/>
      <c r="BF380" s="459"/>
      <c r="BG380" s="459"/>
      <c r="BH380" s="459"/>
      <c r="BI380" s="459"/>
      <c r="BJ380" s="459"/>
      <c r="BK380" s="459"/>
      <c r="BL380" s="459"/>
      <c r="BM380" s="459"/>
      <c r="BN380" s="459"/>
      <c r="BO380" s="459"/>
      <c r="BP380" s="459"/>
      <c r="BQ380" s="459"/>
      <c r="BR380" s="459"/>
      <c r="BS380" s="459"/>
      <c r="BT380" s="459"/>
    </row>
    <row r="381" ht="2.85" customHeight="1"/>
    <row r="382" ht="4.35" customHeight="1"/>
    <row r="383" ht="2.85" customHeight="1"/>
    <row r="384" ht="13.5" hidden="1"/>
    <row r="385" spans="2:37" ht="14.45" customHeight="1">
      <c r="B385" s="453" t="s">
        <v>2237</v>
      </c>
      <c r="C385" s="421"/>
      <c r="D385" s="421"/>
      <c r="E385" s="421"/>
      <c r="F385" s="421"/>
      <c r="G385" s="421"/>
      <c r="H385" s="421"/>
      <c r="I385" s="421"/>
      <c r="J385" s="421"/>
      <c r="K385" s="421"/>
      <c r="L385" s="421"/>
      <c r="M385" s="421"/>
      <c r="N385" s="421"/>
      <c r="O385" s="421"/>
      <c r="P385" s="421"/>
      <c r="Q385" s="421"/>
      <c r="R385" s="421"/>
      <c r="S385" s="421"/>
      <c r="T385" s="421"/>
      <c r="U385" s="421"/>
      <c r="V385" s="421"/>
      <c r="W385" s="421"/>
      <c r="X385" s="421"/>
      <c r="Y385" s="421"/>
      <c r="Z385" s="421"/>
      <c r="AA385" s="421"/>
      <c r="AB385" s="421"/>
      <c r="AC385" s="421"/>
      <c r="AD385" s="421"/>
      <c r="AE385" s="421"/>
      <c r="AF385" s="421"/>
      <c r="AG385" s="421"/>
      <c r="AH385" s="421"/>
      <c r="AI385" s="421"/>
      <c r="AJ385" s="421"/>
      <c r="AK385" s="421"/>
    </row>
    <row r="386" ht="13.5" hidden="1"/>
    <row r="387" spans="2:72" ht="11.45" customHeight="1">
      <c r="B387" s="461" t="s">
        <v>1937</v>
      </c>
      <c r="C387" s="455"/>
      <c r="D387" s="462" t="s">
        <v>1938</v>
      </c>
      <c r="E387" s="455"/>
      <c r="F387" s="455"/>
      <c r="G387" s="455"/>
      <c r="H387" s="455"/>
      <c r="I387" s="455"/>
      <c r="J387" s="455"/>
      <c r="K387" s="455"/>
      <c r="L387" s="455"/>
      <c r="M387" s="455"/>
      <c r="N387" s="455"/>
      <c r="O387" s="455"/>
      <c r="P387" s="455"/>
      <c r="Q387" s="455"/>
      <c r="R387" s="455"/>
      <c r="S387" s="455"/>
      <c r="T387" s="455"/>
      <c r="U387" s="455"/>
      <c r="V387" s="462" t="s">
        <v>1884</v>
      </c>
      <c r="W387" s="455"/>
      <c r="X387" s="455"/>
      <c r="Y387" s="455"/>
      <c r="Z387" s="455"/>
      <c r="AA387" s="455"/>
      <c r="AB387" s="455"/>
      <c r="AC387" s="455"/>
      <c r="AD387" s="455"/>
      <c r="AE387" s="455"/>
      <c r="AF387" s="455"/>
      <c r="AG387" s="455"/>
      <c r="AH387" s="455"/>
      <c r="AI387" s="455"/>
      <c r="AJ387" s="455"/>
      <c r="AK387" s="455"/>
      <c r="AL387" s="455"/>
      <c r="AM387" s="455"/>
      <c r="AN387" s="455"/>
      <c r="AO387" s="455"/>
      <c r="AP387" s="455"/>
      <c r="AQ387" s="455"/>
      <c r="AR387" s="455"/>
      <c r="AS387" s="461" t="s">
        <v>1939</v>
      </c>
      <c r="AT387" s="455"/>
      <c r="AU387" s="455"/>
      <c r="AV387" s="455"/>
      <c r="AW387" s="455"/>
      <c r="AX387" s="455"/>
      <c r="AY387" s="455"/>
      <c r="AZ387" s="455"/>
      <c r="BA387" s="455"/>
      <c r="BB387" s="461" t="s">
        <v>128</v>
      </c>
      <c r="BC387" s="455"/>
      <c r="BD387" s="455"/>
      <c r="BE387" s="455"/>
      <c r="BF387" s="455"/>
      <c r="BG387" s="455"/>
      <c r="BH387" s="455"/>
      <c r="BI387" s="455"/>
      <c r="BJ387" s="455"/>
      <c r="BK387" s="462" t="s">
        <v>1940</v>
      </c>
      <c r="BL387" s="455"/>
      <c r="BM387" s="455"/>
      <c r="BN387" s="455"/>
      <c r="BO387" s="461" t="s">
        <v>1941</v>
      </c>
      <c r="BP387" s="455"/>
      <c r="BQ387" s="455"/>
      <c r="BR387" s="455"/>
      <c r="BS387" s="455"/>
      <c r="BT387" s="455"/>
    </row>
    <row r="388" spans="2:72" ht="11.45" customHeight="1">
      <c r="B388" s="428">
        <v>1</v>
      </c>
      <c r="C388" s="421"/>
      <c r="D388" s="429" t="s">
        <v>763</v>
      </c>
      <c r="E388" s="421"/>
      <c r="F388" s="421"/>
      <c r="G388" s="421"/>
      <c r="H388" s="421"/>
      <c r="I388" s="421"/>
      <c r="J388" s="421"/>
      <c r="K388" s="421"/>
      <c r="L388" s="421"/>
      <c r="M388" s="421"/>
      <c r="N388" s="421"/>
      <c r="O388" s="421"/>
      <c r="P388" s="421"/>
      <c r="Q388" s="421"/>
      <c r="R388" s="421"/>
      <c r="S388" s="421"/>
      <c r="T388" s="421"/>
      <c r="U388" s="421"/>
      <c r="V388" s="429" t="s">
        <v>2238</v>
      </c>
      <c r="W388" s="421"/>
      <c r="X388" s="421"/>
      <c r="Y388" s="421"/>
      <c r="Z388" s="421"/>
      <c r="AA388" s="421"/>
      <c r="AB388" s="421"/>
      <c r="AC388" s="421"/>
      <c r="AD388" s="421"/>
      <c r="AE388" s="421"/>
      <c r="AF388" s="421"/>
      <c r="AG388" s="421"/>
      <c r="AH388" s="421"/>
      <c r="AI388" s="421"/>
      <c r="AJ388" s="421"/>
      <c r="AK388" s="421"/>
      <c r="AL388" s="421"/>
      <c r="AM388" s="421"/>
      <c r="AN388" s="421"/>
      <c r="AO388" s="421"/>
      <c r="AP388" s="421"/>
      <c r="AQ388" s="421"/>
      <c r="AR388" s="421"/>
      <c r="AS388" s="457">
        <v>0</v>
      </c>
      <c r="AT388" s="421"/>
      <c r="AU388" s="421"/>
      <c r="AV388" s="421"/>
      <c r="AW388" s="421"/>
      <c r="AX388" s="421"/>
      <c r="AY388" s="421"/>
      <c r="AZ388" s="421"/>
      <c r="BA388" s="421"/>
      <c r="BB388" s="457">
        <v>4</v>
      </c>
      <c r="BC388" s="421"/>
      <c r="BD388" s="421"/>
      <c r="BE388" s="421"/>
      <c r="BF388" s="421"/>
      <c r="BG388" s="421"/>
      <c r="BH388" s="421"/>
      <c r="BI388" s="421"/>
      <c r="BJ388" s="421"/>
      <c r="BK388" s="429" t="s">
        <v>2187</v>
      </c>
      <c r="BL388" s="421"/>
      <c r="BM388" s="421"/>
      <c r="BN388" s="421"/>
      <c r="BO388" s="457">
        <v>0</v>
      </c>
      <c r="BP388" s="421"/>
      <c r="BQ388" s="421"/>
      <c r="BR388" s="421"/>
      <c r="BS388" s="421"/>
      <c r="BT388" s="421"/>
    </row>
    <row r="389" spans="2:72" ht="11.25" customHeight="1">
      <c r="B389" s="428">
        <v>2</v>
      </c>
      <c r="C389" s="421"/>
      <c r="D389" s="429" t="s">
        <v>768</v>
      </c>
      <c r="E389" s="421"/>
      <c r="F389" s="421"/>
      <c r="G389" s="421"/>
      <c r="H389" s="421"/>
      <c r="I389" s="421"/>
      <c r="J389" s="421"/>
      <c r="K389" s="421"/>
      <c r="L389" s="421"/>
      <c r="M389" s="421"/>
      <c r="N389" s="421"/>
      <c r="O389" s="421"/>
      <c r="P389" s="421"/>
      <c r="Q389" s="421"/>
      <c r="R389" s="421"/>
      <c r="S389" s="421"/>
      <c r="T389" s="421"/>
      <c r="U389" s="421"/>
      <c r="V389" s="429" t="s">
        <v>2239</v>
      </c>
      <c r="W389" s="421"/>
      <c r="X389" s="421"/>
      <c r="Y389" s="421"/>
      <c r="Z389" s="421"/>
      <c r="AA389" s="421"/>
      <c r="AB389" s="421"/>
      <c r="AC389" s="421"/>
      <c r="AD389" s="421"/>
      <c r="AE389" s="421"/>
      <c r="AF389" s="421"/>
      <c r="AG389" s="421"/>
      <c r="AH389" s="421"/>
      <c r="AI389" s="421"/>
      <c r="AJ389" s="421"/>
      <c r="AK389" s="421"/>
      <c r="AL389" s="421"/>
      <c r="AM389" s="421"/>
      <c r="AN389" s="421"/>
      <c r="AO389" s="421"/>
      <c r="AP389" s="421"/>
      <c r="AQ389" s="421"/>
      <c r="AR389" s="421"/>
      <c r="AS389" s="457">
        <v>0</v>
      </c>
      <c r="AT389" s="421"/>
      <c r="AU389" s="421"/>
      <c r="AV389" s="421"/>
      <c r="AW389" s="421"/>
      <c r="AX389" s="421"/>
      <c r="AY389" s="421"/>
      <c r="AZ389" s="421"/>
      <c r="BA389" s="421"/>
      <c r="BB389" s="457">
        <v>10</v>
      </c>
      <c r="BC389" s="421"/>
      <c r="BD389" s="421"/>
      <c r="BE389" s="421"/>
      <c r="BF389" s="421"/>
      <c r="BG389" s="421"/>
      <c r="BH389" s="421"/>
      <c r="BI389" s="421"/>
      <c r="BJ389" s="421"/>
      <c r="BK389" s="429" t="s">
        <v>2187</v>
      </c>
      <c r="BL389" s="421"/>
      <c r="BM389" s="421"/>
      <c r="BN389" s="421"/>
      <c r="BO389" s="457">
        <v>0</v>
      </c>
      <c r="BP389" s="421"/>
      <c r="BQ389" s="421"/>
      <c r="BR389" s="421"/>
      <c r="BS389" s="421"/>
      <c r="BT389" s="421"/>
    </row>
    <row r="390" spans="2:72" ht="11.45" customHeight="1">
      <c r="B390" s="458">
        <v>0</v>
      </c>
      <c r="C390" s="459"/>
      <c r="D390" s="459"/>
      <c r="E390" s="459"/>
      <c r="F390" s="459"/>
      <c r="G390" s="459"/>
      <c r="H390" s="459"/>
      <c r="I390" s="459"/>
      <c r="J390" s="459"/>
      <c r="K390" s="459"/>
      <c r="L390" s="459"/>
      <c r="M390" s="459"/>
      <c r="N390" s="459"/>
      <c r="O390" s="459"/>
      <c r="P390" s="459"/>
      <c r="Q390" s="459"/>
      <c r="R390" s="459"/>
      <c r="S390" s="459"/>
      <c r="T390" s="459"/>
      <c r="U390" s="459"/>
      <c r="V390" s="459"/>
      <c r="W390" s="459"/>
      <c r="X390" s="459"/>
      <c r="Y390" s="459"/>
      <c r="Z390" s="459"/>
      <c r="AA390" s="459"/>
      <c r="AB390" s="459"/>
      <c r="AC390" s="459"/>
      <c r="AD390" s="459"/>
      <c r="AE390" s="459"/>
      <c r="AF390" s="459"/>
      <c r="AG390" s="459"/>
      <c r="AH390" s="459"/>
      <c r="AI390" s="459"/>
      <c r="AJ390" s="459"/>
      <c r="AK390" s="459"/>
      <c r="AL390" s="459"/>
      <c r="AM390" s="459"/>
      <c r="AN390" s="459"/>
      <c r="AO390" s="459"/>
      <c r="AP390" s="459"/>
      <c r="AQ390" s="459"/>
      <c r="AR390" s="459"/>
      <c r="AS390" s="459"/>
      <c r="AT390" s="459"/>
      <c r="AU390" s="459"/>
      <c r="AV390" s="459"/>
      <c r="AW390" s="459"/>
      <c r="AX390" s="459"/>
      <c r="AY390" s="459"/>
      <c r="AZ390" s="459"/>
      <c r="BA390" s="459"/>
      <c r="BB390" s="459"/>
      <c r="BC390" s="459"/>
      <c r="BD390" s="459"/>
      <c r="BE390" s="459"/>
      <c r="BF390" s="459"/>
      <c r="BG390" s="459"/>
      <c r="BH390" s="459"/>
      <c r="BI390" s="459"/>
      <c r="BJ390" s="459"/>
      <c r="BK390" s="459"/>
      <c r="BL390" s="459"/>
      <c r="BM390" s="459"/>
      <c r="BN390" s="459"/>
      <c r="BO390" s="459"/>
      <c r="BP390" s="459"/>
      <c r="BQ390" s="459"/>
      <c r="BR390" s="459"/>
      <c r="BS390" s="459"/>
      <c r="BT390" s="459"/>
    </row>
    <row r="391" ht="2.85" customHeight="1"/>
    <row r="392" ht="4.35" customHeight="1"/>
    <row r="393" ht="2.85" customHeight="1"/>
    <row r="394" ht="13.5" hidden="1"/>
    <row r="395" spans="2:32" ht="14.45" customHeight="1">
      <c r="B395" s="453" t="s">
        <v>2240</v>
      </c>
      <c r="C395" s="421"/>
      <c r="D395" s="421"/>
      <c r="E395" s="421"/>
      <c r="F395" s="421"/>
      <c r="G395" s="421"/>
      <c r="H395" s="421"/>
      <c r="I395" s="421"/>
      <c r="J395" s="421"/>
      <c r="K395" s="421"/>
      <c r="L395" s="421"/>
      <c r="M395" s="421"/>
      <c r="N395" s="421"/>
      <c r="O395" s="421"/>
      <c r="P395" s="421"/>
      <c r="Q395" s="421"/>
      <c r="R395" s="421"/>
      <c r="S395" s="421"/>
      <c r="T395" s="421"/>
      <c r="U395" s="421"/>
      <c r="V395" s="421"/>
      <c r="W395" s="421"/>
      <c r="X395" s="421"/>
      <c r="Y395" s="421"/>
      <c r="Z395" s="421"/>
      <c r="AA395" s="421"/>
      <c r="AB395" s="421"/>
      <c r="AC395" s="421"/>
      <c r="AD395" s="421"/>
      <c r="AE395" s="421"/>
      <c r="AF395" s="421"/>
    </row>
    <row r="396" ht="13.5" hidden="1"/>
    <row r="397" spans="2:72" ht="11.45" customHeight="1">
      <c r="B397" s="461" t="s">
        <v>1937</v>
      </c>
      <c r="C397" s="455"/>
      <c r="D397" s="462" t="s">
        <v>1938</v>
      </c>
      <c r="E397" s="455"/>
      <c r="F397" s="455"/>
      <c r="G397" s="455"/>
      <c r="H397" s="455"/>
      <c r="I397" s="455"/>
      <c r="J397" s="455"/>
      <c r="K397" s="455"/>
      <c r="L397" s="455"/>
      <c r="M397" s="455"/>
      <c r="N397" s="455"/>
      <c r="O397" s="455"/>
      <c r="P397" s="455"/>
      <c r="Q397" s="455"/>
      <c r="R397" s="455"/>
      <c r="S397" s="455"/>
      <c r="T397" s="455"/>
      <c r="U397" s="455"/>
      <c r="V397" s="462" t="s">
        <v>1884</v>
      </c>
      <c r="W397" s="455"/>
      <c r="X397" s="455"/>
      <c r="Y397" s="455"/>
      <c r="Z397" s="455"/>
      <c r="AA397" s="455"/>
      <c r="AB397" s="455"/>
      <c r="AC397" s="455"/>
      <c r="AD397" s="455"/>
      <c r="AE397" s="455"/>
      <c r="AF397" s="455"/>
      <c r="AG397" s="455"/>
      <c r="AH397" s="455"/>
      <c r="AI397" s="455"/>
      <c r="AJ397" s="455"/>
      <c r="AK397" s="455"/>
      <c r="AL397" s="455"/>
      <c r="AM397" s="455"/>
      <c r="AN397" s="455"/>
      <c r="AO397" s="455"/>
      <c r="AP397" s="455"/>
      <c r="AQ397" s="455"/>
      <c r="AR397" s="455"/>
      <c r="AS397" s="461" t="s">
        <v>1939</v>
      </c>
      <c r="AT397" s="455"/>
      <c r="AU397" s="455"/>
      <c r="AV397" s="455"/>
      <c r="AW397" s="455"/>
      <c r="AX397" s="455"/>
      <c r="AY397" s="455"/>
      <c r="AZ397" s="455"/>
      <c r="BA397" s="455"/>
      <c r="BB397" s="461" t="s">
        <v>128</v>
      </c>
      <c r="BC397" s="455"/>
      <c r="BD397" s="455"/>
      <c r="BE397" s="455"/>
      <c r="BF397" s="455"/>
      <c r="BG397" s="455"/>
      <c r="BH397" s="455"/>
      <c r="BI397" s="455"/>
      <c r="BJ397" s="455"/>
      <c r="BK397" s="462" t="s">
        <v>1940</v>
      </c>
      <c r="BL397" s="455"/>
      <c r="BM397" s="455"/>
      <c r="BN397" s="455"/>
      <c r="BO397" s="461" t="s">
        <v>1941</v>
      </c>
      <c r="BP397" s="455"/>
      <c r="BQ397" s="455"/>
      <c r="BR397" s="455"/>
      <c r="BS397" s="455"/>
      <c r="BT397" s="455"/>
    </row>
    <row r="398" spans="2:72" ht="11.45" customHeight="1">
      <c r="B398" s="428">
        <v>1</v>
      </c>
      <c r="C398" s="421"/>
      <c r="D398" s="429" t="s">
        <v>2241</v>
      </c>
      <c r="E398" s="421"/>
      <c r="F398" s="421"/>
      <c r="G398" s="421"/>
      <c r="H398" s="421"/>
      <c r="I398" s="421"/>
      <c r="J398" s="421"/>
      <c r="K398" s="421"/>
      <c r="L398" s="421"/>
      <c r="M398" s="421"/>
      <c r="N398" s="421"/>
      <c r="O398" s="421"/>
      <c r="P398" s="421"/>
      <c r="Q398" s="421"/>
      <c r="R398" s="421"/>
      <c r="S398" s="421"/>
      <c r="T398" s="421"/>
      <c r="U398" s="421"/>
      <c r="V398" s="429" t="s">
        <v>2242</v>
      </c>
      <c r="W398" s="421"/>
      <c r="X398" s="421"/>
      <c r="Y398" s="421"/>
      <c r="Z398" s="421"/>
      <c r="AA398" s="421"/>
      <c r="AB398" s="421"/>
      <c r="AC398" s="421"/>
      <c r="AD398" s="421"/>
      <c r="AE398" s="421"/>
      <c r="AF398" s="421"/>
      <c r="AG398" s="421"/>
      <c r="AH398" s="421"/>
      <c r="AI398" s="421"/>
      <c r="AJ398" s="421"/>
      <c r="AK398" s="421"/>
      <c r="AL398" s="421"/>
      <c r="AM398" s="421"/>
      <c r="AN398" s="421"/>
      <c r="AO398" s="421"/>
      <c r="AP398" s="421"/>
      <c r="AQ398" s="421"/>
      <c r="AR398" s="421"/>
      <c r="AS398" s="457">
        <v>0</v>
      </c>
      <c r="AT398" s="421"/>
      <c r="AU398" s="421"/>
      <c r="AV398" s="421"/>
      <c r="AW398" s="421"/>
      <c r="AX398" s="421"/>
      <c r="AY398" s="421"/>
      <c r="AZ398" s="421"/>
      <c r="BA398" s="421"/>
      <c r="BB398" s="457">
        <v>96</v>
      </c>
      <c r="BC398" s="421"/>
      <c r="BD398" s="421"/>
      <c r="BE398" s="421"/>
      <c r="BF398" s="421"/>
      <c r="BG398" s="421"/>
      <c r="BH398" s="421"/>
      <c r="BI398" s="421"/>
      <c r="BJ398" s="421"/>
      <c r="BK398" s="429" t="s">
        <v>2187</v>
      </c>
      <c r="BL398" s="421"/>
      <c r="BM398" s="421"/>
      <c r="BN398" s="421"/>
      <c r="BO398" s="457">
        <v>0</v>
      </c>
      <c r="BP398" s="421"/>
      <c r="BQ398" s="421"/>
      <c r="BR398" s="421"/>
      <c r="BS398" s="421"/>
      <c r="BT398" s="421"/>
    </row>
    <row r="399" spans="2:72" ht="11.25" customHeight="1">
      <c r="B399" s="428">
        <v>2</v>
      </c>
      <c r="C399" s="421"/>
      <c r="D399" s="429" t="s">
        <v>2243</v>
      </c>
      <c r="E399" s="421"/>
      <c r="F399" s="421"/>
      <c r="G399" s="421"/>
      <c r="H399" s="421"/>
      <c r="I399" s="421"/>
      <c r="J399" s="421"/>
      <c r="K399" s="421"/>
      <c r="L399" s="421"/>
      <c r="M399" s="421"/>
      <c r="N399" s="421"/>
      <c r="O399" s="421"/>
      <c r="P399" s="421"/>
      <c r="Q399" s="421"/>
      <c r="R399" s="421"/>
      <c r="S399" s="421"/>
      <c r="T399" s="421"/>
      <c r="U399" s="421"/>
      <c r="V399" s="429" t="s">
        <v>2244</v>
      </c>
      <c r="W399" s="421"/>
      <c r="X399" s="421"/>
      <c r="Y399" s="421"/>
      <c r="Z399" s="421"/>
      <c r="AA399" s="421"/>
      <c r="AB399" s="421"/>
      <c r="AC399" s="421"/>
      <c r="AD399" s="421"/>
      <c r="AE399" s="421"/>
      <c r="AF399" s="421"/>
      <c r="AG399" s="421"/>
      <c r="AH399" s="421"/>
      <c r="AI399" s="421"/>
      <c r="AJ399" s="421"/>
      <c r="AK399" s="421"/>
      <c r="AL399" s="421"/>
      <c r="AM399" s="421"/>
      <c r="AN399" s="421"/>
      <c r="AO399" s="421"/>
      <c r="AP399" s="421"/>
      <c r="AQ399" s="421"/>
      <c r="AR399" s="421"/>
      <c r="AS399" s="457">
        <v>0</v>
      </c>
      <c r="AT399" s="421"/>
      <c r="AU399" s="421"/>
      <c r="AV399" s="421"/>
      <c r="AW399" s="421"/>
      <c r="AX399" s="421"/>
      <c r="AY399" s="421"/>
      <c r="AZ399" s="421"/>
      <c r="BA399" s="421"/>
      <c r="BB399" s="457">
        <v>22</v>
      </c>
      <c r="BC399" s="421"/>
      <c r="BD399" s="421"/>
      <c r="BE399" s="421"/>
      <c r="BF399" s="421"/>
      <c r="BG399" s="421"/>
      <c r="BH399" s="421"/>
      <c r="BI399" s="421"/>
      <c r="BJ399" s="421"/>
      <c r="BK399" s="429" t="s">
        <v>2187</v>
      </c>
      <c r="BL399" s="421"/>
      <c r="BM399" s="421"/>
      <c r="BN399" s="421"/>
      <c r="BO399" s="457">
        <v>0</v>
      </c>
      <c r="BP399" s="421"/>
      <c r="BQ399" s="421"/>
      <c r="BR399" s="421"/>
      <c r="BS399" s="421"/>
      <c r="BT399" s="421"/>
    </row>
    <row r="400" spans="2:72" ht="11.45" customHeight="1">
      <c r="B400" s="428">
        <v>3</v>
      </c>
      <c r="C400" s="421"/>
      <c r="D400" s="429" t="s">
        <v>2245</v>
      </c>
      <c r="E400" s="421"/>
      <c r="F400" s="421"/>
      <c r="G400" s="421"/>
      <c r="H400" s="421"/>
      <c r="I400" s="421"/>
      <c r="J400" s="421"/>
      <c r="K400" s="421"/>
      <c r="L400" s="421"/>
      <c r="M400" s="421"/>
      <c r="N400" s="421"/>
      <c r="O400" s="421"/>
      <c r="P400" s="421"/>
      <c r="Q400" s="421"/>
      <c r="R400" s="421"/>
      <c r="S400" s="421"/>
      <c r="T400" s="421"/>
      <c r="U400" s="421"/>
      <c r="V400" s="429" t="s">
        <v>2246</v>
      </c>
      <c r="W400" s="421"/>
      <c r="X400" s="421"/>
      <c r="Y400" s="421"/>
      <c r="Z400" s="421"/>
      <c r="AA400" s="421"/>
      <c r="AB400" s="421"/>
      <c r="AC400" s="421"/>
      <c r="AD400" s="421"/>
      <c r="AE400" s="421"/>
      <c r="AF400" s="421"/>
      <c r="AG400" s="421"/>
      <c r="AH400" s="421"/>
      <c r="AI400" s="421"/>
      <c r="AJ400" s="421"/>
      <c r="AK400" s="421"/>
      <c r="AL400" s="421"/>
      <c r="AM400" s="421"/>
      <c r="AN400" s="421"/>
      <c r="AO400" s="421"/>
      <c r="AP400" s="421"/>
      <c r="AQ400" s="421"/>
      <c r="AR400" s="421"/>
      <c r="AS400" s="457">
        <v>0</v>
      </c>
      <c r="AT400" s="421"/>
      <c r="AU400" s="421"/>
      <c r="AV400" s="421"/>
      <c r="AW400" s="421"/>
      <c r="AX400" s="421"/>
      <c r="AY400" s="421"/>
      <c r="AZ400" s="421"/>
      <c r="BA400" s="421"/>
      <c r="BB400" s="457">
        <v>4</v>
      </c>
      <c r="BC400" s="421"/>
      <c r="BD400" s="421"/>
      <c r="BE400" s="421"/>
      <c r="BF400" s="421"/>
      <c r="BG400" s="421"/>
      <c r="BH400" s="421"/>
      <c r="BI400" s="421"/>
      <c r="BJ400" s="421"/>
      <c r="BK400" s="429" t="s">
        <v>2187</v>
      </c>
      <c r="BL400" s="421"/>
      <c r="BM400" s="421"/>
      <c r="BN400" s="421"/>
      <c r="BO400" s="457">
        <v>0</v>
      </c>
      <c r="BP400" s="421"/>
      <c r="BQ400" s="421"/>
      <c r="BR400" s="421"/>
      <c r="BS400" s="421"/>
      <c r="BT400" s="421"/>
    </row>
    <row r="401" spans="2:72" ht="11.45" customHeight="1">
      <c r="B401" s="428">
        <v>4</v>
      </c>
      <c r="C401" s="421"/>
      <c r="D401" s="429" t="s">
        <v>2247</v>
      </c>
      <c r="E401" s="421"/>
      <c r="F401" s="421"/>
      <c r="G401" s="421"/>
      <c r="H401" s="421"/>
      <c r="I401" s="421"/>
      <c r="J401" s="421"/>
      <c r="K401" s="421"/>
      <c r="L401" s="421"/>
      <c r="M401" s="421"/>
      <c r="N401" s="421"/>
      <c r="O401" s="421"/>
      <c r="P401" s="421"/>
      <c r="Q401" s="421"/>
      <c r="R401" s="421"/>
      <c r="S401" s="421"/>
      <c r="T401" s="421"/>
      <c r="U401" s="421"/>
      <c r="V401" s="429" t="s">
        <v>2248</v>
      </c>
      <c r="W401" s="421"/>
      <c r="X401" s="421"/>
      <c r="Y401" s="421"/>
      <c r="Z401" s="421"/>
      <c r="AA401" s="421"/>
      <c r="AB401" s="421"/>
      <c r="AC401" s="421"/>
      <c r="AD401" s="421"/>
      <c r="AE401" s="421"/>
      <c r="AF401" s="421"/>
      <c r="AG401" s="421"/>
      <c r="AH401" s="421"/>
      <c r="AI401" s="421"/>
      <c r="AJ401" s="421"/>
      <c r="AK401" s="421"/>
      <c r="AL401" s="421"/>
      <c r="AM401" s="421"/>
      <c r="AN401" s="421"/>
      <c r="AO401" s="421"/>
      <c r="AP401" s="421"/>
      <c r="AQ401" s="421"/>
      <c r="AR401" s="421"/>
      <c r="AS401" s="457">
        <v>0</v>
      </c>
      <c r="AT401" s="421"/>
      <c r="AU401" s="421"/>
      <c r="AV401" s="421"/>
      <c r="AW401" s="421"/>
      <c r="AX401" s="421"/>
      <c r="AY401" s="421"/>
      <c r="AZ401" s="421"/>
      <c r="BA401" s="421"/>
      <c r="BB401" s="457">
        <v>3</v>
      </c>
      <c r="BC401" s="421"/>
      <c r="BD401" s="421"/>
      <c r="BE401" s="421"/>
      <c r="BF401" s="421"/>
      <c r="BG401" s="421"/>
      <c r="BH401" s="421"/>
      <c r="BI401" s="421"/>
      <c r="BJ401" s="421"/>
      <c r="BK401" s="429" t="s">
        <v>2187</v>
      </c>
      <c r="BL401" s="421"/>
      <c r="BM401" s="421"/>
      <c r="BN401" s="421"/>
      <c r="BO401" s="457">
        <v>0</v>
      </c>
      <c r="BP401" s="421"/>
      <c r="BQ401" s="421"/>
      <c r="BR401" s="421"/>
      <c r="BS401" s="421"/>
      <c r="BT401" s="421"/>
    </row>
    <row r="402" spans="2:72" ht="11.45" customHeight="1">
      <c r="B402" s="428">
        <v>5</v>
      </c>
      <c r="C402" s="421"/>
      <c r="D402" s="429" t="s">
        <v>2249</v>
      </c>
      <c r="E402" s="421"/>
      <c r="F402" s="421"/>
      <c r="G402" s="421"/>
      <c r="H402" s="421"/>
      <c r="I402" s="421"/>
      <c r="J402" s="421"/>
      <c r="K402" s="421"/>
      <c r="L402" s="421"/>
      <c r="M402" s="421"/>
      <c r="N402" s="421"/>
      <c r="O402" s="421"/>
      <c r="P402" s="421"/>
      <c r="Q402" s="421"/>
      <c r="R402" s="421"/>
      <c r="S402" s="421"/>
      <c r="T402" s="421"/>
      <c r="U402" s="421"/>
      <c r="V402" s="429" t="s">
        <v>2250</v>
      </c>
      <c r="W402" s="421"/>
      <c r="X402" s="421"/>
      <c r="Y402" s="421"/>
      <c r="Z402" s="421"/>
      <c r="AA402" s="421"/>
      <c r="AB402" s="421"/>
      <c r="AC402" s="421"/>
      <c r="AD402" s="421"/>
      <c r="AE402" s="421"/>
      <c r="AF402" s="421"/>
      <c r="AG402" s="421"/>
      <c r="AH402" s="421"/>
      <c r="AI402" s="421"/>
      <c r="AJ402" s="421"/>
      <c r="AK402" s="421"/>
      <c r="AL402" s="421"/>
      <c r="AM402" s="421"/>
      <c r="AN402" s="421"/>
      <c r="AO402" s="421"/>
      <c r="AP402" s="421"/>
      <c r="AQ402" s="421"/>
      <c r="AR402" s="421"/>
      <c r="AS402" s="457">
        <v>0</v>
      </c>
      <c r="AT402" s="421"/>
      <c r="AU402" s="421"/>
      <c r="AV402" s="421"/>
      <c r="AW402" s="421"/>
      <c r="AX402" s="421"/>
      <c r="AY402" s="421"/>
      <c r="AZ402" s="421"/>
      <c r="BA402" s="421"/>
      <c r="BB402" s="457">
        <v>6</v>
      </c>
      <c r="BC402" s="421"/>
      <c r="BD402" s="421"/>
      <c r="BE402" s="421"/>
      <c r="BF402" s="421"/>
      <c r="BG402" s="421"/>
      <c r="BH402" s="421"/>
      <c r="BI402" s="421"/>
      <c r="BJ402" s="421"/>
      <c r="BK402" s="429" t="s">
        <v>2187</v>
      </c>
      <c r="BL402" s="421"/>
      <c r="BM402" s="421"/>
      <c r="BN402" s="421"/>
      <c r="BO402" s="457">
        <v>0</v>
      </c>
      <c r="BP402" s="421"/>
      <c r="BQ402" s="421"/>
      <c r="BR402" s="421"/>
      <c r="BS402" s="421"/>
      <c r="BT402" s="421"/>
    </row>
    <row r="403" spans="2:72" ht="11.25" customHeight="1">
      <c r="B403" s="458">
        <v>0</v>
      </c>
      <c r="C403" s="459"/>
      <c r="D403" s="459"/>
      <c r="E403" s="459"/>
      <c r="F403" s="459"/>
      <c r="G403" s="459"/>
      <c r="H403" s="459"/>
      <c r="I403" s="459"/>
      <c r="J403" s="459"/>
      <c r="K403" s="459"/>
      <c r="L403" s="459"/>
      <c r="M403" s="459"/>
      <c r="N403" s="459"/>
      <c r="O403" s="459"/>
      <c r="P403" s="459"/>
      <c r="Q403" s="459"/>
      <c r="R403" s="459"/>
      <c r="S403" s="459"/>
      <c r="T403" s="459"/>
      <c r="U403" s="459"/>
      <c r="V403" s="459"/>
      <c r="W403" s="459"/>
      <c r="X403" s="459"/>
      <c r="Y403" s="459"/>
      <c r="Z403" s="459"/>
      <c r="AA403" s="459"/>
      <c r="AB403" s="459"/>
      <c r="AC403" s="459"/>
      <c r="AD403" s="459"/>
      <c r="AE403" s="459"/>
      <c r="AF403" s="459"/>
      <c r="AG403" s="459"/>
      <c r="AH403" s="459"/>
      <c r="AI403" s="459"/>
      <c r="AJ403" s="459"/>
      <c r="AK403" s="459"/>
      <c r="AL403" s="459"/>
      <c r="AM403" s="459"/>
      <c r="AN403" s="459"/>
      <c r="AO403" s="459"/>
      <c r="AP403" s="459"/>
      <c r="AQ403" s="459"/>
      <c r="AR403" s="459"/>
      <c r="AS403" s="459"/>
      <c r="AT403" s="459"/>
      <c r="AU403" s="459"/>
      <c r="AV403" s="459"/>
      <c r="AW403" s="459"/>
      <c r="AX403" s="459"/>
      <c r="AY403" s="459"/>
      <c r="AZ403" s="459"/>
      <c r="BA403" s="459"/>
      <c r="BB403" s="459"/>
      <c r="BC403" s="459"/>
      <c r="BD403" s="459"/>
      <c r="BE403" s="459"/>
      <c r="BF403" s="459"/>
      <c r="BG403" s="459"/>
      <c r="BH403" s="459"/>
      <c r="BI403" s="459"/>
      <c r="BJ403" s="459"/>
      <c r="BK403" s="459"/>
      <c r="BL403" s="459"/>
      <c r="BM403" s="459"/>
      <c r="BN403" s="459"/>
      <c r="BO403" s="459"/>
      <c r="BP403" s="459"/>
      <c r="BQ403" s="459"/>
      <c r="BR403" s="459"/>
      <c r="BS403" s="459"/>
      <c r="BT403" s="459"/>
    </row>
    <row r="404" ht="2.85" customHeight="1"/>
    <row r="405" ht="4.35" customHeight="1"/>
    <row r="406" ht="2.85" customHeight="1"/>
    <row r="407" spans="2:41" ht="14.45" customHeight="1">
      <c r="B407" s="453" t="s">
        <v>2251</v>
      </c>
      <c r="C407" s="421"/>
      <c r="D407" s="421"/>
      <c r="E407" s="421"/>
      <c r="F407" s="421"/>
      <c r="G407" s="421"/>
      <c r="H407" s="421"/>
      <c r="I407" s="421"/>
      <c r="J407" s="421"/>
      <c r="K407" s="421"/>
      <c r="L407" s="421"/>
      <c r="M407" s="421"/>
      <c r="N407" s="421"/>
      <c r="O407" s="421"/>
      <c r="P407" s="421"/>
      <c r="Q407" s="421"/>
      <c r="R407" s="421"/>
      <c r="S407" s="421"/>
      <c r="T407" s="421"/>
      <c r="U407" s="421"/>
      <c r="V407" s="421"/>
      <c r="W407" s="421"/>
      <c r="X407" s="421"/>
      <c r="Y407" s="421"/>
      <c r="Z407" s="421"/>
      <c r="AA407" s="421"/>
      <c r="AB407" s="421"/>
      <c r="AC407" s="421"/>
      <c r="AD407" s="421"/>
      <c r="AE407" s="421"/>
      <c r="AF407" s="421"/>
      <c r="AG407" s="421"/>
      <c r="AH407" s="421"/>
      <c r="AI407" s="421"/>
      <c r="AJ407" s="421"/>
      <c r="AK407" s="421"/>
      <c r="AL407" s="421"/>
      <c r="AM407" s="421"/>
      <c r="AN407" s="421"/>
      <c r="AO407" s="421"/>
    </row>
    <row r="408" ht="13.5" hidden="1"/>
    <row r="409" spans="2:72" ht="11.45" customHeight="1">
      <c r="B409" s="461" t="s">
        <v>1937</v>
      </c>
      <c r="C409" s="455"/>
      <c r="D409" s="462" t="s">
        <v>1938</v>
      </c>
      <c r="E409" s="455"/>
      <c r="F409" s="455"/>
      <c r="G409" s="455"/>
      <c r="H409" s="455"/>
      <c r="I409" s="455"/>
      <c r="J409" s="455"/>
      <c r="K409" s="455"/>
      <c r="L409" s="455"/>
      <c r="M409" s="455"/>
      <c r="N409" s="455"/>
      <c r="O409" s="455"/>
      <c r="P409" s="455"/>
      <c r="Q409" s="455"/>
      <c r="R409" s="455"/>
      <c r="S409" s="455"/>
      <c r="T409" s="455"/>
      <c r="U409" s="455"/>
      <c r="V409" s="462" t="s">
        <v>1884</v>
      </c>
      <c r="W409" s="455"/>
      <c r="X409" s="455"/>
      <c r="Y409" s="455"/>
      <c r="Z409" s="455"/>
      <c r="AA409" s="455"/>
      <c r="AB409" s="455"/>
      <c r="AC409" s="455"/>
      <c r="AD409" s="455"/>
      <c r="AE409" s="455"/>
      <c r="AF409" s="455"/>
      <c r="AG409" s="455"/>
      <c r="AH409" s="455"/>
      <c r="AI409" s="455"/>
      <c r="AJ409" s="455"/>
      <c r="AK409" s="455"/>
      <c r="AL409" s="455"/>
      <c r="AM409" s="455"/>
      <c r="AN409" s="455"/>
      <c r="AO409" s="455"/>
      <c r="AP409" s="455"/>
      <c r="AQ409" s="455"/>
      <c r="AR409" s="455"/>
      <c r="AS409" s="461" t="s">
        <v>1939</v>
      </c>
      <c r="AT409" s="455"/>
      <c r="AU409" s="455"/>
      <c r="AV409" s="455"/>
      <c r="AW409" s="455"/>
      <c r="AX409" s="455"/>
      <c r="AY409" s="455"/>
      <c r="AZ409" s="455"/>
      <c r="BA409" s="455"/>
      <c r="BB409" s="461" t="s">
        <v>128</v>
      </c>
      <c r="BC409" s="455"/>
      <c r="BD409" s="455"/>
      <c r="BE409" s="455"/>
      <c r="BF409" s="455"/>
      <c r="BG409" s="455"/>
      <c r="BH409" s="455"/>
      <c r="BI409" s="455"/>
      <c r="BJ409" s="455"/>
      <c r="BK409" s="462" t="s">
        <v>1940</v>
      </c>
      <c r="BL409" s="455"/>
      <c r="BM409" s="455"/>
      <c r="BN409" s="455"/>
      <c r="BO409" s="461" t="s">
        <v>1941</v>
      </c>
      <c r="BP409" s="455"/>
      <c r="BQ409" s="455"/>
      <c r="BR409" s="455"/>
      <c r="BS409" s="455"/>
      <c r="BT409" s="455"/>
    </row>
    <row r="410" spans="2:72" ht="11.45" customHeight="1">
      <c r="B410" s="428">
        <v>1</v>
      </c>
      <c r="C410" s="421"/>
      <c r="D410" s="429" t="s">
        <v>2252</v>
      </c>
      <c r="E410" s="421"/>
      <c r="F410" s="421"/>
      <c r="G410" s="421"/>
      <c r="H410" s="421"/>
      <c r="I410" s="421"/>
      <c r="J410" s="421"/>
      <c r="K410" s="421"/>
      <c r="L410" s="421"/>
      <c r="M410" s="421"/>
      <c r="N410" s="421"/>
      <c r="O410" s="421"/>
      <c r="P410" s="421"/>
      <c r="Q410" s="421"/>
      <c r="R410" s="421"/>
      <c r="S410" s="421"/>
      <c r="T410" s="421"/>
      <c r="U410" s="421"/>
      <c r="V410" s="429" t="s">
        <v>2253</v>
      </c>
      <c r="W410" s="421"/>
      <c r="X410" s="421"/>
      <c r="Y410" s="421"/>
      <c r="Z410" s="421"/>
      <c r="AA410" s="421"/>
      <c r="AB410" s="421"/>
      <c r="AC410" s="421"/>
      <c r="AD410" s="421"/>
      <c r="AE410" s="421"/>
      <c r="AF410" s="421"/>
      <c r="AG410" s="421"/>
      <c r="AH410" s="421"/>
      <c r="AI410" s="421"/>
      <c r="AJ410" s="421"/>
      <c r="AK410" s="421"/>
      <c r="AL410" s="421"/>
      <c r="AM410" s="421"/>
      <c r="AN410" s="421"/>
      <c r="AO410" s="421"/>
      <c r="AP410" s="421"/>
      <c r="AQ410" s="421"/>
      <c r="AR410" s="421"/>
      <c r="AS410" s="457">
        <v>0</v>
      </c>
      <c r="AT410" s="421"/>
      <c r="AU410" s="421"/>
      <c r="AV410" s="421"/>
      <c r="AW410" s="421"/>
      <c r="AX410" s="421"/>
      <c r="AY410" s="421"/>
      <c r="AZ410" s="421"/>
      <c r="BA410" s="421"/>
      <c r="BB410" s="457">
        <v>1</v>
      </c>
      <c r="BC410" s="421"/>
      <c r="BD410" s="421"/>
      <c r="BE410" s="421"/>
      <c r="BF410" s="421"/>
      <c r="BG410" s="421"/>
      <c r="BH410" s="421"/>
      <c r="BI410" s="421"/>
      <c r="BJ410" s="421"/>
      <c r="BK410" s="429" t="s">
        <v>2187</v>
      </c>
      <c r="BL410" s="421"/>
      <c r="BM410" s="421"/>
      <c r="BN410" s="421"/>
      <c r="BO410" s="457">
        <v>0</v>
      </c>
      <c r="BP410" s="421"/>
      <c r="BQ410" s="421"/>
      <c r="BR410" s="421"/>
      <c r="BS410" s="421"/>
      <c r="BT410" s="421"/>
    </row>
    <row r="411" spans="2:72" ht="11.25" customHeight="1">
      <c r="B411" s="428">
        <v>2</v>
      </c>
      <c r="C411" s="421"/>
      <c r="D411" s="429" t="s">
        <v>2254</v>
      </c>
      <c r="E411" s="421"/>
      <c r="F411" s="421"/>
      <c r="G411" s="421"/>
      <c r="H411" s="421"/>
      <c r="I411" s="421"/>
      <c r="J411" s="421"/>
      <c r="K411" s="421"/>
      <c r="L411" s="421"/>
      <c r="M411" s="421"/>
      <c r="N411" s="421"/>
      <c r="O411" s="421"/>
      <c r="P411" s="421"/>
      <c r="Q411" s="421"/>
      <c r="R411" s="421"/>
      <c r="S411" s="421"/>
      <c r="T411" s="421"/>
      <c r="U411" s="421"/>
      <c r="V411" s="429" t="s">
        <v>2255</v>
      </c>
      <c r="W411" s="421"/>
      <c r="X411" s="421"/>
      <c r="Y411" s="421"/>
      <c r="Z411" s="421"/>
      <c r="AA411" s="421"/>
      <c r="AB411" s="421"/>
      <c r="AC411" s="421"/>
      <c r="AD411" s="421"/>
      <c r="AE411" s="421"/>
      <c r="AF411" s="421"/>
      <c r="AG411" s="421"/>
      <c r="AH411" s="421"/>
      <c r="AI411" s="421"/>
      <c r="AJ411" s="421"/>
      <c r="AK411" s="421"/>
      <c r="AL411" s="421"/>
      <c r="AM411" s="421"/>
      <c r="AN411" s="421"/>
      <c r="AO411" s="421"/>
      <c r="AP411" s="421"/>
      <c r="AQ411" s="421"/>
      <c r="AR411" s="421"/>
      <c r="AS411" s="457">
        <v>0</v>
      </c>
      <c r="AT411" s="421"/>
      <c r="AU411" s="421"/>
      <c r="AV411" s="421"/>
      <c r="AW411" s="421"/>
      <c r="AX411" s="421"/>
      <c r="AY411" s="421"/>
      <c r="AZ411" s="421"/>
      <c r="BA411" s="421"/>
      <c r="BB411" s="457">
        <v>3</v>
      </c>
      <c r="BC411" s="421"/>
      <c r="BD411" s="421"/>
      <c r="BE411" s="421"/>
      <c r="BF411" s="421"/>
      <c r="BG411" s="421"/>
      <c r="BH411" s="421"/>
      <c r="BI411" s="421"/>
      <c r="BJ411" s="421"/>
      <c r="BK411" s="429" t="s">
        <v>2187</v>
      </c>
      <c r="BL411" s="421"/>
      <c r="BM411" s="421"/>
      <c r="BN411" s="421"/>
      <c r="BO411" s="457">
        <v>0</v>
      </c>
      <c r="BP411" s="421"/>
      <c r="BQ411" s="421"/>
      <c r="BR411" s="421"/>
      <c r="BS411" s="421"/>
      <c r="BT411" s="421"/>
    </row>
    <row r="412" spans="2:72" ht="11.45" customHeight="1">
      <c r="B412" s="458">
        <v>0</v>
      </c>
      <c r="C412" s="459"/>
      <c r="D412" s="459"/>
      <c r="E412" s="459"/>
      <c r="F412" s="459"/>
      <c r="G412" s="459"/>
      <c r="H412" s="459"/>
      <c r="I412" s="459"/>
      <c r="J412" s="459"/>
      <c r="K412" s="459"/>
      <c r="L412" s="459"/>
      <c r="M412" s="459"/>
      <c r="N412" s="459"/>
      <c r="O412" s="459"/>
      <c r="P412" s="459"/>
      <c r="Q412" s="459"/>
      <c r="R412" s="459"/>
      <c r="S412" s="459"/>
      <c r="T412" s="459"/>
      <c r="U412" s="459"/>
      <c r="V412" s="459"/>
      <c r="W412" s="459"/>
      <c r="X412" s="459"/>
      <c r="Y412" s="459"/>
      <c r="Z412" s="459"/>
      <c r="AA412" s="459"/>
      <c r="AB412" s="459"/>
      <c r="AC412" s="459"/>
      <c r="AD412" s="459"/>
      <c r="AE412" s="459"/>
      <c r="AF412" s="459"/>
      <c r="AG412" s="459"/>
      <c r="AH412" s="459"/>
      <c r="AI412" s="459"/>
      <c r="AJ412" s="459"/>
      <c r="AK412" s="459"/>
      <c r="AL412" s="459"/>
      <c r="AM412" s="459"/>
      <c r="AN412" s="459"/>
      <c r="AO412" s="459"/>
      <c r="AP412" s="459"/>
      <c r="AQ412" s="459"/>
      <c r="AR412" s="459"/>
      <c r="AS412" s="459"/>
      <c r="AT412" s="459"/>
      <c r="AU412" s="459"/>
      <c r="AV412" s="459"/>
      <c r="AW412" s="459"/>
      <c r="AX412" s="459"/>
      <c r="AY412" s="459"/>
      <c r="AZ412" s="459"/>
      <c r="BA412" s="459"/>
      <c r="BB412" s="459"/>
      <c r="BC412" s="459"/>
      <c r="BD412" s="459"/>
      <c r="BE412" s="459"/>
      <c r="BF412" s="459"/>
      <c r="BG412" s="459"/>
      <c r="BH412" s="459"/>
      <c r="BI412" s="459"/>
      <c r="BJ412" s="459"/>
      <c r="BK412" s="459"/>
      <c r="BL412" s="459"/>
      <c r="BM412" s="459"/>
      <c r="BN412" s="459"/>
      <c r="BO412" s="459"/>
      <c r="BP412" s="459"/>
      <c r="BQ412" s="459"/>
      <c r="BR412" s="459"/>
      <c r="BS412" s="459"/>
      <c r="BT412" s="459"/>
    </row>
    <row r="413" ht="2.85" customHeight="1"/>
    <row r="414" ht="4.35" customHeight="1"/>
    <row r="415" ht="2.85" customHeight="1"/>
    <row r="416" spans="2:30" ht="14.45" customHeight="1">
      <c r="B416" s="453" t="s">
        <v>2256</v>
      </c>
      <c r="C416" s="421"/>
      <c r="D416" s="421"/>
      <c r="E416" s="421"/>
      <c r="F416" s="421"/>
      <c r="G416" s="421"/>
      <c r="H416" s="421"/>
      <c r="I416" s="421"/>
      <c r="J416" s="421"/>
      <c r="K416" s="421"/>
      <c r="L416" s="421"/>
      <c r="M416" s="421"/>
      <c r="N416" s="421"/>
      <c r="O416" s="421"/>
      <c r="P416" s="421"/>
      <c r="Q416" s="421"/>
      <c r="R416" s="421"/>
      <c r="S416" s="421"/>
      <c r="T416" s="421"/>
      <c r="U416" s="421"/>
      <c r="V416" s="421"/>
      <c r="W416" s="421"/>
      <c r="X416" s="421"/>
      <c r="Y416" s="421"/>
      <c r="Z416" s="421"/>
      <c r="AA416" s="421"/>
      <c r="AB416" s="421"/>
      <c r="AC416" s="421"/>
      <c r="AD416" s="421"/>
    </row>
    <row r="417" ht="13.5" hidden="1"/>
    <row r="418" spans="2:72" ht="11.45" customHeight="1">
      <c r="B418" s="461" t="s">
        <v>1937</v>
      </c>
      <c r="C418" s="455"/>
      <c r="D418" s="462" t="s">
        <v>1938</v>
      </c>
      <c r="E418" s="455"/>
      <c r="F418" s="455"/>
      <c r="G418" s="455"/>
      <c r="H418" s="455"/>
      <c r="I418" s="455"/>
      <c r="J418" s="455"/>
      <c r="K418" s="455"/>
      <c r="L418" s="455"/>
      <c r="M418" s="455"/>
      <c r="N418" s="455"/>
      <c r="O418" s="455"/>
      <c r="P418" s="455"/>
      <c r="Q418" s="455"/>
      <c r="R418" s="455"/>
      <c r="S418" s="455"/>
      <c r="T418" s="455"/>
      <c r="U418" s="455"/>
      <c r="V418" s="462" t="s">
        <v>1884</v>
      </c>
      <c r="W418" s="455"/>
      <c r="X418" s="455"/>
      <c r="Y418" s="455"/>
      <c r="Z418" s="455"/>
      <c r="AA418" s="455"/>
      <c r="AB418" s="455"/>
      <c r="AC418" s="455"/>
      <c r="AD418" s="455"/>
      <c r="AE418" s="455"/>
      <c r="AF418" s="455"/>
      <c r="AG418" s="455"/>
      <c r="AH418" s="455"/>
      <c r="AI418" s="455"/>
      <c r="AJ418" s="455"/>
      <c r="AK418" s="455"/>
      <c r="AL418" s="455"/>
      <c r="AM418" s="455"/>
      <c r="AN418" s="455"/>
      <c r="AO418" s="455"/>
      <c r="AP418" s="455"/>
      <c r="AQ418" s="455"/>
      <c r="AR418" s="455"/>
      <c r="AS418" s="461" t="s">
        <v>1939</v>
      </c>
      <c r="AT418" s="455"/>
      <c r="AU418" s="455"/>
      <c r="AV418" s="455"/>
      <c r="AW418" s="455"/>
      <c r="AX418" s="455"/>
      <c r="AY418" s="455"/>
      <c r="AZ418" s="455"/>
      <c r="BA418" s="455"/>
      <c r="BB418" s="461" t="s">
        <v>128</v>
      </c>
      <c r="BC418" s="455"/>
      <c r="BD418" s="455"/>
      <c r="BE418" s="455"/>
      <c r="BF418" s="455"/>
      <c r="BG418" s="455"/>
      <c r="BH418" s="455"/>
      <c r="BI418" s="455"/>
      <c r="BJ418" s="455"/>
      <c r="BK418" s="462" t="s">
        <v>1940</v>
      </c>
      <c r="BL418" s="455"/>
      <c r="BM418" s="455"/>
      <c r="BN418" s="455"/>
      <c r="BO418" s="461" t="s">
        <v>1941</v>
      </c>
      <c r="BP418" s="455"/>
      <c r="BQ418" s="455"/>
      <c r="BR418" s="455"/>
      <c r="BS418" s="455"/>
      <c r="BT418" s="455"/>
    </row>
    <row r="419" spans="2:72" ht="11.45" customHeight="1">
      <c r="B419" s="428">
        <v>1</v>
      </c>
      <c r="C419" s="421"/>
      <c r="D419" s="429" t="s">
        <v>2257</v>
      </c>
      <c r="E419" s="421"/>
      <c r="F419" s="421"/>
      <c r="G419" s="421"/>
      <c r="H419" s="421"/>
      <c r="I419" s="421"/>
      <c r="J419" s="421"/>
      <c r="K419" s="421"/>
      <c r="L419" s="421"/>
      <c r="M419" s="421"/>
      <c r="N419" s="421"/>
      <c r="O419" s="421"/>
      <c r="P419" s="421"/>
      <c r="Q419" s="421"/>
      <c r="R419" s="421"/>
      <c r="S419" s="421"/>
      <c r="T419" s="421"/>
      <c r="U419" s="421"/>
      <c r="V419" s="429" t="s">
        <v>2258</v>
      </c>
      <c r="W419" s="421"/>
      <c r="X419" s="421"/>
      <c r="Y419" s="421"/>
      <c r="Z419" s="421"/>
      <c r="AA419" s="421"/>
      <c r="AB419" s="421"/>
      <c r="AC419" s="421"/>
      <c r="AD419" s="421"/>
      <c r="AE419" s="421"/>
      <c r="AF419" s="421"/>
      <c r="AG419" s="421"/>
      <c r="AH419" s="421"/>
      <c r="AI419" s="421"/>
      <c r="AJ419" s="421"/>
      <c r="AK419" s="421"/>
      <c r="AL419" s="421"/>
      <c r="AM419" s="421"/>
      <c r="AN419" s="421"/>
      <c r="AO419" s="421"/>
      <c r="AP419" s="421"/>
      <c r="AQ419" s="421"/>
      <c r="AR419" s="421"/>
      <c r="AS419" s="457">
        <v>0</v>
      </c>
      <c r="AT419" s="421"/>
      <c r="AU419" s="421"/>
      <c r="AV419" s="421"/>
      <c r="AW419" s="421"/>
      <c r="AX419" s="421"/>
      <c r="AY419" s="421"/>
      <c r="AZ419" s="421"/>
      <c r="BA419" s="421"/>
      <c r="BB419" s="457">
        <v>80</v>
      </c>
      <c r="BC419" s="421"/>
      <c r="BD419" s="421"/>
      <c r="BE419" s="421"/>
      <c r="BF419" s="421"/>
      <c r="BG419" s="421"/>
      <c r="BH419" s="421"/>
      <c r="BI419" s="421"/>
      <c r="BJ419" s="421"/>
      <c r="BK419" s="429" t="s">
        <v>2187</v>
      </c>
      <c r="BL419" s="421"/>
      <c r="BM419" s="421"/>
      <c r="BN419" s="421"/>
      <c r="BO419" s="457">
        <v>0</v>
      </c>
      <c r="BP419" s="421"/>
      <c r="BQ419" s="421"/>
      <c r="BR419" s="421"/>
      <c r="BS419" s="421"/>
      <c r="BT419" s="421"/>
    </row>
    <row r="420" spans="2:72" ht="11.25" customHeight="1">
      <c r="B420" s="428">
        <v>2</v>
      </c>
      <c r="C420" s="421"/>
      <c r="D420" s="429" t="s">
        <v>2259</v>
      </c>
      <c r="E420" s="421"/>
      <c r="F420" s="421"/>
      <c r="G420" s="421"/>
      <c r="H420" s="421"/>
      <c r="I420" s="421"/>
      <c r="J420" s="421"/>
      <c r="K420" s="421"/>
      <c r="L420" s="421"/>
      <c r="M420" s="421"/>
      <c r="N420" s="421"/>
      <c r="O420" s="421"/>
      <c r="P420" s="421"/>
      <c r="Q420" s="421"/>
      <c r="R420" s="421"/>
      <c r="S420" s="421"/>
      <c r="T420" s="421"/>
      <c r="U420" s="421"/>
      <c r="V420" s="429" t="s">
        <v>2260</v>
      </c>
      <c r="W420" s="421"/>
      <c r="X420" s="421"/>
      <c r="Y420" s="421"/>
      <c r="Z420" s="421"/>
      <c r="AA420" s="421"/>
      <c r="AB420" s="421"/>
      <c r="AC420" s="421"/>
      <c r="AD420" s="421"/>
      <c r="AE420" s="421"/>
      <c r="AF420" s="421"/>
      <c r="AG420" s="421"/>
      <c r="AH420" s="421"/>
      <c r="AI420" s="421"/>
      <c r="AJ420" s="421"/>
      <c r="AK420" s="421"/>
      <c r="AL420" s="421"/>
      <c r="AM420" s="421"/>
      <c r="AN420" s="421"/>
      <c r="AO420" s="421"/>
      <c r="AP420" s="421"/>
      <c r="AQ420" s="421"/>
      <c r="AR420" s="421"/>
      <c r="AS420" s="457">
        <v>0</v>
      </c>
      <c r="AT420" s="421"/>
      <c r="AU420" s="421"/>
      <c r="AV420" s="421"/>
      <c r="AW420" s="421"/>
      <c r="AX420" s="421"/>
      <c r="AY420" s="421"/>
      <c r="AZ420" s="421"/>
      <c r="BA420" s="421"/>
      <c r="BB420" s="457">
        <v>3</v>
      </c>
      <c r="BC420" s="421"/>
      <c r="BD420" s="421"/>
      <c r="BE420" s="421"/>
      <c r="BF420" s="421"/>
      <c r="BG420" s="421"/>
      <c r="BH420" s="421"/>
      <c r="BI420" s="421"/>
      <c r="BJ420" s="421"/>
      <c r="BK420" s="429" t="s">
        <v>2187</v>
      </c>
      <c r="BL420" s="421"/>
      <c r="BM420" s="421"/>
      <c r="BN420" s="421"/>
      <c r="BO420" s="457">
        <v>0</v>
      </c>
      <c r="BP420" s="421"/>
      <c r="BQ420" s="421"/>
      <c r="BR420" s="421"/>
      <c r="BS420" s="421"/>
      <c r="BT420" s="421"/>
    </row>
    <row r="421" spans="2:72" ht="11.45" customHeight="1">
      <c r="B421" s="458">
        <v>0</v>
      </c>
      <c r="C421" s="459"/>
      <c r="D421" s="459"/>
      <c r="E421" s="459"/>
      <c r="F421" s="459"/>
      <c r="G421" s="459"/>
      <c r="H421" s="459"/>
      <c r="I421" s="459"/>
      <c r="J421" s="459"/>
      <c r="K421" s="459"/>
      <c r="L421" s="459"/>
      <c r="M421" s="459"/>
      <c r="N421" s="459"/>
      <c r="O421" s="459"/>
      <c r="P421" s="459"/>
      <c r="Q421" s="459"/>
      <c r="R421" s="459"/>
      <c r="S421" s="459"/>
      <c r="T421" s="459"/>
      <c r="U421" s="459"/>
      <c r="V421" s="459"/>
      <c r="W421" s="459"/>
      <c r="X421" s="459"/>
      <c r="Y421" s="459"/>
      <c r="Z421" s="459"/>
      <c r="AA421" s="459"/>
      <c r="AB421" s="459"/>
      <c r="AC421" s="459"/>
      <c r="AD421" s="459"/>
      <c r="AE421" s="459"/>
      <c r="AF421" s="459"/>
      <c r="AG421" s="459"/>
      <c r="AH421" s="459"/>
      <c r="AI421" s="459"/>
      <c r="AJ421" s="459"/>
      <c r="AK421" s="459"/>
      <c r="AL421" s="459"/>
      <c r="AM421" s="459"/>
      <c r="AN421" s="459"/>
      <c r="AO421" s="459"/>
      <c r="AP421" s="459"/>
      <c r="AQ421" s="459"/>
      <c r="AR421" s="459"/>
      <c r="AS421" s="459"/>
      <c r="AT421" s="459"/>
      <c r="AU421" s="459"/>
      <c r="AV421" s="459"/>
      <c r="AW421" s="459"/>
      <c r="AX421" s="459"/>
      <c r="AY421" s="459"/>
      <c r="AZ421" s="459"/>
      <c r="BA421" s="459"/>
      <c r="BB421" s="459"/>
      <c r="BC421" s="459"/>
      <c r="BD421" s="459"/>
      <c r="BE421" s="459"/>
      <c r="BF421" s="459"/>
      <c r="BG421" s="459"/>
      <c r="BH421" s="459"/>
      <c r="BI421" s="459"/>
      <c r="BJ421" s="459"/>
      <c r="BK421" s="459"/>
      <c r="BL421" s="459"/>
      <c r="BM421" s="459"/>
      <c r="BN421" s="459"/>
      <c r="BO421" s="459"/>
      <c r="BP421" s="459"/>
      <c r="BQ421" s="459"/>
      <c r="BR421" s="459"/>
      <c r="BS421" s="459"/>
      <c r="BT421" s="459"/>
    </row>
    <row r="422" ht="2.85" customHeight="1"/>
    <row r="423" ht="4.35" customHeight="1"/>
    <row r="424" ht="2.85" customHeight="1"/>
    <row r="425" spans="2:30" ht="14.45" customHeight="1">
      <c r="B425" s="453" t="s">
        <v>2261</v>
      </c>
      <c r="C425" s="421"/>
      <c r="D425" s="421"/>
      <c r="E425" s="421"/>
      <c r="F425" s="421"/>
      <c r="G425" s="421"/>
      <c r="H425" s="421"/>
      <c r="I425" s="421"/>
      <c r="J425" s="421"/>
      <c r="K425" s="421"/>
      <c r="L425" s="421"/>
      <c r="M425" s="421"/>
      <c r="N425" s="421"/>
      <c r="O425" s="421"/>
      <c r="P425" s="421"/>
      <c r="Q425" s="421"/>
      <c r="R425" s="421"/>
      <c r="S425" s="421"/>
      <c r="T425" s="421"/>
      <c r="U425" s="421"/>
      <c r="V425" s="421"/>
      <c r="W425" s="421"/>
      <c r="X425" s="421"/>
      <c r="Y425" s="421"/>
      <c r="Z425" s="421"/>
      <c r="AA425" s="421"/>
      <c r="AB425" s="421"/>
      <c r="AC425" s="421"/>
      <c r="AD425" s="421"/>
    </row>
    <row r="426" ht="13.5" hidden="1"/>
    <row r="427" spans="2:72" ht="11.45" customHeight="1">
      <c r="B427" s="461" t="s">
        <v>1937</v>
      </c>
      <c r="C427" s="455"/>
      <c r="D427" s="462" t="s">
        <v>1938</v>
      </c>
      <c r="E427" s="455"/>
      <c r="F427" s="455"/>
      <c r="G427" s="455"/>
      <c r="H427" s="455"/>
      <c r="I427" s="455"/>
      <c r="J427" s="455"/>
      <c r="K427" s="455"/>
      <c r="L427" s="455"/>
      <c r="M427" s="455"/>
      <c r="N427" s="455"/>
      <c r="O427" s="455"/>
      <c r="P427" s="455"/>
      <c r="Q427" s="455"/>
      <c r="R427" s="455"/>
      <c r="S427" s="455"/>
      <c r="T427" s="455"/>
      <c r="U427" s="455"/>
      <c r="V427" s="462" t="s">
        <v>1884</v>
      </c>
      <c r="W427" s="455"/>
      <c r="X427" s="455"/>
      <c r="Y427" s="455"/>
      <c r="Z427" s="455"/>
      <c r="AA427" s="455"/>
      <c r="AB427" s="455"/>
      <c r="AC427" s="455"/>
      <c r="AD427" s="455"/>
      <c r="AE427" s="455"/>
      <c r="AF427" s="455"/>
      <c r="AG427" s="455"/>
      <c r="AH427" s="455"/>
      <c r="AI427" s="455"/>
      <c r="AJ427" s="455"/>
      <c r="AK427" s="455"/>
      <c r="AL427" s="455"/>
      <c r="AM427" s="455"/>
      <c r="AN427" s="455"/>
      <c r="AO427" s="455"/>
      <c r="AP427" s="455"/>
      <c r="AQ427" s="455"/>
      <c r="AR427" s="455"/>
      <c r="AS427" s="461" t="s">
        <v>1939</v>
      </c>
      <c r="AT427" s="455"/>
      <c r="AU427" s="455"/>
      <c r="AV427" s="455"/>
      <c r="AW427" s="455"/>
      <c r="AX427" s="455"/>
      <c r="AY427" s="455"/>
      <c r="AZ427" s="455"/>
      <c r="BA427" s="455"/>
      <c r="BB427" s="461" t="s">
        <v>128</v>
      </c>
      <c r="BC427" s="455"/>
      <c r="BD427" s="455"/>
      <c r="BE427" s="455"/>
      <c r="BF427" s="455"/>
      <c r="BG427" s="455"/>
      <c r="BH427" s="455"/>
      <c r="BI427" s="455"/>
      <c r="BJ427" s="455"/>
      <c r="BK427" s="462" t="s">
        <v>1940</v>
      </c>
      <c r="BL427" s="455"/>
      <c r="BM427" s="455"/>
      <c r="BN427" s="455"/>
      <c r="BO427" s="461" t="s">
        <v>1941</v>
      </c>
      <c r="BP427" s="455"/>
      <c r="BQ427" s="455"/>
      <c r="BR427" s="455"/>
      <c r="BS427" s="455"/>
      <c r="BT427" s="455"/>
    </row>
    <row r="428" spans="2:72" ht="11.45" customHeight="1">
      <c r="B428" s="428">
        <v>1</v>
      </c>
      <c r="C428" s="421"/>
      <c r="D428" s="429" t="s">
        <v>2262</v>
      </c>
      <c r="E428" s="421"/>
      <c r="F428" s="421"/>
      <c r="G428" s="421"/>
      <c r="H428" s="421"/>
      <c r="I428" s="421"/>
      <c r="J428" s="421"/>
      <c r="K428" s="421"/>
      <c r="L428" s="421"/>
      <c r="M428" s="421"/>
      <c r="N428" s="421"/>
      <c r="O428" s="421"/>
      <c r="P428" s="421"/>
      <c r="Q428" s="421"/>
      <c r="R428" s="421"/>
      <c r="S428" s="421"/>
      <c r="T428" s="421"/>
      <c r="U428" s="421"/>
      <c r="V428" s="429" t="s">
        <v>2263</v>
      </c>
      <c r="W428" s="421"/>
      <c r="X428" s="421"/>
      <c r="Y428" s="421"/>
      <c r="Z428" s="421"/>
      <c r="AA428" s="421"/>
      <c r="AB428" s="421"/>
      <c r="AC428" s="421"/>
      <c r="AD428" s="421"/>
      <c r="AE428" s="421"/>
      <c r="AF428" s="421"/>
      <c r="AG428" s="421"/>
      <c r="AH428" s="421"/>
      <c r="AI428" s="421"/>
      <c r="AJ428" s="421"/>
      <c r="AK428" s="421"/>
      <c r="AL428" s="421"/>
      <c r="AM428" s="421"/>
      <c r="AN428" s="421"/>
      <c r="AO428" s="421"/>
      <c r="AP428" s="421"/>
      <c r="AQ428" s="421"/>
      <c r="AR428" s="421"/>
      <c r="AS428" s="457">
        <v>0</v>
      </c>
      <c r="AT428" s="421"/>
      <c r="AU428" s="421"/>
      <c r="AV428" s="421"/>
      <c r="AW428" s="421"/>
      <c r="AX428" s="421"/>
      <c r="AY428" s="421"/>
      <c r="AZ428" s="421"/>
      <c r="BA428" s="421"/>
      <c r="BB428" s="457">
        <v>2</v>
      </c>
      <c r="BC428" s="421"/>
      <c r="BD428" s="421"/>
      <c r="BE428" s="421"/>
      <c r="BF428" s="421"/>
      <c r="BG428" s="421"/>
      <c r="BH428" s="421"/>
      <c r="BI428" s="421"/>
      <c r="BJ428" s="421"/>
      <c r="BK428" s="429" t="s">
        <v>2187</v>
      </c>
      <c r="BL428" s="421"/>
      <c r="BM428" s="421"/>
      <c r="BN428" s="421"/>
      <c r="BO428" s="457">
        <v>0</v>
      </c>
      <c r="BP428" s="421"/>
      <c r="BQ428" s="421"/>
      <c r="BR428" s="421"/>
      <c r="BS428" s="421"/>
      <c r="BT428" s="421"/>
    </row>
    <row r="429" spans="2:72" ht="11.25" customHeight="1">
      <c r="B429" s="428">
        <v>2</v>
      </c>
      <c r="C429" s="421"/>
      <c r="D429" s="429" t="s">
        <v>2264</v>
      </c>
      <c r="E429" s="421"/>
      <c r="F429" s="421"/>
      <c r="G429" s="421"/>
      <c r="H429" s="421"/>
      <c r="I429" s="421"/>
      <c r="J429" s="421"/>
      <c r="K429" s="421"/>
      <c r="L429" s="421"/>
      <c r="M429" s="421"/>
      <c r="N429" s="421"/>
      <c r="O429" s="421"/>
      <c r="P429" s="421"/>
      <c r="Q429" s="421"/>
      <c r="R429" s="421"/>
      <c r="S429" s="421"/>
      <c r="T429" s="421"/>
      <c r="U429" s="421"/>
      <c r="V429" s="429" t="s">
        <v>2265</v>
      </c>
      <c r="W429" s="421"/>
      <c r="X429" s="421"/>
      <c r="Y429" s="421"/>
      <c r="Z429" s="421"/>
      <c r="AA429" s="421"/>
      <c r="AB429" s="421"/>
      <c r="AC429" s="421"/>
      <c r="AD429" s="421"/>
      <c r="AE429" s="421"/>
      <c r="AF429" s="421"/>
      <c r="AG429" s="421"/>
      <c r="AH429" s="421"/>
      <c r="AI429" s="421"/>
      <c r="AJ429" s="421"/>
      <c r="AK429" s="421"/>
      <c r="AL429" s="421"/>
      <c r="AM429" s="421"/>
      <c r="AN429" s="421"/>
      <c r="AO429" s="421"/>
      <c r="AP429" s="421"/>
      <c r="AQ429" s="421"/>
      <c r="AR429" s="421"/>
      <c r="AS429" s="457">
        <v>0</v>
      </c>
      <c r="AT429" s="421"/>
      <c r="AU429" s="421"/>
      <c r="AV429" s="421"/>
      <c r="AW429" s="421"/>
      <c r="AX429" s="421"/>
      <c r="AY429" s="421"/>
      <c r="AZ429" s="421"/>
      <c r="BA429" s="421"/>
      <c r="BB429" s="457">
        <v>6</v>
      </c>
      <c r="BC429" s="421"/>
      <c r="BD429" s="421"/>
      <c r="BE429" s="421"/>
      <c r="BF429" s="421"/>
      <c r="BG429" s="421"/>
      <c r="BH429" s="421"/>
      <c r="BI429" s="421"/>
      <c r="BJ429" s="421"/>
      <c r="BK429" s="429" t="s">
        <v>2187</v>
      </c>
      <c r="BL429" s="421"/>
      <c r="BM429" s="421"/>
      <c r="BN429" s="421"/>
      <c r="BO429" s="457">
        <v>0</v>
      </c>
      <c r="BP429" s="421"/>
      <c r="BQ429" s="421"/>
      <c r="BR429" s="421"/>
      <c r="BS429" s="421"/>
      <c r="BT429" s="421"/>
    </row>
    <row r="430" spans="2:72" ht="11.45" customHeight="1">
      <c r="B430" s="428">
        <v>3</v>
      </c>
      <c r="C430" s="421"/>
      <c r="D430" s="429" t="s">
        <v>2266</v>
      </c>
      <c r="E430" s="421"/>
      <c r="F430" s="421"/>
      <c r="G430" s="421"/>
      <c r="H430" s="421"/>
      <c r="I430" s="421"/>
      <c r="J430" s="421"/>
      <c r="K430" s="421"/>
      <c r="L430" s="421"/>
      <c r="M430" s="421"/>
      <c r="N430" s="421"/>
      <c r="O430" s="421"/>
      <c r="P430" s="421"/>
      <c r="Q430" s="421"/>
      <c r="R430" s="421"/>
      <c r="S430" s="421"/>
      <c r="T430" s="421"/>
      <c r="U430" s="421"/>
      <c r="V430" s="429" t="s">
        <v>2267</v>
      </c>
      <c r="W430" s="421"/>
      <c r="X430" s="421"/>
      <c r="Y430" s="421"/>
      <c r="Z430" s="421"/>
      <c r="AA430" s="421"/>
      <c r="AB430" s="421"/>
      <c r="AC430" s="421"/>
      <c r="AD430" s="421"/>
      <c r="AE430" s="421"/>
      <c r="AF430" s="421"/>
      <c r="AG430" s="421"/>
      <c r="AH430" s="421"/>
      <c r="AI430" s="421"/>
      <c r="AJ430" s="421"/>
      <c r="AK430" s="421"/>
      <c r="AL430" s="421"/>
      <c r="AM430" s="421"/>
      <c r="AN430" s="421"/>
      <c r="AO430" s="421"/>
      <c r="AP430" s="421"/>
      <c r="AQ430" s="421"/>
      <c r="AR430" s="421"/>
      <c r="AS430" s="457">
        <v>0</v>
      </c>
      <c r="AT430" s="421"/>
      <c r="AU430" s="421"/>
      <c r="AV430" s="421"/>
      <c r="AW430" s="421"/>
      <c r="AX430" s="421"/>
      <c r="AY430" s="421"/>
      <c r="AZ430" s="421"/>
      <c r="BA430" s="421"/>
      <c r="BB430" s="457">
        <v>2</v>
      </c>
      <c r="BC430" s="421"/>
      <c r="BD430" s="421"/>
      <c r="BE430" s="421"/>
      <c r="BF430" s="421"/>
      <c r="BG430" s="421"/>
      <c r="BH430" s="421"/>
      <c r="BI430" s="421"/>
      <c r="BJ430" s="421"/>
      <c r="BK430" s="429" t="s">
        <v>2187</v>
      </c>
      <c r="BL430" s="421"/>
      <c r="BM430" s="421"/>
      <c r="BN430" s="421"/>
      <c r="BO430" s="457">
        <v>0</v>
      </c>
      <c r="BP430" s="421"/>
      <c r="BQ430" s="421"/>
      <c r="BR430" s="421"/>
      <c r="BS430" s="421"/>
      <c r="BT430" s="421"/>
    </row>
    <row r="431" spans="2:72" ht="11.45" customHeight="1">
      <c r="B431" s="428">
        <v>4</v>
      </c>
      <c r="C431" s="421"/>
      <c r="D431" s="429" t="s">
        <v>2268</v>
      </c>
      <c r="E431" s="421"/>
      <c r="F431" s="421"/>
      <c r="G431" s="421"/>
      <c r="H431" s="421"/>
      <c r="I431" s="421"/>
      <c r="J431" s="421"/>
      <c r="K431" s="421"/>
      <c r="L431" s="421"/>
      <c r="M431" s="421"/>
      <c r="N431" s="421"/>
      <c r="O431" s="421"/>
      <c r="P431" s="421"/>
      <c r="Q431" s="421"/>
      <c r="R431" s="421"/>
      <c r="S431" s="421"/>
      <c r="T431" s="421"/>
      <c r="U431" s="421"/>
      <c r="V431" s="429" t="s">
        <v>2269</v>
      </c>
      <c r="W431" s="421"/>
      <c r="X431" s="421"/>
      <c r="Y431" s="421"/>
      <c r="Z431" s="421"/>
      <c r="AA431" s="421"/>
      <c r="AB431" s="421"/>
      <c r="AC431" s="421"/>
      <c r="AD431" s="421"/>
      <c r="AE431" s="421"/>
      <c r="AF431" s="421"/>
      <c r="AG431" s="421"/>
      <c r="AH431" s="421"/>
      <c r="AI431" s="421"/>
      <c r="AJ431" s="421"/>
      <c r="AK431" s="421"/>
      <c r="AL431" s="421"/>
      <c r="AM431" s="421"/>
      <c r="AN431" s="421"/>
      <c r="AO431" s="421"/>
      <c r="AP431" s="421"/>
      <c r="AQ431" s="421"/>
      <c r="AR431" s="421"/>
      <c r="AS431" s="457">
        <v>0</v>
      </c>
      <c r="AT431" s="421"/>
      <c r="AU431" s="421"/>
      <c r="AV431" s="421"/>
      <c r="AW431" s="421"/>
      <c r="AX431" s="421"/>
      <c r="AY431" s="421"/>
      <c r="AZ431" s="421"/>
      <c r="BA431" s="421"/>
      <c r="BB431" s="457">
        <v>2</v>
      </c>
      <c r="BC431" s="421"/>
      <c r="BD431" s="421"/>
      <c r="BE431" s="421"/>
      <c r="BF431" s="421"/>
      <c r="BG431" s="421"/>
      <c r="BH431" s="421"/>
      <c r="BI431" s="421"/>
      <c r="BJ431" s="421"/>
      <c r="BK431" s="429" t="s">
        <v>580</v>
      </c>
      <c r="BL431" s="421"/>
      <c r="BM431" s="421"/>
      <c r="BN431" s="421"/>
      <c r="BO431" s="457">
        <v>0</v>
      </c>
      <c r="BP431" s="421"/>
      <c r="BQ431" s="421"/>
      <c r="BR431" s="421"/>
      <c r="BS431" s="421"/>
      <c r="BT431" s="421"/>
    </row>
    <row r="432" spans="2:72" ht="11.25" customHeight="1">
      <c r="B432" s="458">
        <v>0</v>
      </c>
      <c r="C432" s="459"/>
      <c r="D432" s="459"/>
      <c r="E432" s="459"/>
      <c r="F432" s="459"/>
      <c r="G432" s="459"/>
      <c r="H432" s="459"/>
      <c r="I432" s="459"/>
      <c r="J432" s="459"/>
      <c r="K432" s="459"/>
      <c r="L432" s="459"/>
      <c r="M432" s="459"/>
      <c r="N432" s="459"/>
      <c r="O432" s="459"/>
      <c r="P432" s="459"/>
      <c r="Q432" s="459"/>
      <c r="R432" s="459"/>
      <c r="S432" s="459"/>
      <c r="T432" s="459"/>
      <c r="U432" s="459"/>
      <c r="V432" s="459"/>
      <c r="W432" s="459"/>
      <c r="X432" s="459"/>
      <c r="Y432" s="459"/>
      <c r="Z432" s="459"/>
      <c r="AA432" s="459"/>
      <c r="AB432" s="459"/>
      <c r="AC432" s="459"/>
      <c r="AD432" s="459"/>
      <c r="AE432" s="459"/>
      <c r="AF432" s="459"/>
      <c r="AG432" s="459"/>
      <c r="AH432" s="459"/>
      <c r="AI432" s="459"/>
      <c r="AJ432" s="459"/>
      <c r="AK432" s="459"/>
      <c r="AL432" s="459"/>
      <c r="AM432" s="459"/>
      <c r="AN432" s="459"/>
      <c r="AO432" s="459"/>
      <c r="AP432" s="459"/>
      <c r="AQ432" s="459"/>
      <c r="AR432" s="459"/>
      <c r="AS432" s="459"/>
      <c r="AT432" s="459"/>
      <c r="AU432" s="459"/>
      <c r="AV432" s="459"/>
      <c r="AW432" s="459"/>
      <c r="AX432" s="459"/>
      <c r="AY432" s="459"/>
      <c r="AZ432" s="459"/>
      <c r="BA432" s="459"/>
      <c r="BB432" s="459"/>
      <c r="BC432" s="459"/>
      <c r="BD432" s="459"/>
      <c r="BE432" s="459"/>
      <c r="BF432" s="459"/>
      <c r="BG432" s="459"/>
      <c r="BH432" s="459"/>
      <c r="BI432" s="459"/>
      <c r="BJ432" s="459"/>
      <c r="BK432" s="459"/>
      <c r="BL432" s="459"/>
      <c r="BM432" s="459"/>
      <c r="BN432" s="459"/>
      <c r="BO432" s="459"/>
      <c r="BP432" s="459"/>
      <c r="BQ432" s="459"/>
      <c r="BR432" s="459"/>
      <c r="BS432" s="459"/>
      <c r="BT432" s="459"/>
    </row>
    <row r="433" ht="13.5" hidden="1"/>
    <row r="434" ht="2.85" customHeight="1"/>
    <row r="435" ht="4.35" customHeight="1"/>
    <row r="436" ht="2.85" customHeight="1"/>
    <row r="437" ht="13.5" hidden="1"/>
    <row r="438" spans="2:28" ht="14.45" customHeight="1">
      <c r="B438" s="453" t="s">
        <v>2270</v>
      </c>
      <c r="C438" s="421"/>
      <c r="D438" s="421"/>
      <c r="E438" s="421"/>
      <c r="F438" s="421"/>
      <c r="G438" s="421"/>
      <c r="H438" s="421"/>
      <c r="I438" s="421"/>
      <c r="J438" s="421"/>
      <c r="K438" s="421"/>
      <c r="L438" s="421"/>
      <c r="M438" s="421"/>
      <c r="N438" s="421"/>
      <c r="O438" s="421"/>
      <c r="P438" s="421"/>
      <c r="Q438" s="421"/>
      <c r="R438" s="421"/>
      <c r="S438" s="421"/>
      <c r="T438" s="421"/>
      <c r="U438" s="421"/>
      <c r="V438" s="421"/>
      <c r="W438" s="421"/>
      <c r="X438" s="421"/>
      <c r="Y438" s="421"/>
      <c r="Z438" s="421"/>
      <c r="AA438" s="421"/>
      <c r="AB438" s="421"/>
    </row>
    <row r="439" ht="13.5" hidden="1"/>
    <row r="440" spans="2:72" ht="11.45" customHeight="1">
      <c r="B440" s="461" t="s">
        <v>1937</v>
      </c>
      <c r="C440" s="455"/>
      <c r="D440" s="462" t="s">
        <v>1938</v>
      </c>
      <c r="E440" s="455"/>
      <c r="F440" s="455"/>
      <c r="G440" s="455"/>
      <c r="H440" s="455"/>
      <c r="I440" s="455"/>
      <c r="J440" s="455"/>
      <c r="K440" s="455"/>
      <c r="L440" s="455"/>
      <c r="M440" s="455"/>
      <c r="N440" s="455"/>
      <c r="O440" s="455"/>
      <c r="P440" s="455"/>
      <c r="Q440" s="455"/>
      <c r="R440" s="455"/>
      <c r="S440" s="455"/>
      <c r="T440" s="455"/>
      <c r="U440" s="455"/>
      <c r="V440" s="462" t="s">
        <v>1884</v>
      </c>
      <c r="W440" s="455"/>
      <c r="X440" s="455"/>
      <c r="Y440" s="455"/>
      <c r="Z440" s="455"/>
      <c r="AA440" s="455"/>
      <c r="AB440" s="455"/>
      <c r="AC440" s="455"/>
      <c r="AD440" s="455"/>
      <c r="AE440" s="455"/>
      <c r="AF440" s="455"/>
      <c r="AG440" s="455"/>
      <c r="AH440" s="455"/>
      <c r="AI440" s="455"/>
      <c r="AJ440" s="455"/>
      <c r="AK440" s="455"/>
      <c r="AL440" s="455"/>
      <c r="AM440" s="455"/>
      <c r="AN440" s="455"/>
      <c r="AO440" s="455"/>
      <c r="AP440" s="455"/>
      <c r="AQ440" s="455"/>
      <c r="AR440" s="455"/>
      <c r="AS440" s="461" t="s">
        <v>1939</v>
      </c>
      <c r="AT440" s="455"/>
      <c r="AU440" s="455"/>
      <c r="AV440" s="455"/>
      <c r="AW440" s="455"/>
      <c r="AX440" s="455"/>
      <c r="AY440" s="455"/>
      <c r="AZ440" s="455"/>
      <c r="BA440" s="455"/>
      <c r="BB440" s="461" t="s">
        <v>128</v>
      </c>
      <c r="BC440" s="455"/>
      <c r="BD440" s="455"/>
      <c r="BE440" s="455"/>
      <c r="BF440" s="455"/>
      <c r="BG440" s="455"/>
      <c r="BH440" s="455"/>
      <c r="BI440" s="455"/>
      <c r="BJ440" s="455"/>
      <c r="BK440" s="462" t="s">
        <v>1940</v>
      </c>
      <c r="BL440" s="455"/>
      <c r="BM440" s="455"/>
      <c r="BN440" s="455"/>
      <c r="BO440" s="461" t="s">
        <v>1941</v>
      </c>
      <c r="BP440" s="455"/>
      <c r="BQ440" s="455"/>
      <c r="BR440" s="455"/>
      <c r="BS440" s="455"/>
      <c r="BT440" s="455"/>
    </row>
    <row r="441" spans="2:72" ht="11.45" customHeight="1">
      <c r="B441" s="428">
        <v>1</v>
      </c>
      <c r="C441" s="421"/>
      <c r="D441" s="429" t="s">
        <v>2271</v>
      </c>
      <c r="E441" s="421"/>
      <c r="F441" s="421"/>
      <c r="G441" s="421"/>
      <c r="H441" s="421"/>
      <c r="I441" s="421"/>
      <c r="J441" s="421"/>
      <c r="K441" s="421"/>
      <c r="L441" s="421"/>
      <c r="M441" s="421"/>
      <c r="N441" s="421"/>
      <c r="O441" s="421"/>
      <c r="P441" s="421"/>
      <c r="Q441" s="421"/>
      <c r="R441" s="421"/>
      <c r="S441" s="421"/>
      <c r="T441" s="421"/>
      <c r="U441" s="421"/>
      <c r="V441" s="429" t="s">
        <v>2272</v>
      </c>
      <c r="W441" s="421"/>
      <c r="X441" s="421"/>
      <c r="Y441" s="421"/>
      <c r="Z441" s="421"/>
      <c r="AA441" s="421"/>
      <c r="AB441" s="421"/>
      <c r="AC441" s="421"/>
      <c r="AD441" s="421"/>
      <c r="AE441" s="421"/>
      <c r="AF441" s="421"/>
      <c r="AG441" s="421"/>
      <c r="AH441" s="421"/>
      <c r="AI441" s="421"/>
      <c r="AJ441" s="421"/>
      <c r="AK441" s="421"/>
      <c r="AL441" s="421"/>
      <c r="AM441" s="421"/>
      <c r="AN441" s="421"/>
      <c r="AO441" s="421"/>
      <c r="AP441" s="421"/>
      <c r="AQ441" s="421"/>
      <c r="AR441" s="421"/>
      <c r="AS441" s="457">
        <v>0</v>
      </c>
      <c r="AT441" s="421"/>
      <c r="AU441" s="421"/>
      <c r="AV441" s="421"/>
      <c r="AW441" s="421"/>
      <c r="AX441" s="421"/>
      <c r="AY441" s="421"/>
      <c r="AZ441" s="421"/>
      <c r="BA441" s="421"/>
      <c r="BB441" s="457">
        <v>20</v>
      </c>
      <c r="BC441" s="421"/>
      <c r="BD441" s="421"/>
      <c r="BE441" s="421"/>
      <c r="BF441" s="421"/>
      <c r="BG441" s="421"/>
      <c r="BH441" s="421"/>
      <c r="BI441" s="421"/>
      <c r="BJ441" s="421"/>
      <c r="BK441" s="429" t="s">
        <v>158</v>
      </c>
      <c r="BL441" s="421"/>
      <c r="BM441" s="421"/>
      <c r="BN441" s="421"/>
      <c r="BO441" s="457">
        <v>0</v>
      </c>
      <c r="BP441" s="421"/>
      <c r="BQ441" s="421"/>
      <c r="BR441" s="421"/>
      <c r="BS441" s="421"/>
      <c r="BT441" s="421"/>
    </row>
    <row r="442" spans="2:72" ht="11.25" customHeight="1">
      <c r="B442" s="428">
        <v>2</v>
      </c>
      <c r="C442" s="421"/>
      <c r="D442" s="429" t="s">
        <v>2273</v>
      </c>
      <c r="E442" s="421"/>
      <c r="F442" s="421"/>
      <c r="G442" s="421"/>
      <c r="H442" s="421"/>
      <c r="I442" s="421"/>
      <c r="J442" s="421"/>
      <c r="K442" s="421"/>
      <c r="L442" s="421"/>
      <c r="M442" s="421"/>
      <c r="N442" s="421"/>
      <c r="O442" s="421"/>
      <c r="P442" s="421"/>
      <c r="Q442" s="421"/>
      <c r="R442" s="421"/>
      <c r="S442" s="421"/>
      <c r="T442" s="421"/>
      <c r="U442" s="421"/>
      <c r="V442" s="429" t="s">
        <v>2274</v>
      </c>
      <c r="W442" s="421"/>
      <c r="X442" s="421"/>
      <c r="Y442" s="421"/>
      <c r="Z442" s="421"/>
      <c r="AA442" s="421"/>
      <c r="AB442" s="421"/>
      <c r="AC442" s="421"/>
      <c r="AD442" s="421"/>
      <c r="AE442" s="421"/>
      <c r="AF442" s="421"/>
      <c r="AG442" s="421"/>
      <c r="AH442" s="421"/>
      <c r="AI442" s="421"/>
      <c r="AJ442" s="421"/>
      <c r="AK442" s="421"/>
      <c r="AL442" s="421"/>
      <c r="AM442" s="421"/>
      <c r="AN442" s="421"/>
      <c r="AO442" s="421"/>
      <c r="AP442" s="421"/>
      <c r="AQ442" s="421"/>
      <c r="AR442" s="421"/>
      <c r="AS442" s="457">
        <v>0</v>
      </c>
      <c r="AT442" s="421"/>
      <c r="AU442" s="421"/>
      <c r="AV442" s="421"/>
      <c r="AW442" s="421"/>
      <c r="AX442" s="421"/>
      <c r="AY442" s="421"/>
      <c r="AZ442" s="421"/>
      <c r="BA442" s="421"/>
      <c r="BB442" s="457">
        <v>460</v>
      </c>
      <c r="BC442" s="421"/>
      <c r="BD442" s="421"/>
      <c r="BE442" s="421"/>
      <c r="BF442" s="421"/>
      <c r="BG442" s="421"/>
      <c r="BH442" s="421"/>
      <c r="BI442" s="421"/>
      <c r="BJ442" s="421"/>
      <c r="BK442" s="429" t="s">
        <v>158</v>
      </c>
      <c r="BL442" s="421"/>
      <c r="BM442" s="421"/>
      <c r="BN442" s="421"/>
      <c r="BO442" s="457">
        <v>0</v>
      </c>
      <c r="BP442" s="421"/>
      <c r="BQ442" s="421"/>
      <c r="BR442" s="421"/>
      <c r="BS442" s="421"/>
      <c r="BT442" s="421"/>
    </row>
    <row r="443" spans="2:72" ht="11.45" customHeight="1">
      <c r="B443" s="428">
        <v>3</v>
      </c>
      <c r="C443" s="421"/>
      <c r="D443" s="429" t="s">
        <v>2275</v>
      </c>
      <c r="E443" s="421"/>
      <c r="F443" s="421"/>
      <c r="G443" s="421"/>
      <c r="H443" s="421"/>
      <c r="I443" s="421"/>
      <c r="J443" s="421"/>
      <c r="K443" s="421"/>
      <c r="L443" s="421"/>
      <c r="M443" s="421"/>
      <c r="N443" s="421"/>
      <c r="O443" s="421"/>
      <c r="P443" s="421"/>
      <c r="Q443" s="421"/>
      <c r="R443" s="421"/>
      <c r="S443" s="421"/>
      <c r="T443" s="421"/>
      <c r="U443" s="421"/>
      <c r="V443" s="429" t="s">
        <v>2276</v>
      </c>
      <c r="W443" s="421"/>
      <c r="X443" s="421"/>
      <c r="Y443" s="421"/>
      <c r="Z443" s="421"/>
      <c r="AA443" s="421"/>
      <c r="AB443" s="421"/>
      <c r="AC443" s="421"/>
      <c r="AD443" s="421"/>
      <c r="AE443" s="421"/>
      <c r="AF443" s="421"/>
      <c r="AG443" s="421"/>
      <c r="AH443" s="421"/>
      <c r="AI443" s="421"/>
      <c r="AJ443" s="421"/>
      <c r="AK443" s="421"/>
      <c r="AL443" s="421"/>
      <c r="AM443" s="421"/>
      <c r="AN443" s="421"/>
      <c r="AO443" s="421"/>
      <c r="AP443" s="421"/>
      <c r="AQ443" s="421"/>
      <c r="AR443" s="421"/>
      <c r="AS443" s="457">
        <v>0</v>
      </c>
      <c r="AT443" s="421"/>
      <c r="AU443" s="421"/>
      <c r="AV443" s="421"/>
      <c r="AW443" s="421"/>
      <c r="AX443" s="421"/>
      <c r="AY443" s="421"/>
      <c r="AZ443" s="421"/>
      <c r="BA443" s="421"/>
      <c r="BB443" s="457">
        <v>80</v>
      </c>
      <c r="BC443" s="421"/>
      <c r="BD443" s="421"/>
      <c r="BE443" s="421"/>
      <c r="BF443" s="421"/>
      <c r="BG443" s="421"/>
      <c r="BH443" s="421"/>
      <c r="BI443" s="421"/>
      <c r="BJ443" s="421"/>
      <c r="BK443" s="429" t="s">
        <v>158</v>
      </c>
      <c r="BL443" s="421"/>
      <c r="BM443" s="421"/>
      <c r="BN443" s="421"/>
      <c r="BO443" s="457">
        <v>0</v>
      </c>
      <c r="BP443" s="421"/>
      <c r="BQ443" s="421"/>
      <c r="BR443" s="421"/>
      <c r="BS443" s="421"/>
      <c r="BT443" s="421"/>
    </row>
    <row r="444" spans="2:72" ht="11.45" customHeight="1">
      <c r="B444" s="428">
        <v>4</v>
      </c>
      <c r="C444" s="421"/>
      <c r="D444" s="429" t="s">
        <v>2277</v>
      </c>
      <c r="E444" s="421"/>
      <c r="F444" s="421"/>
      <c r="G444" s="421"/>
      <c r="H444" s="421"/>
      <c r="I444" s="421"/>
      <c r="J444" s="421"/>
      <c r="K444" s="421"/>
      <c r="L444" s="421"/>
      <c r="M444" s="421"/>
      <c r="N444" s="421"/>
      <c r="O444" s="421"/>
      <c r="P444" s="421"/>
      <c r="Q444" s="421"/>
      <c r="R444" s="421"/>
      <c r="S444" s="421"/>
      <c r="T444" s="421"/>
      <c r="U444" s="421"/>
      <c r="V444" s="429" t="s">
        <v>2278</v>
      </c>
      <c r="W444" s="421"/>
      <c r="X444" s="421"/>
      <c r="Y444" s="421"/>
      <c r="Z444" s="421"/>
      <c r="AA444" s="421"/>
      <c r="AB444" s="421"/>
      <c r="AC444" s="421"/>
      <c r="AD444" s="421"/>
      <c r="AE444" s="421"/>
      <c r="AF444" s="421"/>
      <c r="AG444" s="421"/>
      <c r="AH444" s="421"/>
      <c r="AI444" s="421"/>
      <c r="AJ444" s="421"/>
      <c r="AK444" s="421"/>
      <c r="AL444" s="421"/>
      <c r="AM444" s="421"/>
      <c r="AN444" s="421"/>
      <c r="AO444" s="421"/>
      <c r="AP444" s="421"/>
      <c r="AQ444" s="421"/>
      <c r="AR444" s="421"/>
      <c r="AS444" s="457">
        <v>0</v>
      </c>
      <c r="AT444" s="421"/>
      <c r="AU444" s="421"/>
      <c r="AV444" s="421"/>
      <c r="AW444" s="421"/>
      <c r="AX444" s="421"/>
      <c r="AY444" s="421"/>
      <c r="AZ444" s="421"/>
      <c r="BA444" s="421"/>
      <c r="BB444" s="457">
        <v>170</v>
      </c>
      <c r="BC444" s="421"/>
      <c r="BD444" s="421"/>
      <c r="BE444" s="421"/>
      <c r="BF444" s="421"/>
      <c r="BG444" s="421"/>
      <c r="BH444" s="421"/>
      <c r="BI444" s="421"/>
      <c r="BJ444" s="421"/>
      <c r="BK444" s="429" t="s">
        <v>158</v>
      </c>
      <c r="BL444" s="421"/>
      <c r="BM444" s="421"/>
      <c r="BN444" s="421"/>
      <c r="BO444" s="457">
        <v>0</v>
      </c>
      <c r="BP444" s="421"/>
      <c r="BQ444" s="421"/>
      <c r="BR444" s="421"/>
      <c r="BS444" s="421"/>
      <c r="BT444" s="421"/>
    </row>
    <row r="445" spans="2:72" ht="11.25" customHeight="1">
      <c r="B445" s="458">
        <v>0</v>
      </c>
      <c r="C445" s="459"/>
      <c r="D445" s="459"/>
      <c r="E445" s="459"/>
      <c r="F445" s="459"/>
      <c r="G445" s="459"/>
      <c r="H445" s="459"/>
      <c r="I445" s="459"/>
      <c r="J445" s="459"/>
      <c r="K445" s="459"/>
      <c r="L445" s="459"/>
      <c r="M445" s="459"/>
      <c r="N445" s="459"/>
      <c r="O445" s="459"/>
      <c r="P445" s="459"/>
      <c r="Q445" s="459"/>
      <c r="R445" s="459"/>
      <c r="S445" s="459"/>
      <c r="T445" s="459"/>
      <c r="U445" s="459"/>
      <c r="V445" s="459"/>
      <c r="W445" s="459"/>
      <c r="X445" s="459"/>
      <c r="Y445" s="459"/>
      <c r="Z445" s="459"/>
      <c r="AA445" s="459"/>
      <c r="AB445" s="459"/>
      <c r="AC445" s="459"/>
      <c r="AD445" s="459"/>
      <c r="AE445" s="459"/>
      <c r="AF445" s="459"/>
      <c r="AG445" s="459"/>
      <c r="AH445" s="459"/>
      <c r="AI445" s="459"/>
      <c r="AJ445" s="459"/>
      <c r="AK445" s="459"/>
      <c r="AL445" s="459"/>
      <c r="AM445" s="459"/>
      <c r="AN445" s="459"/>
      <c r="AO445" s="459"/>
      <c r="AP445" s="459"/>
      <c r="AQ445" s="459"/>
      <c r="AR445" s="459"/>
      <c r="AS445" s="459"/>
      <c r="AT445" s="459"/>
      <c r="AU445" s="459"/>
      <c r="AV445" s="459"/>
      <c r="AW445" s="459"/>
      <c r="AX445" s="459"/>
      <c r="AY445" s="459"/>
      <c r="AZ445" s="459"/>
      <c r="BA445" s="459"/>
      <c r="BB445" s="459"/>
      <c r="BC445" s="459"/>
      <c r="BD445" s="459"/>
      <c r="BE445" s="459"/>
      <c r="BF445" s="459"/>
      <c r="BG445" s="459"/>
      <c r="BH445" s="459"/>
      <c r="BI445" s="459"/>
      <c r="BJ445" s="459"/>
      <c r="BK445" s="459"/>
      <c r="BL445" s="459"/>
      <c r="BM445" s="459"/>
      <c r="BN445" s="459"/>
      <c r="BO445" s="459"/>
      <c r="BP445" s="459"/>
      <c r="BQ445" s="459"/>
      <c r="BR445" s="459"/>
      <c r="BS445" s="459"/>
      <c r="BT445" s="459"/>
    </row>
    <row r="446" ht="13.5" hidden="1"/>
    <row r="447" ht="2.85" customHeight="1"/>
    <row r="448" ht="4.35" customHeight="1"/>
    <row r="449" ht="2.85" customHeight="1"/>
    <row r="450" spans="2:25" ht="14.45" customHeight="1">
      <c r="B450" s="453" t="s">
        <v>2279</v>
      </c>
      <c r="C450" s="421"/>
      <c r="D450" s="421"/>
      <c r="E450" s="421"/>
      <c r="F450" s="421"/>
      <c r="G450" s="421"/>
      <c r="H450" s="421"/>
      <c r="I450" s="421"/>
      <c r="J450" s="421"/>
      <c r="K450" s="421"/>
      <c r="L450" s="421"/>
      <c r="M450" s="421"/>
      <c r="N450" s="421"/>
      <c r="O450" s="421"/>
      <c r="P450" s="421"/>
      <c r="Q450" s="421"/>
      <c r="R450" s="421"/>
      <c r="S450" s="421"/>
      <c r="T450" s="421"/>
      <c r="U450" s="421"/>
      <c r="V450" s="421"/>
      <c r="W450" s="421"/>
      <c r="X450" s="421"/>
      <c r="Y450" s="421"/>
    </row>
    <row r="451" ht="13.5" hidden="1"/>
    <row r="452" spans="2:72" ht="11.45" customHeight="1">
      <c r="B452" s="461" t="s">
        <v>1937</v>
      </c>
      <c r="C452" s="455"/>
      <c r="D452" s="462" t="s">
        <v>1938</v>
      </c>
      <c r="E452" s="455"/>
      <c r="F452" s="455"/>
      <c r="G452" s="455"/>
      <c r="H452" s="455"/>
      <c r="I452" s="455"/>
      <c r="J452" s="455"/>
      <c r="K452" s="455"/>
      <c r="L452" s="455"/>
      <c r="M452" s="455"/>
      <c r="N452" s="455"/>
      <c r="O452" s="455"/>
      <c r="P452" s="455"/>
      <c r="Q452" s="455"/>
      <c r="R452" s="455"/>
      <c r="S452" s="455"/>
      <c r="T452" s="455"/>
      <c r="U452" s="455"/>
      <c r="V452" s="462" t="s">
        <v>1884</v>
      </c>
      <c r="W452" s="455"/>
      <c r="X452" s="455"/>
      <c r="Y452" s="455"/>
      <c r="Z452" s="455"/>
      <c r="AA452" s="455"/>
      <c r="AB452" s="455"/>
      <c r="AC452" s="455"/>
      <c r="AD452" s="455"/>
      <c r="AE452" s="455"/>
      <c r="AF452" s="455"/>
      <c r="AG452" s="455"/>
      <c r="AH452" s="455"/>
      <c r="AI452" s="455"/>
      <c r="AJ452" s="455"/>
      <c r="AK452" s="455"/>
      <c r="AL452" s="455"/>
      <c r="AM452" s="455"/>
      <c r="AN452" s="455"/>
      <c r="AO452" s="455"/>
      <c r="AP452" s="455"/>
      <c r="AQ452" s="455"/>
      <c r="AR452" s="455"/>
      <c r="AS452" s="461" t="s">
        <v>1939</v>
      </c>
      <c r="AT452" s="455"/>
      <c r="AU452" s="455"/>
      <c r="AV452" s="455"/>
      <c r="AW452" s="455"/>
      <c r="AX452" s="455"/>
      <c r="AY452" s="455"/>
      <c r="AZ452" s="455"/>
      <c r="BA452" s="455"/>
      <c r="BB452" s="461" t="s">
        <v>128</v>
      </c>
      <c r="BC452" s="455"/>
      <c r="BD452" s="455"/>
      <c r="BE452" s="455"/>
      <c r="BF452" s="455"/>
      <c r="BG452" s="455"/>
      <c r="BH452" s="455"/>
      <c r="BI452" s="455"/>
      <c r="BJ452" s="455"/>
      <c r="BK452" s="462" t="s">
        <v>1940</v>
      </c>
      <c r="BL452" s="455"/>
      <c r="BM452" s="455"/>
      <c r="BN452" s="455"/>
      <c r="BO452" s="461" t="s">
        <v>1941</v>
      </c>
      <c r="BP452" s="455"/>
      <c r="BQ452" s="455"/>
      <c r="BR452" s="455"/>
      <c r="BS452" s="455"/>
      <c r="BT452" s="455"/>
    </row>
    <row r="453" spans="2:72" ht="11.45" customHeight="1">
      <c r="B453" s="428">
        <v>1</v>
      </c>
      <c r="C453" s="421"/>
      <c r="D453" s="429" t="s">
        <v>2280</v>
      </c>
      <c r="E453" s="421"/>
      <c r="F453" s="421"/>
      <c r="G453" s="421"/>
      <c r="H453" s="421"/>
      <c r="I453" s="421"/>
      <c r="J453" s="421"/>
      <c r="K453" s="421"/>
      <c r="L453" s="421"/>
      <c r="M453" s="421"/>
      <c r="N453" s="421"/>
      <c r="O453" s="421"/>
      <c r="P453" s="421"/>
      <c r="Q453" s="421"/>
      <c r="R453" s="421"/>
      <c r="S453" s="421"/>
      <c r="T453" s="421"/>
      <c r="U453" s="421"/>
      <c r="V453" s="429" t="s">
        <v>2281</v>
      </c>
      <c r="W453" s="421"/>
      <c r="X453" s="421"/>
      <c r="Y453" s="421"/>
      <c r="Z453" s="421"/>
      <c r="AA453" s="421"/>
      <c r="AB453" s="421"/>
      <c r="AC453" s="421"/>
      <c r="AD453" s="421"/>
      <c r="AE453" s="421"/>
      <c r="AF453" s="421"/>
      <c r="AG453" s="421"/>
      <c r="AH453" s="421"/>
      <c r="AI453" s="421"/>
      <c r="AJ453" s="421"/>
      <c r="AK453" s="421"/>
      <c r="AL453" s="421"/>
      <c r="AM453" s="421"/>
      <c r="AN453" s="421"/>
      <c r="AO453" s="421"/>
      <c r="AP453" s="421"/>
      <c r="AQ453" s="421"/>
      <c r="AR453" s="421"/>
      <c r="AS453" s="457">
        <v>0</v>
      </c>
      <c r="AT453" s="421"/>
      <c r="AU453" s="421"/>
      <c r="AV453" s="421"/>
      <c r="AW453" s="421"/>
      <c r="AX453" s="421"/>
      <c r="AY453" s="421"/>
      <c r="AZ453" s="421"/>
      <c r="BA453" s="421"/>
      <c r="BB453" s="457">
        <v>70</v>
      </c>
      <c r="BC453" s="421"/>
      <c r="BD453" s="421"/>
      <c r="BE453" s="421"/>
      <c r="BF453" s="421"/>
      <c r="BG453" s="421"/>
      <c r="BH453" s="421"/>
      <c r="BI453" s="421"/>
      <c r="BJ453" s="421"/>
      <c r="BK453" s="429" t="s">
        <v>218</v>
      </c>
      <c r="BL453" s="421"/>
      <c r="BM453" s="421"/>
      <c r="BN453" s="421"/>
      <c r="BO453" s="457">
        <v>0</v>
      </c>
      <c r="BP453" s="421"/>
      <c r="BQ453" s="421"/>
      <c r="BR453" s="421"/>
      <c r="BS453" s="421"/>
      <c r="BT453" s="421"/>
    </row>
    <row r="454" spans="2:72" ht="11.25" customHeight="1">
      <c r="B454" s="428">
        <v>2</v>
      </c>
      <c r="C454" s="421"/>
      <c r="D454" s="429" t="s">
        <v>2282</v>
      </c>
      <c r="E454" s="421"/>
      <c r="F454" s="421"/>
      <c r="G454" s="421"/>
      <c r="H454" s="421"/>
      <c r="I454" s="421"/>
      <c r="J454" s="421"/>
      <c r="K454" s="421"/>
      <c r="L454" s="421"/>
      <c r="M454" s="421"/>
      <c r="N454" s="421"/>
      <c r="O454" s="421"/>
      <c r="P454" s="421"/>
      <c r="Q454" s="421"/>
      <c r="R454" s="421"/>
      <c r="S454" s="421"/>
      <c r="T454" s="421"/>
      <c r="U454" s="421"/>
      <c r="V454" s="429" t="s">
        <v>2283</v>
      </c>
      <c r="W454" s="421"/>
      <c r="X454" s="421"/>
      <c r="Y454" s="421"/>
      <c r="Z454" s="421"/>
      <c r="AA454" s="421"/>
      <c r="AB454" s="421"/>
      <c r="AC454" s="421"/>
      <c r="AD454" s="421"/>
      <c r="AE454" s="421"/>
      <c r="AF454" s="421"/>
      <c r="AG454" s="421"/>
      <c r="AH454" s="421"/>
      <c r="AI454" s="421"/>
      <c r="AJ454" s="421"/>
      <c r="AK454" s="421"/>
      <c r="AL454" s="421"/>
      <c r="AM454" s="421"/>
      <c r="AN454" s="421"/>
      <c r="AO454" s="421"/>
      <c r="AP454" s="421"/>
      <c r="AQ454" s="421"/>
      <c r="AR454" s="421"/>
      <c r="AS454" s="457">
        <v>0</v>
      </c>
      <c r="AT454" s="421"/>
      <c r="AU454" s="421"/>
      <c r="AV454" s="421"/>
      <c r="AW454" s="421"/>
      <c r="AX454" s="421"/>
      <c r="AY454" s="421"/>
      <c r="AZ454" s="421"/>
      <c r="BA454" s="421"/>
      <c r="BB454" s="457">
        <v>190</v>
      </c>
      <c r="BC454" s="421"/>
      <c r="BD454" s="421"/>
      <c r="BE454" s="421"/>
      <c r="BF454" s="421"/>
      <c r="BG454" s="421"/>
      <c r="BH454" s="421"/>
      <c r="BI454" s="421"/>
      <c r="BJ454" s="421"/>
      <c r="BK454" s="429" t="s">
        <v>218</v>
      </c>
      <c r="BL454" s="421"/>
      <c r="BM454" s="421"/>
      <c r="BN454" s="421"/>
      <c r="BO454" s="457">
        <v>0</v>
      </c>
      <c r="BP454" s="421"/>
      <c r="BQ454" s="421"/>
      <c r="BR454" s="421"/>
      <c r="BS454" s="421"/>
      <c r="BT454" s="421"/>
    </row>
    <row r="455" spans="2:72" ht="11.45" customHeight="1">
      <c r="B455" s="428">
        <v>3</v>
      </c>
      <c r="C455" s="421"/>
      <c r="D455" s="429" t="s">
        <v>2284</v>
      </c>
      <c r="E455" s="421"/>
      <c r="F455" s="421"/>
      <c r="G455" s="421"/>
      <c r="H455" s="421"/>
      <c r="I455" s="421"/>
      <c r="J455" s="421"/>
      <c r="K455" s="421"/>
      <c r="L455" s="421"/>
      <c r="M455" s="421"/>
      <c r="N455" s="421"/>
      <c r="O455" s="421"/>
      <c r="P455" s="421"/>
      <c r="Q455" s="421"/>
      <c r="R455" s="421"/>
      <c r="S455" s="421"/>
      <c r="T455" s="421"/>
      <c r="U455" s="421"/>
      <c r="V455" s="429" t="s">
        <v>2285</v>
      </c>
      <c r="W455" s="421"/>
      <c r="X455" s="421"/>
      <c r="Y455" s="421"/>
      <c r="Z455" s="421"/>
      <c r="AA455" s="421"/>
      <c r="AB455" s="421"/>
      <c r="AC455" s="421"/>
      <c r="AD455" s="421"/>
      <c r="AE455" s="421"/>
      <c r="AF455" s="421"/>
      <c r="AG455" s="421"/>
      <c r="AH455" s="421"/>
      <c r="AI455" s="421"/>
      <c r="AJ455" s="421"/>
      <c r="AK455" s="421"/>
      <c r="AL455" s="421"/>
      <c r="AM455" s="421"/>
      <c r="AN455" s="421"/>
      <c r="AO455" s="421"/>
      <c r="AP455" s="421"/>
      <c r="AQ455" s="421"/>
      <c r="AR455" s="421"/>
      <c r="AS455" s="457">
        <v>0</v>
      </c>
      <c r="AT455" s="421"/>
      <c r="AU455" s="421"/>
      <c r="AV455" s="421"/>
      <c r="AW455" s="421"/>
      <c r="AX455" s="421"/>
      <c r="AY455" s="421"/>
      <c r="AZ455" s="421"/>
      <c r="BA455" s="421"/>
      <c r="BB455" s="457">
        <v>140</v>
      </c>
      <c r="BC455" s="421"/>
      <c r="BD455" s="421"/>
      <c r="BE455" s="421"/>
      <c r="BF455" s="421"/>
      <c r="BG455" s="421"/>
      <c r="BH455" s="421"/>
      <c r="BI455" s="421"/>
      <c r="BJ455" s="421"/>
      <c r="BK455" s="429" t="s">
        <v>218</v>
      </c>
      <c r="BL455" s="421"/>
      <c r="BM455" s="421"/>
      <c r="BN455" s="421"/>
      <c r="BO455" s="457">
        <v>0</v>
      </c>
      <c r="BP455" s="421"/>
      <c r="BQ455" s="421"/>
      <c r="BR455" s="421"/>
      <c r="BS455" s="421"/>
      <c r="BT455" s="421"/>
    </row>
    <row r="456" spans="2:72" ht="11.45" customHeight="1">
      <c r="B456" s="428">
        <v>4</v>
      </c>
      <c r="C456" s="421"/>
      <c r="D456" s="429" t="s">
        <v>2286</v>
      </c>
      <c r="E456" s="421"/>
      <c r="F456" s="421"/>
      <c r="G456" s="421"/>
      <c r="H456" s="421"/>
      <c r="I456" s="421"/>
      <c r="J456" s="421"/>
      <c r="K456" s="421"/>
      <c r="L456" s="421"/>
      <c r="M456" s="421"/>
      <c r="N456" s="421"/>
      <c r="O456" s="421"/>
      <c r="P456" s="421"/>
      <c r="Q456" s="421"/>
      <c r="R456" s="421"/>
      <c r="S456" s="421"/>
      <c r="T456" s="421"/>
      <c r="U456" s="421"/>
      <c r="V456" s="429" t="s">
        <v>2287</v>
      </c>
      <c r="W456" s="421"/>
      <c r="X456" s="421"/>
      <c r="Y456" s="421"/>
      <c r="Z456" s="421"/>
      <c r="AA456" s="421"/>
      <c r="AB456" s="421"/>
      <c r="AC456" s="421"/>
      <c r="AD456" s="421"/>
      <c r="AE456" s="421"/>
      <c r="AF456" s="421"/>
      <c r="AG456" s="421"/>
      <c r="AH456" s="421"/>
      <c r="AI456" s="421"/>
      <c r="AJ456" s="421"/>
      <c r="AK456" s="421"/>
      <c r="AL456" s="421"/>
      <c r="AM456" s="421"/>
      <c r="AN456" s="421"/>
      <c r="AO456" s="421"/>
      <c r="AP456" s="421"/>
      <c r="AQ456" s="421"/>
      <c r="AR456" s="421"/>
      <c r="AS456" s="457">
        <v>0</v>
      </c>
      <c r="AT456" s="421"/>
      <c r="AU456" s="421"/>
      <c r="AV456" s="421"/>
      <c r="AW456" s="421"/>
      <c r="AX456" s="421"/>
      <c r="AY456" s="421"/>
      <c r="AZ456" s="421"/>
      <c r="BA456" s="421"/>
      <c r="BB456" s="457">
        <v>30</v>
      </c>
      <c r="BC456" s="421"/>
      <c r="BD456" s="421"/>
      <c r="BE456" s="421"/>
      <c r="BF456" s="421"/>
      <c r="BG456" s="421"/>
      <c r="BH456" s="421"/>
      <c r="BI456" s="421"/>
      <c r="BJ456" s="421"/>
      <c r="BK456" s="429" t="s">
        <v>218</v>
      </c>
      <c r="BL456" s="421"/>
      <c r="BM456" s="421"/>
      <c r="BN456" s="421"/>
      <c r="BO456" s="457">
        <v>0</v>
      </c>
      <c r="BP456" s="421"/>
      <c r="BQ456" s="421"/>
      <c r="BR456" s="421"/>
      <c r="BS456" s="421"/>
      <c r="BT456" s="421"/>
    </row>
    <row r="457" spans="2:72" ht="11.45" customHeight="1">
      <c r="B457" s="428">
        <v>5</v>
      </c>
      <c r="C457" s="421"/>
      <c r="D457" s="429" t="s">
        <v>2288</v>
      </c>
      <c r="E457" s="421"/>
      <c r="F457" s="421"/>
      <c r="G457" s="421"/>
      <c r="H457" s="421"/>
      <c r="I457" s="421"/>
      <c r="J457" s="421"/>
      <c r="K457" s="421"/>
      <c r="L457" s="421"/>
      <c r="M457" s="421"/>
      <c r="N457" s="421"/>
      <c r="O457" s="421"/>
      <c r="P457" s="421"/>
      <c r="Q457" s="421"/>
      <c r="R457" s="421"/>
      <c r="S457" s="421"/>
      <c r="T457" s="421"/>
      <c r="U457" s="421"/>
      <c r="V457" s="429" t="s">
        <v>2289</v>
      </c>
      <c r="W457" s="421"/>
      <c r="X457" s="421"/>
      <c r="Y457" s="421"/>
      <c r="Z457" s="421"/>
      <c r="AA457" s="421"/>
      <c r="AB457" s="421"/>
      <c r="AC457" s="421"/>
      <c r="AD457" s="421"/>
      <c r="AE457" s="421"/>
      <c r="AF457" s="421"/>
      <c r="AG457" s="421"/>
      <c r="AH457" s="421"/>
      <c r="AI457" s="421"/>
      <c r="AJ457" s="421"/>
      <c r="AK457" s="421"/>
      <c r="AL457" s="421"/>
      <c r="AM457" s="421"/>
      <c r="AN457" s="421"/>
      <c r="AO457" s="421"/>
      <c r="AP457" s="421"/>
      <c r="AQ457" s="421"/>
      <c r="AR457" s="421"/>
      <c r="AS457" s="457">
        <v>0</v>
      </c>
      <c r="AT457" s="421"/>
      <c r="AU457" s="421"/>
      <c r="AV457" s="421"/>
      <c r="AW457" s="421"/>
      <c r="AX457" s="421"/>
      <c r="AY457" s="421"/>
      <c r="AZ457" s="421"/>
      <c r="BA457" s="421"/>
      <c r="BB457" s="457">
        <v>90</v>
      </c>
      <c r="BC457" s="421"/>
      <c r="BD457" s="421"/>
      <c r="BE457" s="421"/>
      <c r="BF457" s="421"/>
      <c r="BG457" s="421"/>
      <c r="BH457" s="421"/>
      <c r="BI457" s="421"/>
      <c r="BJ457" s="421"/>
      <c r="BK457" s="429" t="s">
        <v>218</v>
      </c>
      <c r="BL457" s="421"/>
      <c r="BM457" s="421"/>
      <c r="BN457" s="421"/>
      <c r="BO457" s="457">
        <v>0</v>
      </c>
      <c r="BP457" s="421"/>
      <c r="BQ457" s="421"/>
      <c r="BR457" s="421"/>
      <c r="BS457" s="421"/>
      <c r="BT457" s="421"/>
    </row>
    <row r="458" spans="2:72" ht="11.25" customHeight="1">
      <c r="B458" s="428">
        <v>6</v>
      </c>
      <c r="C458" s="421"/>
      <c r="D458" s="429" t="s">
        <v>2290</v>
      </c>
      <c r="E458" s="421"/>
      <c r="F458" s="421"/>
      <c r="G458" s="421"/>
      <c r="H458" s="421"/>
      <c r="I458" s="421"/>
      <c r="J458" s="421"/>
      <c r="K458" s="421"/>
      <c r="L458" s="421"/>
      <c r="M458" s="421"/>
      <c r="N458" s="421"/>
      <c r="O458" s="421"/>
      <c r="P458" s="421"/>
      <c r="Q458" s="421"/>
      <c r="R458" s="421"/>
      <c r="S458" s="421"/>
      <c r="T458" s="421"/>
      <c r="U458" s="421"/>
      <c r="V458" s="429" t="s">
        <v>2291</v>
      </c>
      <c r="W458" s="421"/>
      <c r="X458" s="421"/>
      <c r="Y458" s="421"/>
      <c r="Z458" s="421"/>
      <c r="AA458" s="421"/>
      <c r="AB458" s="421"/>
      <c r="AC458" s="421"/>
      <c r="AD458" s="421"/>
      <c r="AE458" s="421"/>
      <c r="AF458" s="421"/>
      <c r="AG458" s="421"/>
      <c r="AH458" s="421"/>
      <c r="AI458" s="421"/>
      <c r="AJ458" s="421"/>
      <c r="AK458" s="421"/>
      <c r="AL458" s="421"/>
      <c r="AM458" s="421"/>
      <c r="AN458" s="421"/>
      <c r="AO458" s="421"/>
      <c r="AP458" s="421"/>
      <c r="AQ458" s="421"/>
      <c r="AR458" s="421"/>
      <c r="AS458" s="457">
        <v>0</v>
      </c>
      <c r="AT458" s="421"/>
      <c r="AU458" s="421"/>
      <c r="AV458" s="421"/>
      <c r="AW458" s="421"/>
      <c r="AX458" s="421"/>
      <c r="AY458" s="421"/>
      <c r="AZ458" s="421"/>
      <c r="BA458" s="421"/>
      <c r="BB458" s="457">
        <v>400</v>
      </c>
      <c r="BC458" s="421"/>
      <c r="BD458" s="421"/>
      <c r="BE458" s="421"/>
      <c r="BF458" s="421"/>
      <c r="BG458" s="421"/>
      <c r="BH458" s="421"/>
      <c r="BI458" s="421"/>
      <c r="BJ458" s="421"/>
      <c r="BK458" s="429" t="s">
        <v>218</v>
      </c>
      <c r="BL458" s="421"/>
      <c r="BM458" s="421"/>
      <c r="BN458" s="421"/>
      <c r="BO458" s="457">
        <v>0</v>
      </c>
      <c r="BP458" s="421"/>
      <c r="BQ458" s="421"/>
      <c r="BR458" s="421"/>
      <c r="BS458" s="421"/>
      <c r="BT458" s="421"/>
    </row>
    <row r="459" spans="2:72" ht="11.45" customHeight="1">
      <c r="B459" s="428">
        <v>7</v>
      </c>
      <c r="C459" s="421"/>
      <c r="D459" s="429" t="s">
        <v>2292</v>
      </c>
      <c r="E459" s="421"/>
      <c r="F459" s="421"/>
      <c r="G459" s="421"/>
      <c r="H459" s="421"/>
      <c r="I459" s="421"/>
      <c r="J459" s="421"/>
      <c r="K459" s="421"/>
      <c r="L459" s="421"/>
      <c r="M459" s="421"/>
      <c r="N459" s="421"/>
      <c r="O459" s="421"/>
      <c r="P459" s="421"/>
      <c r="Q459" s="421"/>
      <c r="R459" s="421"/>
      <c r="S459" s="421"/>
      <c r="T459" s="421"/>
      <c r="U459" s="421"/>
      <c r="V459" s="429" t="s">
        <v>2293</v>
      </c>
      <c r="W459" s="421"/>
      <c r="X459" s="421"/>
      <c r="Y459" s="421"/>
      <c r="Z459" s="421"/>
      <c r="AA459" s="421"/>
      <c r="AB459" s="421"/>
      <c r="AC459" s="421"/>
      <c r="AD459" s="421"/>
      <c r="AE459" s="421"/>
      <c r="AF459" s="421"/>
      <c r="AG459" s="421"/>
      <c r="AH459" s="421"/>
      <c r="AI459" s="421"/>
      <c r="AJ459" s="421"/>
      <c r="AK459" s="421"/>
      <c r="AL459" s="421"/>
      <c r="AM459" s="421"/>
      <c r="AN459" s="421"/>
      <c r="AO459" s="421"/>
      <c r="AP459" s="421"/>
      <c r="AQ459" s="421"/>
      <c r="AR459" s="421"/>
      <c r="AS459" s="457">
        <v>0</v>
      </c>
      <c r="AT459" s="421"/>
      <c r="AU459" s="421"/>
      <c r="AV459" s="421"/>
      <c r="AW459" s="421"/>
      <c r="AX459" s="421"/>
      <c r="AY459" s="421"/>
      <c r="AZ459" s="421"/>
      <c r="BA459" s="421"/>
      <c r="BB459" s="457">
        <v>40</v>
      </c>
      <c r="BC459" s="421"/>
      <c r="BD459" s="421"/>
      <c r="BE459" s="421"/>
      <c r="BF459" s="421"/>
      <c r="BG459" s="421"/>
      <c r="BH459" s="421"/>
      <c r="BI459" s="421"/>
      <c r="BJ459" s="421"/>
      <c r="BK459" s="429" t="s">
        <v>218</v>
      </c>
      <c r="BL459" s="421"/>
      <c r="BM459" s="421"/>
      <c r="BN459" s="421"/>
      <c r="BO459" s="457">
        <v>0</v>
      </c>
      <c r="BP459" s="421"/>
      <c r="BQ459" s="421"/>
      <c r="BR459" s="421"/>
      <c r="BS459" s="421"/>
      <c r="BT459" s="421"/>
    </row>
    <row r="460" spans="2:72" ht="11.45" customHeight="1">
      <c r="B460" s="428">
        <v>8</v>
      </c>
      <c r="C460" s="421"/>
      <c r="D460" s="429" t="s">
        <v>2294</v>
      </c>
      <c r="E460" s="421"/>
      <c r="F460" s="421"/>
      <c r="G460" s="421"/>
      <c r="H460" s="421"/>
      <c r="I460" s="421"/>
      <c r="J460" s="421"/>
      <c r="K460" s="421"/>
      <c r="L460" s="421"/>
      <c r="M460" s="421"/>
      <c r="N460" s="421"/>
      <c r="O460" s="421"/>
      <c r="P460" s="421"/>
      <c r="Q460" s="421"/>
      <c r="R460" s="421"/>
      <c r="S460" s="421"/>
      <c r="T460" s="421"/>
      <c r="U460" s="421"/>
      <c r="V460" s="429" t="s">
        <v>2295</v>
      </c>
      <c r="W460" s="421"/>
      <c r="X460" s="421"/>
      <c r="Y460" s="421"/>
      <c r="Z460" s="421"/>
      <c r="AA460" s="421"/>
      <c r="AB460" s="421"/>
      <c r="AC460" s="421"/>
      <c r="AD460" s="421"/>
      <c r="AE460" s="421"/>
      <c r="AF460" s="421"/>
      <c r="AG460" s="421"/>
      <c r="AH460" s="421"/>
      <c r="AI460" s="421"/>
      <c r="AJ460" s="421"/>
      <c r="AK460" s="421"/>
      <c r="AL460" s="421"/>
      <c r="AM460" s="421"/>
      <c r="AN460" s="421"/>
      <c r="AO460" s="421"/>
      <c r="AP460" s="421"/>
      <c r="AQ460" s="421"/>
      <c r="AR460" s="421"/>
      <c r="AS460" s="457">
        <v>0</v>
      </c>
      <c r="AT460" s="421"/>
      <c r="AU460" s="421"/>
      <c r="AV460" s="421"/>
      <c r="AW460" s="421"/>
      <c r="AX460" s="421"/>
      <c r="AY460" s="421"/>
      <c r="AZ460" s="421"/>
      <c r="BA460" s="421"/>
      <c r="BB460" s="457">
        <v>18</v>
      </c>
      <c r="BC460" s="421"/>
      <c r="BD460" s="421"/>
      <c r="BE460" s="421"/>
      <c r="BF460" s="421"/>
      <c r="BG460" s="421"/>
      <c r="BH460" s="421"/>
      <c r="BI460" s="421"/>
      <c r="BJ460" s="421"/>
      <c r="BK460" s="429" t="s">
        <v>218</v>
      </c>
      <c r="BL460" s="421"/>
      <c r="BM460" s="421"/>
      <c r="BN460" s="421"/>
      <c r="BO460" s="457">
        <v>0</v>
      </c>
      <c r="BP460" s="421"/>
      <c r="BQ460" s="421"/>
      <c r="BR460" s="421"/>
      <c r="BS460" s="421"/>
      <c r="BT460" s="421"/>
    </row>
    <row r="461" spans="2:72" ht="11.45" customHeight="1">
      <c r="B461" s="428">
        <v>9</v>
      </c>
      <c r="C461" s="421"/>
      <c r="D461" s="429" t="s">
        <v>2296</v>
      </c>
      <c r="E461" s="421"/>
      <c r="F461" s="421"/>
      <c r="G461" s="421"/>
      <c r="H461" s="421"/>
      <c r="I461" s="421"/>
      <c r="J461" s="421"/>
      <c r="K461" s="421"/>
      <c r="L461" s="421"/>
      <c r="M461" s="421"/>
      <c r="N461" s="421"/>
      <c r="O461" s="421"/>
      <c r="P461" s="421"/>
      <c r="Q461" s="421"/>
      <c r="R461" s="421"/>
      <c r="S461" s="421"/>
      <c r="T461" s="421"/>
      <c r="U461" s="421"/>
      <c r="V461" s="429" t="s">
        <v>2297</v>
      </c>
      <c r="W461" s="421"/>
      <c r="X461" s="421"/>
      <c r="Y461" s="421"/>
      <c r="Z461" s="421"/>
      <c r="AA461" s="421"/>
      <c r="AB461" s="421"/>
      <c r="AC461" s="421"/>
      <c r="AD461" s="421"/>
      <c r="AE461" s="421"/>
      <c r="AF461" s="421"/>
      <c r="AG461" s="421"/>
      <c r="AH461" s="421"/>
      <c r="AI461" s="421"/>
      <c r="AJ461" s="421"/>
      <c r="AK461" s="421"/>
      <c r="AL461" s="421"/>
      <c r="AM461" s="421"/>
      <c r="AN461" s="421"/>
      <c r="AO461" s="421"/>
      <c r="AP461" s="421"/>
      <c r="AQ461" s="421"/>
      <c r="AR461" s="421"/>
      <c r="AS461" s="457">
        <v>0</v>
      </c>
      <c r="AT461" s="421"/>
      <c r="AU461" s="421"/>
      <c r="AV461" s="421"/>
      <c r="AW461" s="421"/>
      <c r="AX461" s="421"/>
      <c r="AY461" s="421"/>
      <c r="AZ461" s="421"/>
      <c r="BA461" s="421"/>
      <c r="BB461" s="457">
        <v>11</v>
      </c>
      <c r="BC461" s="421"/>
      <c r="BD461" s="421"/>
      <c r="BE461" s="421"/>
      <c r="BF461" s="421"/>
      <c r="BG461" s="421"/>
      <c r="BH461" s="421"/>
      <c r="BI461" s="421"/>
      <c r="BJ461" s="421"/>
      <c r="BK461" s="429" t="s">
        <v>218</v>
      </c>
      <c r="BL461" s="421"/>
      <c r="BM461" s="421"/>
      <c r="BN461" s="421"/>
      <c r="BO461" s="457">
        <v>0</v>
      </c>
      <c r="BP461" s="421"/>
      <c r="BQ461" s="421"/>
      <c r="BR461" s="421"/>
      <c r="BS461" s="421"/>
      <c r="BT461" s="421"/>
    </row>
    <row r="462" spans="2:72" ht="11.25" customHeight="1">
      <c r="B462" s="428">
        <v>10</v>
      </c>
      <c r="C462" s="421"/>
      <c r="D462" s="429" t="s">
        <v>2298</v>
      </c>
      <c r="E462" s="421"/>
      <c r="F462" s="421"/>
      <c r="G462" s="421"/>
      <c r="H462" s="421"/>
      <c r="I462" s="421"/>
      <c r="J462" s="421"/>
      <c r="K462" s="421"/>
      <c r="L462" s="421"/>
      <c r="M462" s="421"/>
      <c r="N462" s="421"/>
      <c r="O462" s="421"/>
      <c r="P462" s="421"/>
      <c r="Q462" s="421"/>
      <c r="R462" s="421"/>
      <c r="S462" s="421"/>
      <c r="T462" s="421"/>
      <c r="U462" s="421"/>
      <c r="V462" s="429" t="s">
        <v>2299</v>
      </c>
      <c r="W462" s="421"/>
      <c r="X462" s="421"/>
      <c r="Y462" s="421"/>
      <c r="Z462" s="421"/>
      <c r="AA462" s="421"/>
      <c r="AB462" s="421"/>
      <c r="AC462" s="421"/>
      <c r="AD462" s="421"/>
      <c r="AE462" s="421"/>
      <c r="AF462" s="421"/>
      <c r="AG462" s="421"/>
      <c r="AH462" s="421"/>
      <c r="AI462" s="421"/>
      <c r="AJ462" s="421"/>
      <c r="AK462" s="421"/>
      <c r="AL462" s="421"/>
      <c r="AM462" s="421"/>
      <c r="AN462" s="421"/>
      <c r="AO462" s="421"/>
      <c r="AP462" s="421"/>
      <c r="AQ462" s="421"/>
      <c r="AR462" s="421"/>
      <c r="AS462" s="457">
        <v>0</v>
      </c>
      <c r="AT462" s="421"/>
      <c r="AU462" s="421"/>
      <c r="AV462" s="421"/>
      <c r="AW462" s="421"/>
      <c r="AX462" s="421"/>
      <c r="AY462" s="421"/>
      <c r="AZ462" s="421"/>
      <c r="BA462" s="421"/>
      <c r="BB462" s="457">
        <v>12</v>
      </c>
      <c r="BC462" s="421"/>
      <c r="BD462" s="421"/>
      <c r="BE462" s="421"/>
      <c r="BF462" s="421"/>
      <c r="BG462" s="421"/>
      <c r="BH462" s="421"/>
      <c r="BI462" s="421"/>
      <c r="BJ462" s="421"/>
      <c r="BK462" s="429" t="s">
        <v>218</v>
      </c>
      <c r="BL462" s="421"/>
      <c r="BM462" s="421"/>
      <c r="BN462" s="421"/>
      <c r="BO462" s="457">
        <v>0</v>
      </c>
      <c r="BP462" s="421"/>
      <c r="BQ462" s="421"/>
      <c r="BR462" s="421"/>
      <c r="BS462" s="421"/>
      <c r="BT462" s="421"/>
    </row>
    <row r="463" spans="2:72" ht="11.45" customHeight="1">
      <c r="B463" s="428">
        <v>11</v>
      </c>
      <c r="C463" s="421"/>
      <c r="D463" s="429" t="s">
        <v>2300</v>
      </c>
      <c r="E463" s="421"/>
      <c r="F463" s="421"/>
      <c r="G463" s="421"/>
      <c r="H463" s="421"/>
      <c r="I463" s="421"/>
      <c r="J463" s="421"/>
      <c r="K463" s="421"/>
      <c r="L463" s="421"/>
      <c r="M463" s="421"/>
      <c r="N463" s="421"/>
      <c r="O463" s="421"/>
      <c r="P463" s="421"/>
      <c r="Q463" s="421"/>
      <c r="R463" s="421"/>
      <c r="S463" s="421"/>
      <c r="T463" s="421"/>
      <c r="U463" s="421"/>
      <c r="V463" s="429" t="s">
        <v>2301</v>
      </c>
      <c r="W463" s="421"/>
      <c r="X463" s="421"/>
      <c r="Y463" s="421"/>
      <c r="Z463" s="421"/>
      <c r="AA463" s="421"/>
      <c r="AB463" s="421"/>
      <c r="AC463" s="421"/>
      <c r="AD463" s="421"/>
      <c r="AE463" s="421"/>
      <c r="AF463" s="421"/>
      <c r="AG463" s="421"/>
      <c r="AH463" s="421"/>
      <c r="AI463" s="421"/>
      <c r="AJ463" s="421"/>
      <c r="AK463" s="421"/>
      <c r="AL463" s="421"/>
      <c r="AM463" s="421"/>
      <c r="AN463" s="421"/>
      <c r="AO463" s="421"/>
      <c r="AP463" s="421"/>
      <c r="AQ463" s="421"/>
      <c r="AR463" s="421"/>
      <c r="AS463" s="457">
        <v>0</v>
      </c>
      <c r="AT463" s="421"/>
      <c r="AU463" s="421"/>
      <c r="AV463" s="421"/>
      <c r="AW463" s="421"/>
      <c r="AX463" s="421"/>
      <c r="AY463" s="421"/>
      <c r="AZ463" s="421"/>
      <c r="BA463" s="421"/>
      <c r="BB463" s="457">
        <v>140</v>
      </c>
      <c r="BC463" s="421"/>
      <c r="BD463" s="421"/>
      <c r="BE463" s="421"/>
      <c r="BF463" s="421"/>
      <c r="BG463" s="421"/>
      <c r="BH463" s="421"/>
      <c r="BI463" s="421"/>
      <c r="BJ463" s="421"/>
      <c r="BK463" s="429" t="s">
        <v>218</v>
      </c>
      <c r="BL463" s="421"/>
      <c r="BM463" s="421"/>
      <c r="BN463" s="421"/>
      <c r="BO463" s="457">
        <v>0</v>
      </c>
      <c r="BP463" s="421"/>
      <c r="BQ463" s="421"/>
      <c r="BR463" s="421"/>
      <c r="BS463" s="421"/>
      <c r="BT463" s="421"/>
    </row>
    <row r="464" spans="2:72" ht="11.45" customHeight="1">
      <c r="B464" s="428">
        <v>12</v>
      </c>
      <c r="C464" s="421"/>
      <c r="D464" s="429" t="s">
        <v>2300</v>
      </c>
      <c r="E464" s="421"/>
      <c r="F464" s="421"/>
      <c r="G464" s="421"/>
      <c r="H464" s="421"/>
      <c r="I464" s="421"/>
      <c r="J464" s="421"/>
      <c r="K464" s="421"/>
      <c r="L464" s="421"/>
      <c r="M464" s="421"/>
      <c r="N464" s="421"/>
      <c r="O464" s="421"/>
      <c r="P464" s="421"/>
      <c r="Q464" s="421"/>
      <c r="R464" s="421"/>
      <c r="S464" s="421"/>
      <c r="T464" s="421"/>
      <c r="U464" s="421"/>
      <c r="V464" s="429" t="s">
        <v>2301</v>
      </c>
      <c r="W464" s="421"/>
      <c r="X464" s="421"/>
      <c r="Y464" s="421"/>
      <c r="Z464" s="421"/>
      <c r="AA464" s="421"/>
      <c r="AB464" s="421"/>
      <c r="AC464" s="421"/>
      <c r="AD464" s="421"/>
      <c r="AE464" s="421"/>
      <c r="AF464" s="421"/>
      <c r="AG464" s="421"/>
      <c r="AH464" s="421"/>
      <c r="AI464" s="421"/>
      <c r="AJ464" s="421"/>
      <c r="AK464" s="421"/>
      <c r="AL464" s="421"/>
      <c r="AM464" s="421"/>
      <c r="AN464" s="421"/>
      <c r="AO464" s="421"/>
      <c r="AP464" s="421"/>
      <c r="AQ464" s="421"/>
      <c r="AR464" s="421"/>
      <c r="AS464" s="457">
        <v>0</v>
      </c>
      <c r="AT464" s="421"/>
      <c r="AU464" s="421"/>
      <c r="AV464" s="421"/>
      <c r="AW464" s="421"/>
      <c r="AX464" s="421"/>
      <c r="AY464" s="421"/>
      <c r="AZ464" s="421"/>
      <c r="BA464" s="421"/>
      <c r="BB464" s="457">
        <v>420</v>
      </c>
      <c r="BC464" s="421"/>
      <c r="BD464" s="421"/>
      <c r="BE464" s="421"/>
      <c r="BF464" s="421"/>
      <c r="BG464" s="421"/>
      <c r="BH464" s="421"/>
      <c r="BI464" s="421"/>
      <c r="BJ464" s="421"/>
      <c r="BK464" s="429" t="s">
        <v>218</v>
      </c>
      <c r="BL464" s="421"/>
      <c r="BM464" s="421"/>
      <c r="BN464" s="421"/>
      <c r="BO464" s="457">
        <v>0</v>
      </c>
      <c r="BP464" s="421"/>
      <c r="BQ464" s="421"/>
      <c r="BR464" s="421"/>
      <c r="BS464" s="421"/>
      <c r="BT464" s="421"/>
    </row>
    <row r="465" spans="2:72" ht="11.25" customHeight="1">
      <c r="B465" s="458">
        <v>0</v>
      </c>
      <c r="C465" s="459"/>
      <c r="D465" s="459"/>
      <c r="E465" s="459"/>
      <c r="F465" s="459"/>
      <c r="G465" s="459"/>
      <c r="H465" s="459"/>
      <c r="I465" s="459"/>
      <c r="J465" s="459"/>
      <c r="K465" s="459"/>
      <c r="L465" s="459"/>
      <c r="M465" s="459"/>
      <c r="N465" s="459"/>
      <c r="O465" s="459"/>
      <c r="P465" s="459"/>
      <c r="Q465" s="459"/>
      <c r="R465" s="459"/>
      <c r="S465" s="459"/>
      <c r="T465" s="459"/>
      <c r="U465" s="459"/>
      <c r="V465" s="459"/>
      <c r="W465" s="459"/>
      <c r="X465" s="459"/>
      <c r="Y465" s="459"/>
      <c r="Z465" s="459"/>
      <c r="AA465" s="459"/>
      <c r="AB465" s="459"/>
      <c r="AC465" s="459"/>
      <c r="AD465" s="459"/>
      <c r="AE465" s="459"/>
      <c r="AF465" s="459"/>
      <c r="AG465" s="459"/>
      <c r="AH465" s="459"/>
      <c r="AI465" s="459"/>
      <c r="AJ465" s="459"/>
      <c r="AK465" s="459"/>
      <c r="AL465" s="459"/>
      <c r="AM465" s="459"/>
      <c r="AN465" s="459"/>
      <c r="AO465" s="459"/>
      <c r="AP465" s="459"/>
      <c r="AQ465" s="459"/>
      <c r="AR465" s="459"/>
      <c r="AS465" s="459"/>
      <c r="AT465" s="459"/>
      <c r="AU465" s="459"/>
      <c r="AV465" s="459"/>
      <c r="AW465" s="459"/>
      <c r="AX465" s="459"/>
      <c r="AY465" s="459"/>
      <c r="AZ465" s="459"/>
      <c r="BA465" s="459"/>
      <c r="BB465" s="459"/>
      <c r="BC465" s="459"/>
      <c r="BD465" s="459"/>
      <c r="BE465" s="459"/>
      <c r="BF465" s="459"/>
      <c r="BG465" s="459"/>
      <c r="BH465" s="459"/>
      <c r="BI465" s="459"/>
      <c r="BJ465" s="459"/>
      <c r="BK465" s="459"/>
      <c r="BL465" s="459"/>
      <c r="BM465" s="459"/>
      <c r="BN465" s="459"/>
      <c r="BO465" s="459"/>
      <c r="BP465" s="459"/>
      <c r="BQ465" s="459"/>
      <c r="BR465" s="459"/>
      <c r="BS465" s="459"/>
      <c r="BT465" s="459"/>
    </row>
    <row r="466" ht="13.5" hidden="1"/>
    <row r="467" ht="2.85" customHeight="1"/>
    <row r="468" ht="4.35" customHeight="1"/>
    <row r="469" ht="2.85" customHeight="1"/>
    <row r="470" ht="13.5" hidden="1"/>
    <row r="471" spans="2:25" ht="14.45" customHeight="1">
      <c r="B471" s="453" t="s">
        <v>2302</v>
      </c>
      <c r="C471" s="421"/>
      <c r="D471" s="421"/>
      <c r="E471" s="421"/>
      <c r="F471" s="421"/>
      <c r="G471" s="421"/>
      <c r="H471" s="421"/>
      <c r="I471" s="421"/>
      <c r="J471" s="421"/>
      <c r="K471" s="421"/>
      <c r="L471" s="421"/>
      <c r="M471" s="421"/>
      <c r="N471" s="421"/>
      <c r="O471" s="421"/>
      <c r="P471" s="421"/>
      <c r="Q471" s="421"/>
      <c r="R471" s="421"/>
      <c r="S471" s="421"/>
      <c r="T471" s="421"/>
      <c r="U471" s="421"/>
      <c r="V471" s="421"/>
      <c r="W471" s="421"/>
      <c r="X471" s="421"/>
      <c r="Y471" s="421"/>
    </row>
    <row r="472" ht="13.5" hidden="1"/>
    <row r="473" spans="2:72" ht="11.45" customHeight="1">
      <c r="B473" s="461" t="s">
        <v>1937</v>
      </c>
      <c r="C473" s="455"/>
      <c r="D473" s="462" t="s">
        <v>1938</v>
      </c>
      <c r="E473" s="455"/>
      <c r="F473" s="455"/>
      <c r="G473" s="455"/>
      <c r="H473" s="455"/>
      <c r="I473" s="455"/>
      <c r="J473" s="455"/>
      <c r="K473" s="455"/>
      <c r="L473" s="455"/>
      <c r="M473" s="455"/>
      <c r="N473" s="455"/>
      <c r="O473" s="455"/>
      <c r="P473" s="455"/>
      <c r="Q473" s="455"/>
      <c r="R473" s="455"/>
      <c r="S473" s="455"/>
      <c r="T473" s="455"/>
      <c r="U473" s="455"/>
      <c r="V473" s="462" t="s">
        <v>1884</v>
      </c>
      <c r="W473" s="455"/>
      <c r="X473" s="455"/>
      <c r="Y473" s="455"/>
      <c r="Z473" s="455"/>
      <c r="AA473" s="455"/>
      <c r="AB473" s="455"/>
      <c r="AC473" s="455"/>
      <c r="AD473" s="455"/>
      <c r="AE473" s="455"/>
      <c r="AF473" s="455"/>
      <c r="AG473" s="455"/>
      <c r="AH473" s="455"/>
      <c r="AI473" s="455"/>
      <c r="AJ473" s="455"/>
      <c r="AK473" s="455"/>
      <c r="AL473" s="455"/>
      <c r="AM473" s="455"/>
      <c r="AN473" s="455"/>
      <c r="AO473" s="455"/>
      <c r="AP473" s="455"/>
      <c r="AQ473" s="455"/>
      <c r="AR473" s="455"/>
      <c r="AS473" s="461" t="s">
        <v>1939</v>
      </c>
      <c r="AT473" s="455"/>
      <c r="AU473" s="455"/>
      <c r="AV473" s="455"/>
      <c r="AW473" s="455"/>
      <c r="AX473" s="455"/>
      <c r="AY473" s="455"/>
      <c r="AZ473" s="455"/>
      <c r="BA473" s="455"/>
      <c r="BB473" s="461" t="s">
        <v>128</v>
      </c>
      <c r="BC473" s="455"/>
      <c r="BD473" s="455"/>
      <c r="BE473" s="455"/>
      <c r="BF473" s="455"/>
      <c r="BG473" s="455"/>
      <c r="BH473" s="455"/>
      <c r="BI473" s="455"/>
      <c r="BJ473" s="455"/>
      <c r="BK473" s="462" t="s">
        <v>1940</v>
      </c>
      <c r="BL473" s="455"/>
      <c r="BM473" s="455"/>
      <c r="BN473" s="455"/>
      <c r="BO473" s="461" t="s">
        <v>1941</v>
      </c>
      <c r="BP473" s="455"/>
      <c r="BQ473" s="455"/>
      <c r="BR473" s="455"/>
      <c r="BS473" s="455"/>
      <c r="BT473" s="455"/>
    </row>
    <row r="474" spans="2:72" ht="11.45" customHeight="1">
      <c r="B474" s="428">
        <v>1</v>
      </c>
      <c r="C474" s="421"/>
      <c r="D474" s="429" t="s">
        <v>2303</v>
      </c>
      <c r="E474" s="421"/>
      <c r="F474" s="421"/>
      <c r="G474" s="421"/>
      <c r="H474" s="421"/>
      <c r="I474" s="421"/>
      <c r="J474" s="421"/>
      <c r="K474" s="421"/>
      <c r="L474" s="421"/>
      <c r="M474" s="421"/>
      <c r="N474" s="421"/>
      <c r="O474" s="421"/>
      <c r="P474" s="421"/>
      <c r="Q474" s="421"/>
      <c r="R474" s="421"/>
      <c r="S474" s="421"/>
      <c r="T474" s="421"/>
      <c r="U474" s="421"/>
      <c r="V474" s="429" t="s">
        <v>2304</v>
      </c>
      <c r="W474" s="421"/>
      <c r="X474" s="421"/>
      <c r="Y474" s="421"/>
      <c r="Z474" s="421"/>
      <c r="AA474" s="421"/>
      <c r="AB474" s="421"/>
      <c r="AC474" s="421"/>
      <c r="AD474" s="421"/>
      <c r="AE474" s="421"/>
      <c r="AF474" s="421"/>
      <c r="AG474" s="421"/>
      <c r="AH474" s="421"/>
      <c r="AI474" s="421"/>
      <c r="AJ474" s="421"/>
      <c r="AK474" s="421"/>
      <c r="AL474" s="421"/>
      <c r="AM474" s="421"/>
      <c r="AN474" s="421"/>
      <c r="AO474" s="421"/>
      <c r="AP474" s="421"/>
      <c r="AQ474" s="421"/>
      <c r="AR474" s="421"/>
      <c r="AS474" s="457">
        <v>0</v>
      </c>
      <c r="AT474" s="421"/>
      <c r="AU474" s="421"/>
      <c r="AV474" s="421"/>
      <c r="AW474" s="421"/>
      <c r="AX474" s="421"/>
      <c r="AY474" s="421"/>
      <c r="AZ474" s="421"/>
      <c r="BA474" s="421"/>
      <c r="BB474" s="457">
        <v>60</v>
      </c>
      <c r="BC474" s="421"/>
      <c r="BD474" s="421"/>
      <c r="BE474" s="421"/>
      <c r="BF474" s="421"/>
      <c r="BG474" s="421"/>
      <c r="BH474" s="421"/>
      <c r="BI474" s="421"/>
      <c r="BJ474" s="421"/>
      <c r="BK474" s="429" t="s">
        <v>218</v>
      </c>
      <c r="BL474" s="421"/>
      <c r="BM474" s="421"/>
      <c r="BN474" s="421"/>
      <c r="BO474" s="457">
        <v>0</v>
      </c>
      <c r="BP474" s="421"/>
      <c r="BQ474" s="421"/>
      <c r="BR474" s="421"/>
      <c r="BS474" s="421"/>
      <c r="BT474" s="421"/>
    </row>
    <row r="475" spans="2:72" ht="11.25" customHeight="1">
      <c r="B475" s="428">
        <v>2</v>
      </c>
      <c r="C475" s="421"/>
      <c r="D475" s="429" t="s">
        <v>2305</v>
      </c>
      <c r="E475" s="421"/>
      <c r="F475" s="421"/>
      <c r="G475" s="421"/>
      <c r="H475" s="421"/>
      <c r="I475" s="421"/>
      <c r="J475" s="421"/>
      <c r="K475" s="421"/>
      <c r="L475" s="421"/>
      <c r="M475" s="421"/>
      <c r="N475" s="421"/>
      <c r="O475" s="421"/>
      <c r="P475" s="421"/>
      <c r="Q475" s="421"/>
      <c r="R475" s="421"/>
      <c r="S475" s="421"/>
      <c r="T475" s="421"/>
      <c r="U475" s="421"/>
      <c r="V475" s="429" t="s">
        <v>2306</v>
      </c>
      <c r="W475" s="421"/>
      <c r="X475" s="421"/>
      <c r="Y475" s="421"/>
      <c r="Z475" s="421"/>
      <c r="AA475" s="421"/>
      <c r="AB475" s="421"/>
      <c r="AC475" s="421"/>
      <c r="AD475" s="421"/>
      <c r="AE475" s="421"/>
      <c r="AF475" s="421"/>
      <c r="AG475" s="421"/>
      <c r="AH475" s="421"/>
      <c r="AI475" s="421"/>
      <c r="AJ475" s="421"/>
      <c r="AK475" s="421"/>
      <c r="AL475" s="421"/>
      <c r="AM475" s="421"/>
      <c r="AN475" s="421"/>
      <c r="AO475" s="421"/>
      <c r="AP475" s="421"/>
      <c r="AQ475" s="421"/>
      <c r="AR475" s="421"/>
      <c r="AS475" s="457">
        <v>0</v>
      </c>
      <c r="AT475" s="421"/>
      <c r="AU475" s="421"/>
      <c r="AV475" s="421"/>
      <c r="AW475" s="421"/>
      <c r="AX475" s="421"/>
      <c r="AY475" s="421"/>
      <c r="AZ475" s="421"/>
      <c r="BA475" s="421"/>
      <c r="BB475" s="457">
        <v>12</v>
      </c>
      <c r="BC475" s="421"/>
      <c r="BD475" s="421"/>
      <c r="BE475" s="421"/>
      <c r="BF475" s="421"/>
      <c r="BG475" s="421"/>
      <c r="BH475" s="421"/>
      <c r="BI475" s="421"/>
      <c r="BJ475" s="421"/>
      <c r="BK475" s="429" t="s">
        <v>218</v>
      </c>
      <c r="BL475" s="421"/>
      <c r="BM475" s="421"/>
      <c r="BN475" s="421"/>
      <c r="BO475" s="457">
        <v>0</v>
      </c>
      <c r="BP475" s="421"/>
      <c r="BQ475" s="421"/>
      <c r="BR475" s="421"/>
      <c r="BS475" s="421"/>
      <c r="BT475" s="421"/>
    </row>
    <row r="476" spans="2:72" ht="11.45" customHeight="1">
      <c r="B476" s="428">
        <v>3</v>
      </c>
      <c r="C476" s="421"/>
      <c r="D476" s="429" t="s">
        <v>2307</v>
      </c>
      <c r="E476" s="421"/>
      <c r="F476" s="421"/>
      <c r="G476" s="421"/>
      <c r="H476" s="421"/>
      <c r="I476" s="421"/>
      <c r="J476" s="421"/>
      <c r="K476" s="421"/>
      <c r="L476" s="421"/>
      <c r="M476" s="421"/>
      <c r="N476" s="421"/>
      <c r="O476" s="421"/>
      <c r="P476" s="421"/>
      <c r="Q476" s="421"/>
      <c r="R476" s="421"/>
      <c r="S476" s="421"/>
      <c r="T476" s="421"/>
      <c r="U476" s="421"/>
      <c r="V476" s="429" t="s">
        <v>2308</v>
      </c>
      <c r="W476" s="421"/>
      <c r="X476" s="421"/>
      <c r="Y476" s="421"/>
      <c r="Z476" s="421"/>
      <c r="AA476" s="421"/>
      <c r="AB476" s="421"/>
      <c r="AC476" s="421"/>
      <c r="AD476" s="421"/>
      <c r="AE476" s="421"/>
      <c r="AF476" s="421"/>
      <c r="AG476" s="421"/>
      <c r="AH476" s="421"/>
      <c r="AI476" s="421"/>
      <c r="AJ476" s="421"/>
      <c r="AK476" s="421"/>
      <c r="AL476" s="421"/>
      <c r="AM476" s="421"/>
      <c r="AN476" s="421"/>
      <c r="AO476" s="421"/>
      <c r="AP476" s="421"/>
      <c r="AQ476" s="421"/>
      <c r="AR476" s="421"/>
      <c r="AS476" s="457">
        <v>0</v>
      </c>
      <c r="AT476" s="421"/>
      <c r="AU476" s="421"/>
      <c r="AV476" s="421"/>
      <c r="AW476" s="421"/>
      <c r="AX476" s="421"/>
      <c r="AY476" s="421"/>
      <c r="AZ476" s="421"/>
      <c r="BA476" s="421"/>
      <c r="BB476" s="457">
        <v>40</v>
      </c>
      <c r="BC476" s="421"/>
      <c r="BD476" s="421"/>
      <c r="BE476" s="421"/>
      <c r="BF476" s="421"/>
      <c r="BG476" s="421"/>
      <c r="BH476" s="421"/>
      <c r="BI476" s="421"/>
      <c r="BJ476" s="421"/>
      <c r="BK476" s="429" t="s">
        <v>218</v>
      </c>
      <c r="BL476" s="421"/>
      <c r="BM476" s="421"/>
      <c r="BN476" s="421"/>
      <c r="BO476" s="457">
        <v>0</v>
      </c>
      <c r="BP476" s="421"/>
      <c r="BQ476" s="421"/>
      <c r="BR476" s="421"/>
      <c r="BS476" s="421"/>
      <c r="BT476" s="421"/>
    </row>
    <row r="477" spans="2:72" ht="11.45" customHeight="1">
      <c r="B477" s="428">
        <v>4</v>
      </c>
      <c r="C477" s="421"/>
      <c r="D477" s="429" t="s">
        <v>2309</v>
      </c>
      <c r="E477" s="421"/>
      <c r="F477" s="421"/>
      <c r="G477" s="421"/>
      <c r="H477" s="421"/>
      <c r="I477" s="421"/>
      <c r="J477" s="421"/>
      <c r="K477" s="421"/>
      <c r="L477" s="421"/>
      <c r="M477" s="421"/>
      <c r="N477" s="421"/>
      <c r="O477" s="421"/>
      <c r="P477" s="421"/>
      <c r="Q477" s="421"/>
      <c r="R477" s="421"/>
      <c r="S477" s="421"/>
      <c r="T477" s="421"/>
      <c r="U477" s="421"/>
      <c r="V477" s="429" t="s">
        <v>2310</v>
      </c>
      <c r="W477" s="421"/>
      <c r="X477" s="421"/>
      <c r="Y477" s="421"/>
      <c r="Z477" s="421"/>
      <c r="AA477" s="421"/>
      <c r="AB477" s="421"/>
      <c r="AC477" s="421"/>
      <c r="AD477" s="421"/>
      <c r="AE477" s="421"/>
      <c r="AF477" s="421"/>
      <c r="AG477" s="421"/>
      <c r="AH477" s="421"/>
      <c r="AI477" s="421"/>
      <c r="AJ477" s="421"/>
      <c r="AK477" s="421"/>
      <c r="AL477" s="421"/>
      <c r="AM477" s="421"/>
      <c r="AN477" s="421"/>
      <c r="AO477" s="421"/>
      <c r="AP477" s="421"/>
      <c r="AQ477" s="421"/>
      <c r="AR477" s="421"/>
      <c r="AS477" s="457">
        <v>0</v>
      </c>
      <c r="AT477" s="421"/>
      <c r="AU477" s="421"/>
      <c r="AV477" s="421"/>
      <c r="AW477" s="421"/>
      <c r="AX477" s="421"/>
      <c r="AY477" s="421"/>
      <c r="AZ477" s="421"/>
      <c r="BA477" s="421"/>
      <c r="BB477" s="457">
        <v>30</v>
      </c>
      <c r="BC477" s="421"/>
      <c r="BD477" s="421"/>
      <c r="BE477" s="421"/>
      <c r="BF477" s="421"/>
      <c r="BG477" s="421"/>
      <c r="BH477" s="421"/>
      <c r="BI477" s="421"/>
      <c r="BJ477" s="421"/>
      <c r="BK477" s="429" t="s">
        <v>218</v>
      </c>
      <c r="BL477" s="421"/>
      <c r="BM477" s="421"/>
      <c r="BN477" s="421"/>
      <c r="BO477" s="457">
        <v>0</v>
      </c>
      <c r="BP477" s="421"/>
      <c r="BQ477" s="421"/>
      <c r="BR477" s="421"/>
      <c r="BS477" s="421"/>
      <c r="BT477" s="421"/>
    </row>
    <row r="478" spans="2:72" ht="11.25" customHeight="1">
      <c r="B478" s="458">
        <v>0</v>
      </c>
      <c r="C478" s="459"/>
      <c r="D478" s="459"/>
      <c r="E478" s="459"/>
      <c r="F478" s="459"/>
      <c r="G478" s="459"/>
      <c r="H478" s="459"/>
      <c r="I478" s="459"/>
      <c r="J478" s="459"/>
      <c r="K478" s="459"/>
      <c r="L478" s="459"/>
      <c r="M478" s="459"/>
      <c r="N478" s="459"/>
      <c r="O478" s="459"/>
      <c r="P478" s="459"/>
      <c r="Q478" s="459"/>
      <c r="R478" s="459"/>
      <c r="S478" s="459"/>
      <c r="T478" s="459"/>
      <c r="U478" s="459"/>
      <c r="V478" s="459"/>
      <c r="W478" s="459"/>
      <c r="X478" s="459"/>
      <c r="Y478" s="459"/>
      <c r="Z478" s="459"/>
      <c r="AA478" s="459"/>
      <c r="AB478" s="459"/>
      <c r="AC478" s="459"/>
      <c r="AD478" s="459"/>
      <c r="AE478" s="459"/>
      <c r="AF478" s="459"/>
      <c r="AG478" s="459"/>
      <c r="AH478" s="459"/>
      <c r="AI478" s="459"/>
      <c r="AJ478" s="459"/>
      <c r="AK478" s="459"/>
      <c r="AL478" s="459"/>
      <c r="AM478" s="459"/>
      <c r="AN478" s="459"/>
      <c r="AO478" s="459"/>
      <c r="AP478" s="459"/>
      <c r="AQ478" s="459"/>
      <c r="AR478" s="459"/>
      <c r="AS478" s="459"/>
      <c r="AT478" s="459"/>
      <c r="AU478" s="459"/>
      <c r="AV478" s="459"/>
      <c r="AW478" s="459"/>
      <c r="AX478" s="459"/>
      <c r="AY478" s="459"/>
      <c r="AZ478" s="459"/>
      <c r="BA478" s="459"/>
      <c r="BB478" s="459"/>
      <c r="BC478" s="459"/>
      <c r="BD478" s="459"/>
      <c r="BE478" s="459"/>
      <c r="BF478" s="459"/>
      <c r="BG478" s="459"/>
      <c r="BH478" s="459"/>
      <c r="BI478" s="459"/>
      <c r="BJ478" s="459"/>
      <c r="BK478" s="459"/>
      <c r="BL478" s="459"/>
      <c r="BM478" s="459"/>
      <c r="BN478" s="459"/>
      <c r="BO478" s="459"/>
      <c r="BP478" s="459"/>
      <c r="BQ478" s="459"/>
      <c r="BR478" s="459"/>
      <c r="BS478" s="459"/>
      <c r="BT478" s="459"/>
    </row>
    <row r="479" ht="13.5" hidden="1"/>
    <row r="480" ht="2.85" customHeight="1"/>
    <row r="481" ht="4.35" customHeight="1"/>
    <row r="482" ht="2.85" customHeight="1"/>
    <row r="483" ht="13.5" hidden="1"/>
    <row r="484" spans="2:72" ht="14.45" customHeight="1">
      <c r="B484" s="463" t="s">
        <v>2311</v>
      </c>
      <c r="C484" s="421"/>
      <c r="D484" s="421"/>
      <c r="E484" s="421"/>
      <c r="F484" s="421"/>
      <c r="G484" s="421"/>
      <c r="H484" s="421"/>
      <c r="I484" s="421"/>
      <c r="J484" s="421"/>
      <c r="K484" s="421"/>
      <c r="L484" s="421"/>
      <c r="M484" s="421"/>
      <c r="N484" s="421"/>
      <c r="O484" s="421"/>
      <c r="P484" s="421"/>
      <c r="Q484" s="421"/>
      <c r="R484" s="421"/>
      <c r="S484" s="421"/>
      <c r="T484" s="421"/>
      <c r="U484" s="421"/>
      <c r="V484" s="421"/>
      <c r="W484" s="421"/>
      <c r="X484" s="421"/>
      <c r="Y484" s="421"/>
      <c r="Z484" s="421"/>
      <c r="AA484" s="421"/>
      <c r="AB484" s="421"/>
      <c r="AC484" s="421"/>
      <c r="AD484" s="421"/>
      <c r="AE484" s="421"/>
      <c r="AF484" s="421"/>
      <c r="AG484" s="421"/>
      <c r="AH484" s="421"/>
      <c r="AI484" s="421"/>
      <c r="AJ484" s="421"/>
      <c r="AK484" s="421"/>
      <c r="AL484" s="421"/>
      <c r="AM484" s="421"/>
      <c r="AN484" s="421"/>
      <c r="AO484" s="421"/>
      <c r="AP484" s="421"/>
      <c r="AQ484" s="421"/>
      <c r="AR484" s="421"/>
      <c r="AS484" s="421"/>
      <c r="AT484" s="421"/>
      <c r="AU484" s="421"/>
      <c r="AV484" s="421"/>
      <c r="AW484" s="421"/>
      <c r="AX484" s="421"/>
      <c r="AY484" s="421"/>
      <c r="AZ484" s="421"/>
      <c r="BA484" s="421"/>
      <c r="BB484" s="421"/>
      <c r="BC484" s="421"/>
      <c r="BD484" s="421"/>
      <c r="BE484" s="421"/>
      <c r="BF484" s="421"/>
      <c r="BG484" s="421"/>
      <c r="BH484" s="421"/>
      <c r="BI484" s="421"/>
      <c r="BJ484" s="421"/>
      <c r="BK484" s="421"/>
      <c r="BL484" s="421"/>
      <c r="BM484" s="421"/>
      <c r="BN484" s="421"/>
      <c r="BO484" s="421"/>
      <c r="BP484" s="421"/>
      <c r="BQ484" s="421"/>
      <c r="BR484" s="421"/>
      <c r="BS484" s="421"/>
      <c r="BT484" s="421"/>
    </row>
    <row r="485" spans="2:72" ht="11.45" customHeight="1">
      <c r="B485" s="461" t="s">
        <v>1937</v>
      </c>
      <c r="C485" s="455"/>
      <c r="D485" s="462" t="s">
        <v>1938</v>
      </c>
      <c r="E485" s="455"/>
      <c r="F485" s="455"/>
      <c r="G485" s="455"/>
      <c r="H485" s="455"/>
      <c r="I485" s="455"/>
      <c r="J485" s="455"/>
      <c r="K485" s="455"/>
      <c r="L485" s="455"/>
      <c r="M485" s="455"/>
      <c r="N485" s="455"/>
      <c r="O485" s="455"/>
      <c r="P485" s="455"/>
      <c r="Q485" s="455"/>
      <c r="R485" s="455"/>
      <c r="S485" s="455"/>
      <c r="T485" s="455"/>
      <c r="U485" s="455"/>
      <c r="V485" s="462" t="s">
        <v>1884</v>
      </c>
      <c r="W485" s="455"/>
      <c r="X485" s="455"/>
      <c r="Y485" s="455"/>
      <c r="Z485" s="455"/>
      <c r="AA485" s="455"/>
      <c r="AB485" s="455"/>
      <c r="AC485" s="455"/>
      <c r="AD485" s="455"/>
      <c r="AE485" s="455"/>
      <c r="AF485" s="455"/>
      <c r="AG485" s="455"/>
      <c r="AH485" s="455"/>
      <c r="AI485" s="455"/>
      <c r="AJ485" s="455"/>
      <c r="AK485" s="455"/>
      <c r="AL485" s="455"/>
      <c r="AM485" s="455"/>
      <c r="AN485" s="455"/>
      <c r="AO485" s="455"/>
      <c r="AP485" s="455"/>
      <c r="AQ485" s="455"/>
      <c r="AR485" s="455"/>
      <c r="AS485" s="461" t="s">
        <v>1939</v>
      </c>
      <c r="AT485" s="455"/>
      <c r="AU485" s="455"/>
      <c r="AV485" s="455"/>
      <c r="AW485" s="455"/>
      <c r="AX485" s="455"/>
      <c r="AY485" s="455"/>
      <c r="AZ485" s="455"/>
      <c r="BA485" s="455"/>
      <c r="BB485" s="461" t="s">
        <v>128</v>
      </c>
      <c r="BC485" s="455"/>
      <c r="BD485" s="455"/>
      <c r="BE485" s="455"/>
      <c r="BF485" s="455"/>
      <c r="BG485" s="455"/>
      <c r="BH485" s="455"/>
      <c r="BI485" s="455"/>
      <c r="BJ485" s="455"/>
      <c r="BK485" s="462" t="s">
        <v>1940</v>
      </c>
      <c r="BL485" s="455"/>
      <c r="BM485" s="455"/>
      <c r="BN485" s="455"/>
      <c r="BO485" s="461" t="s">
        <v>1941</v>
      </c>
      <c r="BP485" s="455"/>
      <c r="BQ485" s="455"/>
      <c r="BR485" s="455"/>
      <c r="BS485" s="455"/>
      <c r="BT485" s="455"/>
    </row>
    <row r="486" spans="2:72" ht="11.45" customHeight="1">
      <c r="B486" s="428">
        <v>1</v>
      </c>
      <c r="C486" s="421"/>
      <c r="D486" s="429" t="s">
        <v>2312</v>
      </c>
      <c r="E486" s="421"/>
      <c r="F486" s="421"/>
      <c r="G486" s="421"/>
      <c r="H486" s="421"/>
      <c r="I486" s="421"/>
      <c r="J486" s="421"/>
      <c r="K486" s="421"/>
      <c r="L486" s="421"/>
      <c r="M486" s="421"/>
      <c r="N486" s="421"/>
      <c r="O486" s="421"/>
      <c r="P486" s="421"/>
      <c r="Q486" s="421"/>
      <c r="R486" s="421"/>
      <c r="S486" s="421"/>
      <c r="T486" s="421"/>
      <c r="U486" s="421"/>
      <c r="V486" s="429" t="s">
        <v>2313</v>
      </c>
      <c r="W486" s="421"/>
      <c r="X486" s="421"/>
      <c r="Y486" s="421"/>
      <c r="Z486" s="421"/>
      <c r="AA486" s="421"/>
      <c r="AB486" s="421"/>
      <c r="AC486" s="421"/>
      <c r="AD486" s="421"/>
      <c r="AE486" s="421"/>
      <c r="AF486" s="421"/>
      <c r="AG486" s="421"/>
      <c r="AH486" s="421"/>
      <c r="AI486" s="421"/>
      <c r="AJ486" s="421"/>
      <c r="AK486" s="421"/>
      <c r="AL486" s="421"/>
      <c r="AM486" s="421"/>
      <c r="AN486" s="421"/>
      <c r="AO486" s="421"/>
      <c r="AP486" s="421"/>
      <c r="AQ486" s="421"/>
      <c r="AR486" s="421"/>
      <c r="AS486" s="457">
        <v>0</v>
      </c>
      <c r="AT486" s="421"/>
      <c r="AU486" s="421"/>
      <c r="AV486" s="421"/>
      <c r="AW486" s="421"/>
      <c r="AX486" s="421"/>
      <c r="AY486" s="421"/>
      <c r="AZ486" s="421"/>
      <c r="BA486" s="421"/>
      <c r="BB486" s="457">
        <v>20</v>
      </c>
      <c r="BC486" s="421"/>
      <c r="BD486" s="421"/>
      <c r="BE486" s="421"/>
      <c r="BF486" s="421"/>
      <c r="BG486" s="421"/>
      <c r="BH486" s="421"/>
      <c r="BI486" s="421"/>
      <c r="BJ486" s="421"/>
      <c r="BK486" s="429" t="s">
        <v>218</v>
      </c>
      <c r="BL486" s="421"/>
      <c r="BM486" s="421"/>
      <c r="BN486" s="421"/>
      <c r="BO486" s="457">
        <v>0</v>
      </c>
      <c r="BP486" s="421"/>
      <c r="BQ486" s="421"/>
      <c r="BR486" s="421"/>
      <c r="BS486" s="421"/>
      <c r="BT486" s="421"/>
    </row>
    <row r="487" spans="2:72" ht="11.25" customHeight="1">
      <c r="B487" s="428">
        <v>2</v>
      </c>
      <c r="C487" s="421"/>
      <c r="D487" s="429" t="s">
        <v>2314</v>
      </c>
      <c r="E487" s="421"/>
      <c r="F487" s="421"/>
      <c r="G487" s="421"/>
      <c r="H487" s="421"/>
      <c r="I487" s="421"/>
      <c r="J487" s="421"/>
      <c r="K487" s="421"/>
      <c r="L487" s="421"/>
      <c r="M487" s="421"/>
      <c r="N487" s="421"/>
      <c r="O487" s="421"/>
      <c r="P487" s="421"/>
      <c r="Q487" s="421"/>
      <c r="R487" s="421"/>
      <c r="S487" s="421"/>
      <c r="T487" s="421"/>
      <c r="U487" s="421"/>
      <c r="V487" s="429" t="s">
        <v>2315</v>
      </c>
      <c r="W487" s="421"/>
      <c r="X487" s="421"/>
      <c r="Y487" s="421"/>
      <c r="Z487" s="421"/>
      <c r="AA487" s="421"/>
      <c r="AB487" s="421"/>
      <c r="AC487" s="421"/>
      <c r="AD487" s="421"/>
      <c r="AE487" s="421"/>
      <c r="AF487" s="421"/>
      <c r="AG487" s="421"/>
      <c r="AH487" s="421"/>
      <c r="AI487" s="421"/>
      <c r="AJ487" s="421"/>
      <c r="AK487" s="421"/>
      <c r="AL487" s="421"/>
      <c r="AM487" s="421"/>
      <c r="AN487" s="421"/>
      <c r="AO487" s="421"/>
      <c r="AP487" s="421"/>
      <c r="AQ487" s="421"/>
      <c r="AR487" s="421"/>
      <c r="AS487" s="457">
        <v>0</v>
      </c>
      <c r="AT487" s="421"/>
      <c r="AU487" s="421"/>
      <c r="AV487" s="421"/>
      <c r="AW487" s="421"/>
      <c r="AX487" s="421"/>
      <c r="AY487" s="421"/>
      <c r="AZ487" s="421"/>
      <c r="BA487" s="421"/>
      <c r="BB487" s="457">
        <v>20</v>
      </c>
      <c r="BC487" s="421"/>
      <c r="BD487" s="421"/>
      <c r="BE487" s="421"/>
      <c r="BF487" s="421"/>
      <c r="BG487" s="421"/>
      <c r="BH487" s="421"/>
      <c r="BI487" s="421"/>
      <c r="BJ487" s="421"/>
      <c r="BK487" s="429" t="s">
        <v>218</v>
      </c>
      <c r="BL487" s="421"/>
      <c r="BM487" s="421"/>
      <c r="BN487" s="421"/>
      <c r="BO487" s="457">
        <v>0</v>
      </c>
      <c r="BP487" s="421"/>
      <c r="BQ487" s="421"/>
      <c r="BR487" s="421"/>
      <c r="BS487" s="421"/>
      <c r="BT487" s="421"/>
    </row>
    <row r="488" spans="2:72" ht="11.45" customHeight="1">
      <c r="B488" s="458">
        <v>0</v>
      </c>
      <c r="C488" s="459"/>
      <c r="D488" s="459"/>
      <c r="E488" s="459"/>
      <c r="F488" s="459"/>
      <c r="G488" s="459"/>
      <c r="H488" s="459"/>
      <c r="I488" s="459"/>
      <c r="J488" s="459"/>
      <c r="K488" s="459"/>
      <c r="L488" s="459"/>
      <c r="M488" s="459"/>
      <c r="N488" s="459"/>
      <c r="O488" s="459"/>
      <c r="P488" s="459"/>
      <c r="Q488" s="459"/>
      <c r="R488" s="459"/>
      <c r="S488" s="459"/>
      <c r="T488" s="459"/>
      <c r="U488" s="459"/>
      <c r="V488" s="459"/>
      <c r="W488" s="459"/>
      <c r="X488" s="459"/>
      <c r="Y488" s="459"/>
      <c r="Z488" s="459"/>
      <c r="AA488" s="459"/>
      <c r="AB488" s="459"/>
      <c r="AC488" s="459"/>
      <c r="AD488" s="459"/>
      <c r="AE488" s="459"/>
      <c r="AF488" s="459"/>
      <c r="AG488" s="459"/>
      <c r="AH488" s="459"/>
      <c r="AI488" s="459"/>
      <c r="AJ488" s="459"/>
      <c r="AK488" s="459"/>
      <c r="AL488" s="459"/>
      <c r="AM488" s="459"/>
      <c r="AN488" s="459"/>
      <c r="AO488" s="459"/>
      <c r="AP488" s="459"/>
      <c r="AQ488" s="459"/>
      <c r="AR488" s="459"/>
      <c r="AS488" s="459"/>
      <c r="AT488" s="459"/>
      <c r="AU488" s="459"/>
      <c r="AV488" s="459"/>
      <c r="AW488" s="459"/>
      <c r="AX488" s="459"/>
      <c r="AY488" s="459"/>
      <c r="AZ488" s="459"/>
      <c r="BA488" s="459"/>
      <c r="BB488" s="459"/>
      <c r="BC488" s="459"/>
      <c r="BD488" s="459"/>
      <c r="BE488" s="459"/>
      <c r="BF488" s="459"/>
      <c r="BG488" s="459"/>
      <c r="BH488" s="459"/>
      <c r="BI488" s="459"/>
      <c r="BJ488" s="459"/>
      <c r="BK488" s="459"/>
      <c r="BL488" s="459"/>
      <c r="BM488" s="459"/>
      <c r="BN488" s="459"/>
      <c r="BO488" s="459"/>
      <c r="BP488" s="459"/>
      <c r="BQ488" s="459"/>
      <c r="BR488" s="459"/>
      <c r="BS488" s="459"/>
      <c r="BT488" s="459"/>
    </row>
    <row r="489" ht="2.85" customHeight="1"/>
    <row r="490" ht="4.35" customHeight="1"/>
    <row r="491" ht="2.85" customHeight="1"/>
    <row r="492" ht="13.5" hidden="1"/>
    <row r="493" spans="2:27" ht="14.45" customHeight="1">
      <c r="B493" s="453" t="s">
        <v>2316</v>
      </c>
      <c r="C493" s="421"/>
      <c r="D493" s="421"/>
      <c r="E493" s="421"/>
      <c r="F493" s="421"/>
      <c r="G493" s="421"/>
      <c r="H493" s="421"/>
      <c r="I493" s="421"/>
      <c r="J493" s="421"/>
      <c r="K493" s="421"/>
      <c r="L493" s="421"/>
      <c r="M493" s="421"/>
      <c r="N493" s="421"/>
      <c r="O493" s="421"/>
      <c r="P493" s="421"/>
      <c r="Q493" s="421"/>
      <c r="R493" s="421"/>
      <c r="S493" s="421"/>
      <c r="T493" s="421"/>
      <c r="U493" s="421"/>
      <c r="V493" s="421"/>
      <c r="W493" s="421"/>
      <c r="X493" s="421"/>
      <c r="Y493" s="421"/>
      <c r="Z493" s="421"/>
      <c r="AA493" s="421"/>
    </row>
    <row r="494" spans="2:72" ht="11.45" customHeight="1">
      <c r="B494" s="461" t="s">
        <v>1937</v>
      </c>
      <c r="C494" s="455"/>
      <c r="D494" s="462" t="s">
        <v>1938</v>
      </c>
      <c r="E494" s="455"/>
      <c r="F494" s="455"/>
      <c r="G494" s="455"/>
      <c r="H494" s="455"/>
      <c r="I494" s="455"/>
      <c r="J494" s="455"/>
      <c r="K494" s="455"/>
      <c r="L494" s="455"/>
      <c r="M494" s="455"/>
      <c r="N494" s="455"/>
      <c r="O494" s="455"/>
      <c r="P494" s="455"/>
      <c r="Q494" s="455"/>
      <c r="R494" s="455"/>
      <c r="S494" s="455"/>
      <c r="T494" s="455"/>
      <c r="U494" s="455"/>
      <c r="V494" s="462" t="s">
        <v>1884</v>
      </c>
      <c r="W494" s="455"/>
      <c r="X494" s="455"/>
      <c r="Y494" s="455"/>
      <c r="Z494" s="455"/>
      <c r="AA494" s="455"/>
      <c r="AB494" s="455"/>
      <c r="AC494" s="455"/>
      <c r="AD494" s="455"/>
      <c r="AE494" s="455"/>
      <c r="AF494" s="455"/>
      <c r="AG494" s="455"/>
      <c r="AH494" s="455"/>
      <c r="AI494" s="455"/>
      <c r="AJ494" s="455"/>
      <c r="AK494" s="455"/>
      <c r="AL494" s="455"/>
      <c r="AM494" s="455"/>
      <c r="AN494" s="455"/>
      <c r="AO494" s="455"/>
      <c r="AP494" s="455"/>
      <c r="AQ494" s="455"/>
      <c r="AR494" s="455"/>
      <c r="AS494" s="461" t="s">
        <v>1939</v>
      </c>
      <c r="AT494" s="455"/>
      <c r="AU494" s="455"/>
      <c r="AV494" s="455"/>
      <c r="AW494" s="455"/>
      <c r="AX494" s="455"/>
      <c r="AY494" s="455"/>
      <c r="AZ494" s="455"/>
      <c r="BA494" s="455"/>
      <c r="BB494" s="461" t="s">
        <v>128</v>
      </c>
      <c r="BC494" s="455"/>
      <c r="BD494" s="455"/>
      <c r="BE494" s="455"/>
      <c r="BF494" s="455"/>
      <c r="BG494" s="455"/>
      <c r="BH494" s="455"/>
      <c r="BI494" s="455"/>
      <c r="BJ494" s="455"/>
      <c r="BK494" s="462" t="s">
        <v>1940</v>
      </c>
      <c r="BL494" s="455"/>
      <c r="BM494" s="455"/>
      <c r="BN494" s="455"/>
      <c r="BO494" s="461" t="s">
        <v>1941</v>
      </c>
      <c r="BP494" s="455"/>
      <c r="BQ494" s="455"/>
      <c r="BR494" s="455"/>
      <c r="BS494" s="455"/>
      <c r="BT494" s="455"/>
    </row>
    <row r="495" spans="2:72" ht="11.45" customHeight="1">
      <c r="B495" s="428">
        <v>1</v>
      </c>
      <c r="C495" s="421"/>
      <c r="D495" s="429" t="s">
        <v>2317</v>
      </c>
      <c r="E495" s="421"/>
      <c r="F495" s="421"/>
      <c r="G495" s="421"/>
      <c r="H495" s="421"/>
      <c r="I495" s="421"/>
      <c r="J495" s="421"/>
      <c r="K495" s="421"/>
      <c r="L495" s="421"/>
      <c r="M495" s="421"/>
      <c r="N495" s="421"/>
      <c r="O495" s="421"/>
      <c r="P495" s="421"/>
      <c r="Q495" s="421"/>
      <c r="R495" s="421"/>
      <c r="S495" s="421"/>
      <c r="T495" s="421"/>
      <c r="U495" s="421"/>
      <c r="V495" s="429" t="s">
        <v>2318</v>
      </c>
      <c r="W495" s="421"/>
      <c r="X495" s="421"/>
      <c r="Y495" s="421"/>
      <c r="Z495" s="421"/>
      <c r="AA495" s="421"/>
      <c r="AB495" s="421"/>
      <c r="AC495" s="421"/>
      <c r="AD495" s="421"/>
      <c r="AE495" s="421"/>
      <c r="AF495" s="421"/>
      <c r="AG495" s="421"/>
      <c r="AH495" s="421"/>
      <c r="AI495" s="421"/>
      <c r="AJ495" s="421"/>
      <c r="AK495" s="421"/>
      <c r="AL495" s="421"/>
      <c r="AM495" s="421"/>
      <c r="AN495" s="421"/>
      <c r="AO495" s="421"/>
      <c r="AP495" s="421"/>
      <c r="AQ495" s="421"/>
      <c r="AR495" s="421"/>
      <c r="AS495" s="457">
        <v>0</v>
      </c>
      <c r="AT495" s="421"/>
      <c r="AU495" s="421"/>
      <c r="AV495" s="421"/>
      <c r="AW495" s="421"/>
      <c r="AX495" s="421"/>
      <c r="AY495" s="421"/>
      <c r="AZ495" s="421"/>
      <c r="BA495" s="421"/>
      <c r="BB495" s="457">
        <v>14</v>
      </c>
      <c r="BC495" s="421"/>
      <c r="BD495" s="421"/>
      <c r="BE495" s="421"/>
      <c r="BF495" s="421"/>
      <c r="BG495" s="421"/>
      <c r="BH495" s="421"/>
      <c r="BI495" s="421"/>
      <c r="BJ495" s="421"/>
      <c r="BK495" s="429" t="s">
        <v>2187</v>
      </c>
      <c r="BL495" s="421"/>
      <c r="BM495" s="421"/>
      <c r="BN495" s="421"/>
      <c r="BO495" s="457">
        <v>0</v>
      </c>
      <c r="BP495" s="421"/>
      <c r="BQ495" s="421"/>
      <c r="BR495" s="421"/>
      <c r="BS495" s="421"/>
      <c r="BT495" s="421"/>
    </row>
    <row r="496" spans="2:72" ht="11.25" customHeight="1">
      <c r="B496" s="428">
        <v>2</v>
      </c>
      <c r="C496" s="421"/>
      <c r="D496" s="429" t="s">
        <v>2319</v>
      </c>
      <c r="E496" s="421"/>
      <c r="F496" s="421"/>
      <c r="G496" s="421"/>
      <c r="H496" s="421"/>
      <c r="I496" s="421"/>
      <c r="J496" s="421"/>
      <c r="K496" s="421"/>
      <c r="L496" s="421"/>
      <c r="M496" s="421"/>
      <c r="N496" s="421"/>
      <c r="O496" s="421"/>
      <c r="P496" s="421"/>
      <c r="Q496" s="421"/>
      <c r="R496" s="421"/>
      <c r="S496" s="421"/>
      <c r="T496" s="421"/>
      <c r="U496" s="421"/>
      <c r="V496" s="429" t="s">
        <v>2320</v>
      </c>
      <c r="W496" s="421"/>
      <c r="X496" s="421"/>
      <c r="Y496" s="421"/>
      <c r="Z496" s="421"/>
      <c r="AA496" s="421"/>
      <c r="AB496" s="421"/>
      <c r="AC496" s="421"/>
      <c r="AD496" s="421"/>
      <c r="AE496" s="421"/>
      <c r="AF496" s="421"/>
      <c r="AG496" s="421"/>
      <c r="AH496" s="421"/>
      <c r="AI496" s="421"/>
      <c r="AJ496" s="421"/>
      <c r="AK496" s="421"/>
      <c r="AL496" s="421"/>
      <c r="AM496" s="421"/>
      <c r="AN496" s="421"/>
      <c r="AO496" s="421"/>
      <c r="AP496" s="421"/>
      <c r="AQ496" s="421"/>
      <c r="AR496" s="421"/>
      <c r="AS496" s="457">
        <v>0</v>
      </c>
      <c r="AT496" s="421"/>
      <c r="AU496" s="421"/>
      <c r="AV496" s="421"/>
      <c r="AW496" s="421"/>
      <c r="AX496" s="421"/>
      <c r="AY496" s="421"/>
      <c r="AZ496" s="421"/>
      <c r="BA496" s="421"/>
      <c r="BB496" s="457">
        <v>14</v>
      </c>
      <c r="BC496" s="421"/>
      <c r="BD496" s="421"/>
      <c r="BE496" s="421"/>
      <c r="BF496" s="421"/>
      <c r="BG496" s="421"/>
      <c r="BH496" s="421"/>
      <c r="BI496" s="421"/>
      <c r="BJ496" s="421"/>
      <c r="BK496" s="429" t="s">
        <v>2187</v>
      </c>
      <c r="BL496" s="421"/>
      <c r="BM496" s="421"/>
      <c r="BN496" s="421"/>
      <c r="BO496" s="457">
        <v>0</v>
      </c>
      <c r="BP496" s="421"/>
      <c r="BQ496" s="421"/>
      <c r="BR496" s="421"/>
      <c r="BS496" s="421"/>
      <c r="BT496" s="421"/>
    </row>
    <row r="497" spans="2:72" ht="11.45" customHeight="1">
      <c r="B497" s="458">
        <v>0</v>
      </c>
      <c r="C497" s="459"/>
      <c r="D497" s="459"/>
      <c r="E497" s="459"/>
      <c r="F497" s="459"/>
      <c r="G497" s="459"/>
      <c r="H497" s="459"/>
      <c r="I497" s="459"/>
      <c r="J497" s="459"/>
      <c r="K497" s="459"/>
      <c r="L497" s="459"/>
      <c r="M497" s="459"/>
      <c r="N497" s="459"/>
      <c r="O497" s="459"/>
      <c r="P497" s="459"/>
      <c r="Q497" s="459"/>
      <c r="R497" s="459"/>
      <c r="S497" s="459"/>
      <c r="T497" s="459"/>
      <c r="U497" s="459"/>
      <c r="V497" s="459"/>
      <c r="W497" s="459"/>
      <c r="X497" s="459"/>
      <c r="Y497" s="459"/>
      <c r="Z497" s="459"/>
      <c r="AA497" s="459"/>
      <c r="AB497" s="459"/>
      <c r="AC497" s="459"/>
      <c r="AD497" s="459"/>
      <c r="AE497" s="459"/>
      <c r="AF497" s="459"/>
      <c r="AG497" s="459"/>
      <c r="AH497" s="459"/>
      <c r="AI497" s="459"/>
      <c r="AJ497" s="459"/>
      <c r="AK497" s="459"/>
      <c r="AL497" s="459"/>
      <c r="AM497" s="459"/>
      <c r="AN497" s="459"/>
      <c r="AO497" s="459"/>
      <c r="AP497" s="459"/>
      <c r="AQ497" s="459"/>
      <c r="AR497" s="459"/>
      <c r="AS497" s="459"/>
      <c r="AT497" s="459"/>
      <c r="AU497" s="459"/>
      <c r="AV497" s="459"/>
      <c r="AW497" s="459"/>
      <c r="AX497" s="459"/>
      <c r="AY497" s="459"/>
      <c r="AZ497" s="459"/>
      <c r="BA497" s="459"/>
      <c r="BB497" s="459"/>
      <c r="BC497" s="459"/>
      <c r="BD497" s="459"/>
      <c r="BE497" s="459"/>
      <c r="BF497" s="459"/>
      <c r="BG497" s="459"/>
      <c r="BH497" s="459"/>
      <c r="BI497" s="459"/>
      <c r="BJ497" s="459"/>
      <c r="BK497" s="459"/>
      <c r="BL497" s="459"/>
      <c r="BM497" s="459"/>
      <c r="BN497" s="459"/>
      <c r="BO497" s="459"/>
      <c r="BP497" s="459"/>
      <c r="BQ497" s="459"/>
      <c r="BR497" s="459"/>
      <c r="BS497" s="459"/>
      <c r="BT497" s="459"/>
    </row>
    <row r="498" ht="2.85" customHeight="1"/>
    <row r="499" ht="4.35" customHeight="1"/>
    <row r="500" ht="2.85" customHeight="1"/>
    <row r="501" ht="13.5" hidden="1"/>
    <row r="502" spans="2:27" ht="14.45" customHeight="1">
      <c r="B502" s="453" t="s">
        <v>2316</v>
      </c>
      <c r="C502" s="421"/>
      <c r="D502" s="421"/>
      <c r="E502" s="421"/>
      <c r="F502" s="421"/>
      <c r="G502" s="421"/>
      <c r="H502" s="421"/>
      <c r="I502" s="421"/>
      <c r="J502" s="421"/>
      <c r="K502" s="421"/>
      <c r="L502" s="421"/>
      <c r="M502" s="421"/>
      <c r="N502" s="421"/>
      <c r="O502" s="421"/>
      <c r="P502" s="421"/>
      <c r="Q502" s="421"/>
      <c r="R502" s="421"/>
      <c r="S502" s="421"/>
      <c r="T502" s="421"/>
      <c r="U502" s="421"/>
      <c r="V502" s="421"/>
      <c r="W502" s="421"/>
      <c r="X502" s="421"/>
      <c r="Y502" s="421"/>
      <c r="Z502" s="421"/>
      <c r="AA502" s="421"/>
    </row>
    <row r="503" spans="2:72" ht="11.45" customHeight="1">
      <c r="B503" s="461" t="s">
        <v>1937</v>
      </c>
      <c r="C503" s="455"/>
      <c r="D503" s="462" t="s">
        <v>1938</v>
      </c>
      <c r="E503" s="455"/>
      <c r="F503" s="455"/>
      <c r="G503" s="455"/>
      <c r="H503" s="455"/>
      <c r="I503" s="455"/>
      <c r="J503" s="455"/>
      <c r="K503" s="455"/>
      <c r="L503" s="455"/>
      <c r="M503" s="455"/>
      <c r="N503" s="455"/>
      <c r="O503" s="455"/>
      <c r="P503" s="455"/>
      <c r="Q503" s="455"/>
      <c r="R503" s="455"/>
      <c r="S503" s="455"/>
      <c r="T503" s="455"/>
      <c r="U503" s="455"/>
      <c r="V503" s="462" t="s">
        <v>1884</v>
      </c>
      <c r="W503" s="455"/>
      <c r="X503" s="455"/>
      <c r="Y503" s="455"/>
      <c r="Z503" s="455"/>
      <c r="AA503" s="455"/>
      <c r="AB503" s="455"/>
      <c r="AC503" s="455"/>
      <c r="AD503" s="455"/>
      <c r="AE503" s="455"/>
      <c r="AF503" s="455"/>
      <c r="AG503" s="455"/>
      <c r="AH503" s="455"/>
      <c r="AI503" s="455"/>
      <c r="AJ503" s="455"/>
      <c r="AK503" s="455"/>
      <c r="AL503" s="455"/>
      <c r="AM503" s="455"/>
      <c r="AN503" s="455"/>
      <c r="AO503" s="455"/>
      <c r="AP503" s="455"/>
      <c r="AQ503" s="455"/>
      <c r="AR503" s="455"/>
      <c r="AS503" s="461" t="s">
        <v>1939</v>
      </c>
      <c r="AT503" s="455"/>
      <c r="AU503" s="455"/>
      <c r="AV503" s="455"/>
      <c r="AW503" s="455"/>
      <c r="AX503" s="455"/>
      <c r="AY503" s="455"/>
      <c r="AZ503" s="455"/>
      <c r="BA503" s="455"/>
      <c r="BB503" s="461" t="s">
        <v>128</v>
      </c>
      <c r="BC503" s="455"/>
      <c r="BD503" s="455"/>
      <c r="BE503" s="455"/>
      <c r="BF503" s="455"/>
      <c r="BG503" s="455"/>
      <c r="BH503" s="455"/>
      <c r="BI503" s="455"/>
      <c r="BJ503" s="455"/>
      <c r="BK503" s="462" t="s">
        <v>1940</v>
      </c>
      <c r="BL503" s="455"/>
      <c r="BM503" s="455"/>
      <c r="BN503" s="455"/>
      <c r="BO503" s="461" t="s">
        <v>1941</v>
      </c>
      <c r="BP503" s="455"/>
      <c r="BQ503" s="455"/>
      <c r="BR503" s="455"/>
      <c r="BS503" s="455"/>
      <c r="BT503" s="455"/>
    </row>
    <row r="504" spans="2:72" ht="11.45" customHeight="1">
      <c r="B504" s="428">
        <v>1</v>
      </c>
      <c r="C504" s="421"/>
      <c r="D504" s="429" t="s">
        <v>2321</v>
      </c>
      <c r="E504" s="421"/>
      <c r="F504" s="421"/>
      <c r="G504" s="421"/>
      <c r="H504" s="421"/>
      <c r="I504" s="421"/>
      <c r="J504" s="421"/>
      <c r="K504" s="421"/>
      <c r="L504" s="421"/>
      <c r="M504" s="421"/>
      <c r="N504" s="421"/>
      <c r="O504" s="421"/>
      <c r="P504" s="421"/>
      <c r="Q504" s="421"/>
      <c r="R504" s="421"/>
      <c r="S504" s="421"/>
      <c r="T504" s="421"/>
      <c r="U504" s="421"/>
      <c r="V504" s="429" t="s">
        <v>2322</v>
      </c>
      <c r="W504" s="421"/>
      <c r="X504" s="421"/>
      <c r="Y504" s="421"/>
      <c r="Z504" s="421"/>
      <c r="AA504" s="421"/>
      <c r="AB504" s="421"/>
      <c r="AC504" s="421"/>
      <c r="AD504" s="421"/>
      <c r="AE504" s="421"/>
      <c r="AF504" s="421"/>
      <c r="AG504" s="421"/>
      <c r="AH504" s="421"/>
      <c r="AI504" s="421"/>
      <c r="AJ504" s="421"/>
      <c r="AK504" s="421"/>
      <c r="AL504" s="421"/>
      <c r="AM504" s="421"/>
      <c r="AN504" s="421"/>
      <c r="AO504" s="421"/>
      <c r="AP504" s="421"/>
      <c r="AQ504" s="421"/>
      <c r="AR504" s="421"/>
      <c r="AS504" s="457">
        <v>0</v>
      </c>
      <c r="AT504" s="421"/>
      <c r="AU504" s="421"/>
      <c r="AV504" s="421"/>
      <c r="AW504" s="421"/>
      <c r="AX504" s="421"/>
      <c r="AY504" s="421"/>
      <c r="AZ504" s="421"/>
      <c r="BA504" s="421"/>
      <c r="BB504" s="457">
        <v>1</v>
      </c>
      <c r="BC504" s="421"/>
      <c r="BD504" s="421"/>
      <c r="BE504" s="421"/>
      <c r="BF504" s="421"/>
      <c r="BG504" s="421"/>
      <c r="BH504" s="421"/>
      <c r="BI504" s="421"/>
      <c r="BJ504" s="421"/>
      <c r="BK504" s="429" t="s">
        <v>2187</v>
      </c>
      <c r="BL504" s="421"/>
      <c r="BM504" s="421"/>
      <c r="BN504" s="421"/>
      <c r="BO504" s="457">
        <v>0</v>
      </c>
      <c r="BP504" s="421"/>
      <c r="BQ504" s="421"/>
      <c r="BR504" s="421"/>
      <c r="BS504" s="421"/>
      <c r="BT504" s="421"/>
    </row>
    <row r="505" spans="2:72" ht="11.25" customHeight="1">
      <c r="B505" s="428">
        <v>2</v>
      </c>
      <c r="C505" s="421"/>
      <c r="D505" s="429" t="s">
        <v>2323</v>
      </c>
      <c r="E505" s="421"/>
      <c r="F505" s="421"/>
      <c r="G505" s="421"/>
      <c r="H505" s="421"/>
      <c r="I505" s="421"/>
      <c r="J505" s="421"/>
      <c r="K505" s="421"/>
      <c r="L505" s="421"/>
      <c r="M505" s="421"/>
      <c r="N505" s="421"/>
      <c r="O505" s="421"/>
      <c r="P505" s="421"/>
      <c r="Q505" s="421"/>
      <c r="R505" s="421"/>
      <c r="S505" s="421"/>
      <c r="T505" s="421"/>
      <c r="U505" s="421"/>
      <c r="V505" s="429" t="s">
        <v>2324</v>
      </c>
      <c r="W505" s="421"/>
      <c r="X505" s="421"/>
      <c r="Y505" s="421"/>
      <c r="Z505" s="421"/>
      <c r="AA505" s="421"/>
      <c r="AB505" s="421"/>
      <c r="AC505" s="421"/>
      <c r="AD505" s="421"/>
      <c r="AE505" s="421"/>
      <c r="AF505" s="421"/>
      <c r="AG505" s="421"/>
      <c r="AH505" s="421"/>
      <c r="AI505" s="421"/>
      <c r="AJ505" s="421"/>
      <c r="AK505" s="421"/>
      <c r="AL505" s="421"/>
      <c r="AM505" s="421"/>
      <c r="AN505" s="421"/>
      <c r="AO505" s="421"/>
      <c r="AP505" s="421"/>
      <c r="AQ505" s="421"/>
      <c r="AR505" s="421"/>
      <c r="AS505" s="457">
        <v>0</v>
      </c>
      <c r="AT505" s="421"/>
      <c r="AU505" s="421"/>
      <c r="AV505" s="421"/>
      <c r="AW505" s="421"/>
      <c r="AX505" s="421"/>
      <c r="AY505" s="421"/>
      <c r="AZ505" s="421"/>
      <c r="BA505" s="421"/>
      <c r="BB505" s="457">
        <v>3</v>
      </c>
      <c r="BC505" s="421"/>
      <c r="BD505" s="421"/>
      <c r="BE505" s="421"/>
      <c r="BF505" s="421"/>
      <c r="BG505" s="421"/>
      <c r="BH505" s="421"/>
      <c r="BI505" s="421"/>
      <c r="BJ505" s="421"/>
      <c r="BK505" s="429" t="s">
        <v>2187</v>
      </c>
      <c r="BL505" s="421"/>
      <c r="BM505" s="421"/>
      <c r="BN505" s="421"/>
      <c r="BO505" s="457">
        <v>0</v>
      </c>
      <c r="BP505" s="421"/>
      <c r="BQ505" s="421"/>
      <c r="BR505" s="421"/>
      <c r="BS505" s="421"/>
      <c r="BT505" s="421"/>
    </row>
    <row r="506" spans="2:72" ht="11.45" customHeight="1">
      <c r="B506" s="458">
        <v>0</v>
      </c>
      <c r="C506" s="459"/>
      <c r="D506" s="459"/>
      <c r="E506" s="459"/>
      <c r="F506" s="459"/>
      <c r="G506" s="459"/>
      <c r="H506" s="459"/>
      <c r="I506" s="459"/>
      <c r="J506" s="459"/>
      <c r="K506" s="459"/>
      <c r="L506" s="459"/>
      <c r="M506" s="459"/>
      <c r="N506" s="459"/>
      <c r="O506" s="459"/>
      <c r="P506" s="459"/>
      <c r="Q506" s="459"/>
      <c r="R506" s="459"/>
      <c r="S506" s="459"/>
      <c r="T506" s="459"/>
      <c r="U506" s="459"/>
      <c r="V506" s="459"/>
      <c r="W506" s="459"/>
      <c r="X506" s="459"/>
      <c r="Y506" s="459"/>
      <c r="Z506" s="459"/>
      <c r="AA506" s="459"/>
      <c r="AB506" s="459"/>
      <c r="AC506" s="459"/>
      <c r="AD506" s="459"/>
      <c r="AE506" s="459"/>
      <c r="AF506" s="459"/>
      <c r="AG506" s="459"/>
      <c r="AH506" s="459"/>
      <c r="AI506" s="459"/>
      <c r="AJ506" s="459"/>
      <c r="AK506" s="459"/>
      <c r="AL506" s="459"/>
      <c r="AM506" s="459"/>
      <c r="AN506" s="459"/>
      <c r="AO506" s="459"/>
      <c r="AP506" s="459"/>
      <c r="AQ506" s="459"/>
      <c r="AR506" s="459"/>
      <c r="AS506" s="459"/>
      <c r="AT506" s="459"/>
      <c r="AU506" s="459"/>
      <c r="AV506" s="459"/>
      <c r="AW506" s="459"/>
      <c r="AX506" s="459"/>
      <c r="AY506" s="459"/>
      <c r="AZ506" s="459"/>
      <c r="BA506" s="459"/>
      <c r="BB506" s="459"/>
      <c r="BC506" s="459"/>
      <c r="BD506" s="459"/>
      <c r="BE506" s="459"/>
      <c r="BF506" s="459"/>
      <c r="BG506" s="459"/>
      <c r="BH506" s="459"/>
      <c r="BI506" s="459"/>
      <c r="BJ506" s="459"/>
      <c r="BK506" s="459"/>
      <c r="BL506" s="459"/>
      <c r="BM506" s="459"/>
      <c r="BN506" s="459"/>
      <c r="BO506" s="459"/>
      <c r="BP506" s="459"/>
      <c r="BQ506" s="459"/>
      <c r="BR506" s="459"/>
      <c r="BS506" s="459"/>
      <c r="BT506" s="459"/>
    </row>
    <row r="507" ht="2.85" customHeight="1"/>
    <row r="508" ht="4.35" customHeight="1"/>
    <row r="509" ht="2.85" customHeight="1"/>
    <row r="510" ht="13.5" hidden="1"/>
    <row r="511" spans="2:36" ht="14.45" customHeight="1">
      <c r="B511" s="453" t="s">
        <v>2325</v>
      </c>
      <c r="C511" s="421"/>
      <c r="D511" s="421"/>
      <c r="E511" s="421"/>
      <c r="F511" s="421"/>
      <c r="G511" s="421"/>
      <c r="H511" s="421"/>
      <c r="I511" s="421"/>
      <c r="J511" s="421"/>
      <c r="K511" s="421"/>
      <c r="L511" s="421"/>
      <c r="M511" s="421"/>
      <c r="N511" s="421"/>
      <c r="O511" s="421"/>
      <c r="P511" s="421"/>
      <c r="Q511" s="421"/>
      <c r="R511" s="421"/>
      <c r="S511" s="421"/>
      <c r="T511" s="421"/>
      <c r="U511" s="421"/>
      <c r="V511" s="421"/>
      <c r="W511" s="421"/>
      <c r="X511" s="421"/>
      <c r="Y511" s="421"/>
      <c r="Z511" s="421"/>
      <c r="AA511" s="421"/>
      <c r="AB511" s="421"/>
      <c r="AC511" s="421"/>
      <c r="AD511" s="421"/>
      <c r="AE511" s="421"/>
      <c r="AF511" s="421"/>
      <c r="AG511" s="421"/>
      <c r="AH511" s="421"/>
      <c r="AI511" s="421"/>
      <c r="AJ511" s="421"/>
    </row>
    <row r="512" spans="2:72" ht="11.45" customHeight="1">
      <c r="B512" s="461" t="s">
        <v>1937</v>
      </c>
      <c r="C512" s="455"/>
      <c r="D512" s="462" t="s">
        <v>1938</v>
      </c>
      <c r="E512" s="455"/>
      <c r="F512" s="455"/>
      <c r="G512" s="455"/>
      <c r="H512" s="455"/>
      <c r="I512" s="455"/>
      <c r="J512" s="455"/>
      <c r="K512" s="455"/>
      <c r="L512" s="455"/>
      <c r="M512" s="455"/>
      <c r="N512" s="455"/>
      <c r="O512" s="455"/>
      <c r="P512" s="455"/>
      <c r="Q512" s="455"/>
      <c r="R512" s="455"/>
      <c r="S512" s="455"/>
      <c r="T512" s="455"/>
      <c r="U512" s="455"/>
      <c r="V512" s="462" t="s">
        <v>1884</v>
      </c>
      <c r="W512" s="455"/>
      <c r="X512" s="455"/>
      <c r="Y512" s="455"/>
      <c r="Z512" s="455"/>
      <c r="AA512" s="455"/>
      <c r="AB512" s="455"/>
      <c r="AC512" s="455"/>
      <c r="AD512" s="455"/>
      <c r="AE512" s="455"/>
      <c r="AF512" s="455"/>
      <c r="AG512" s="455"/>
      <c r="AH512" s="455"/>
      <c r="AI512" s="455"/>
      <c r="AJ512" s="455"/>
      <c r="AK512" s="455"/>
      <c r="AL512" s="455"/>
      <c r="AM512" s="455"/>
      <c r="AN512" s="455"/>
      <c r="AO512" s="455"/>
      <c r="AP512" s="455"/>
      <c r="AQ512" s="455"/>
      <c r="AR512" s="455"/>
      <c r="AS512" s="461" t="s">
        <v>1939</v>
      </c>
      <c r="AT512" s="455"/>
      <c r="AU512" s="455"/>
      <c r="AV512" s="455"/>
      <c r="AW512" s="455"/>
      <c r="AX512" s="455"/>
      <c r="AY512" s="455"/>
      <c r="AZ512" s="455"/>
      <c r="BA512" s="455"/>
      <c r="BB512" s="461" t="s">
        <v>128</v>
      </c>
      <c r="BC512" s="455"/>
      <c r="BD512" s="455"/>
      <c r="BE512" s="455"/>
      <c r="BF512" s="455"/>
      <c r="BG512" s="455"/>
      <c r="BH512" s="455"/>
      <c r="BI512" s="455"/>
      <c r="BJ512" s="455"/>
      <c r="BK512" s="462" t="s">
        <v>1940</v>
      </c>
      <c r="BL512" s="455"/>
      <c r="BM512" s="455"/>
      <c r="BN512" s="455"/>
      <c r="BO512" s="461" t="s">
        <v>1941</v>
      </c>
      <c r="BP512" s="455"/>
      <c r="BQ512" s="455"/>
      <c r="BR512" s="455"/>
      <c r="BS512" s="455"/>
      <c r="BT512" s="455"/>
    </row>
    <row r="513" spans="2:72" ht="11.45" customHeight="1">
      <c r="B513" s="428">
        <v>1</v>
      </c>
      <c r="C513" s="421"/>
      <c r="D513" s="429" t="s">
        <v>2326</v>
      </c>
      <c r="E513" s="421"/>
      <c r="F513" s="421"/>
      <c r="G513" s="421"/>
      <c r="H513" s="421"/>
      <c r="I513" s="421"/>
      <c r="J513" s="421"/>
      <c r="K513" s="421"/>
      <c r="L513" s="421"/>
      <c r="M513" s="421"/>
      <c r="N513" s="421"/>
      <c r="O513" s="421"/>
      <c r="P513" s="421"/>
      <c r="Q513" s="421"/>
      <c r="R513" s="421"/>
      <c r="S513" s="421"/>
      <c r="T513" s="421"/>
      <c r="U513" s="421"/>
      <c r="V513" s="429" t="s">
        <v>2327</v>
      </c>
      <c r="W513" s="421"/>
      <c r="X513" s="421"/>
      <c r="Y513" s="421"/>
      <c r="Z513" s="421"/>
      <c r="AA513" s="421"/>
      <c r="AB513" s="421"/>
      <c r="AC513" s="421"/>
      <c r="AD513" s="421"/>
      <c r="AE513" s="421"/>
      <c r="AF513" s="421"/>
      <c r="AG513" s="421"/>
      <c r="AH513" s="421"/>
      <c r="AI513" s="421"/>
      <c r="AJ513" s="421"/>
      <c r="AK513" s="421"/>
      <c r="AL513" s="421"/>
      <c r="AM513" s="421"/>
      <c r="AN513" s="421"/>
      <c r="AO513" s="421"/>
      <c r="AP513" s="421"/>
      <c r="AQ513" s="421"/>
      <c r="AR513" s="421"/>
      <c r="AS513" s="457">
        <v>0</v>
      </c>
      <c r="AT513" s="421"/>
      <c r="AU513" s="421"/>
      <c r="AV513" s="421"/>
      <c r="AW513" s="421"/>
      <c r="AX513" s="421"/>
      <c r="AY513" s="421"/>
      <c r="AZ513" s="421"/>
      <c r="BA513" s="421"/>
      <c r="BB513" s="457">
        <v>10</v>
      </c>
      <c r="BC513" s="421"/>
      <c r="BD513" s="421"/>
      <c r="BE513" s="421"/>
      <c r="BF513" s="421"/>
      <c r="BG513" s="421"/>
      <c r="BH513" s="421"/>
      <c r="BI513" s="421"/>
      <c r="BJ513" s="421"/>
      <c r="BK513" s="429" t="s">
        <v>580</v>
      </c>
      <c r="BL513" s="421"/>
      <c r="BM513" s="421"/>
      <c r="BN513" s="421"/>
      <c r="BO513" s="457">
        <v>0</v>
      </c>
      <c r="BP513" s="421"/>
      <c r="BQ513" s="421"/>
      <c r="BR513" s="421"/>
      <c r="BS513" s="421"/>
      <c r="BT513" s="421"/>
    </row>
    <row r="514" spans="2:72" ht="11.25" customHeight="1">
      <c r="B514" s="458">
        <v>0</v>
      </c>
      <c r="C514" s="459"/>
      <c r="D514" s="459"/>
      <c r="E514" s="459"/>
      <c r="F514" s="459"/>
      <c r="G514" s="459"/>
      <c r="H514" s="459"/>
      <c r="I514" s="459"/>
      <c r="J514" s="459"/>
      <c r="K514" s="459"/>
      <c r="L514" s="459"/>
      <c r="M514" s="459"/>
      <c r="N514" s="459"/>
      <c r="O514" s="459"/>
      <c r="P514" s="459"/>
      <c r="Q514" s="459"/>
      <c r="R514" s="459"/>
      <c r="S514" s="459"/>
      <c r="T514" s="459"/>
      <c r="U514" s="459"/>
      <c r="V514" s="459"/>
      <c r="W514" s="459"/>
      <c r="X514" s="459"/>
      <c r="Y514" s="459"/>
      <c r="Z514" s="459"/>
      <c r="AA514" s="459"/>
      <c r="AB514" s="459"/>
      <c r="AC514" s="459"/>
      <c r="AD514" s="459"/>
      <c r="AE514" s="459"/>
      <c r="AF514" s="459"/>
      <c r="AG514" s="459"/>
      <c r="AH514" s="459"/>
      <c r="AI514" s="459"/>
      <c r="AJ514" s="459"/>
      <c r="AK514" s="459"/>
      <c r="AL514" s="459"/>
      <c r="AM514" s="459"/>
      <c r="AN514" s="459"/>
      <c r="AO514" s="459"/>
      <c r="AP514" s="459"/>
      <c r="AQ514" s="459"/>
      <c r="AR514" s="459"/>
      <c r="AS514" s="459"/>
      <c r="AT514" s="459"/>
      <c r="AU514" s="459"/>
      <c r="AV514" s="459"/>
      <c r="AW514" s="459"/>
      <c r="AX514" s="459"/>
      <c r="AY514" s="459"/>
      <c r="AZ514" s="459"/>
      <c r="BA514" s="459"/>
      <c r="BB514" s="459"/>
      <c r="BC514" s="459"/>
      <c r="BD514" s="459"/>
      <c r="BE514" s="459"/>
      <c r="BF514" s="459"/>
      <c r="BG514" s="459"/>
      <c r="BH514" s="459"/>
      <c r="BI514" s="459"/>
      <c r="BJ514" s="459"/>
      <c r="BK514" s="459"/>
      <c r="BL514" s="459"/>
      <c r="BM514" s="459"/>
      <c r="BN514" s="459"/>
      <c r="BO514" s="459"/>
      <c r="BP514" s="459"/>
      <c r="BQ514" s="459"/>
      <c r="BR514" s="459"/>
      <c r="BS514" s="459"/>
      <c r="BT514" s="459"/>
    </row>
    <row r="515" ht="2.85" customHeight="1"/>
    <row r="516" ht="4.35" customHeight="1"/>
    <row r="517" ht="2.85" customHeight="1"/>
    <row r="518" ht="13.5" hidden="1"/>
    <row r="519" spans="2:6" ht="14.45" customHeight="1">
      <c r="B519" s="453" t="s">
        <v>2328</v>
      </c>
      <c r="C519" s="421"/>
      <c r="D519" s="421"/>
      <c r="E519" s="421"/>
      <c r="F519" s="421"/>
    </row>
    <row r="520" spans="2:72" ht="11.45" customHeight="1">
      <c r="B520" s="461" t="s">
        <v>1937</v>
      </c>
      <c r="C520" s="455"/>
      <c r="D520" s="462" t="s">
        <v>1938</v>
      </c>
      <c r="E520" s="455"/>
      <c r="F520" s="455"/>
      <c r="G520" s="455"/>
      <c r="H520" s="455"/>
      <c r="I520" s="455"/>
      <c r="J520" s="455"/>
      <c r="K520" s="455"/>
      <c r="L520" s="455"/>
      <c r="M520" s="455"/>
      <c r="N520" s="455"/>
      <c r="O520" s="455"/>
      <c r="P520" s="455"/>
      <c r="Q520" s="455"/>
      <c r="R520" s="455"/>
      <c r="S520" s="455"/>
      <c r="T520" s="455"/>
      <c r="U520" s="455"/>
      <c r="V520" s="462" t="s">
        <v>1884</v>
      </c>
      <c r="W520" s="455"/>
      <c r="X520" s="455"/>
      <c r="Y520" s="455"/>
      <c r="Z520" s="455"/>
      <c r="AA520" s="455"/>
      <c r="AB520" s="455"/>
      <c r="AC520" s="455"/>
      <c r="AD520" s="455"/>
      <c r="AE520" s="455"/>
      <c r="AF520" s="455"/>
      <c r="AG520" s="455"/>
      <c r="AH520" s="455"/>
      <c r="AI520" s="455"/>
      <c r="AJ520" s="455"/>
      <c r="AK520" s="455"/>
      <c r="AL520" s="455"/>
      <c r="AM520" s="455"/>
      <c r="AN520" s="455"/>
      <c r="AO520" s="455"/>
      <c r="AP520" s="455"/>
      <c r="AQ520" s="455"/>
      <c r="AR520" s="455"/>
      <c r="AS520" s="461" t="s">
        <v>1939</v>
      </c>
      <c r="AT520" s="455"/>
      <c r="AU520" s="455"/>
      <c r="AV520" s="455"/>
      <c r="AW520" s="455"/>
      <c r="AX520" s="455"/>
      <c r="AY520" s="455"/>
      <c r="AZ520" s="455"/>
      <c r="BA520" s="455"/>
      <c r="BB520" s="461" t="s">
        <v>128</v>
      </c>
      <c r="BC520" s="455"/>
      <c r="BD520" s="455"/>
      <c r="BE520" s="455"/>
      <c r="BF520" s="455"/>
      <c r="BG520" s="455"/>
      <c r="BH520" s="455"/>
      <c r="BI520" s="455"/>
      <c r="BJ520" s="455"/>
      <c r="BK520" s="462" t="s">
        <v>1940</v>
      </c>
      <c r="BL520" s="455"/>
      <c r="BM520" s="455"/>
      <c r="BN520" s="455"/>
      <c r="BO520" s="461" t="s">
        <v>1941</v>
      </c>
      <c r="BP520" s="455"/>
      <c r="BQ520" s="455"/>
      <c r="BR520" s="455"/>
      <c r="BS520" s="455"/>
      <c r="BT520" s="455"/>
    </row>
    <row r="521" spans="2:72" ht="11.45" customHeight="1">
      <c r="B521" s="428">
        <v>1</v>
      </c>
      <c r="C521" s="421"/>
      <c r="D521" s="429" t="s">
        <v>2329</v>
      </c>
      <c r="E521" s="421"/>
      <c r="F521" s="421"/>
      <c r="G521" s="421"/>
      <c r="H521" s="421"/>
      <c r="I521" s="421"/>
      <c r="J521" s="421"/>
      <c r="K521" s="421"/>
      <c r="L521" s="421"/>
      <c r="M521" s="421"/>
      <c r="N521" s="421"/>
      <c r="O521" s="421"/>
      <c r="P521" s="421"/>
      <c r="Q521" s="421"/>
      <c r="R521" s="421"/>
      <c r="S521" s="421"/>
      <c r="T521" s="421"/>
      <c r="U521" s="421"/>
      <c r="V521" s="429" t="s">
        <v>2330</v>
      </c>
      <c r="W521" s="421"/>
      <c r="X521" s="421"/>
      <c r="Y521" s="421"/>
      <c r="Z521" s="421"/>
      <c r="AA521" s="421"/>
      <c r="AB521" s="421"/>
      <c r="AC521" s="421"/>
      <c r="AD521" s="421"/>
      <c r="AE521" s="421"/>
      <c r="AF521" s="421"/>
      <c r="AG521" s="421"/>
      <c r="AH521" s="421"/>
      <c r="AI521" s="421"/>
      <c r="AJ521" s="421"/>
      <c r="AK521" s="421"/>
      <c r="AL521" s="421"/>
      <c r="AM521" s="421"/>
      <c r="AN521" s="421"/>
      <c r="AO521" s="421"/>
      <c r="AP521" s="421"/>
      <c r="AQ521" s="421"/>
      <c r="AR521" s="421"/>
      <c r="AS521" s="457">
        <v>0</v>
      </c>
      <c r="AT521" s="421"/>
      <c r="AU521" s="421"/>
      <c r="AV521" s="421"/>
      <c r="AW521" s="421"/>
      <c r="AX521" s="421"/>
      <c r="AY521" s="421"/>
      <c r="AZ521" s="421"/>
      <c r="BA521" s="421"/>
      <c r="BB521" s="457">
        <v>16</v>
      </c>
      <c r="BC521" s="421"/>
      <c r="BD521" s="421"/>
      <c r="BE521" s="421"/>
      <c r="BF521" s="421"/>
      <c r="BG521" s="421"/>
      <c r="BH521" s="421"/>
      <c r="BI521" s="421"/>
      <c r="BJ521" s="421"/>
      <c r="BK521" s="429" t="s">
        <v>2187</v>
      </c>
      <c r="BL521" s="421"/>
      <c r="BM521" s="421"/>
      <c r="BN521" s="421"/>
      <c r="BO521" s="457">
        <v>0</v>
      </c>
      <c r="BP521" s="421"/>
      <c r="BQ521" s="421"/>
      <c r="BR521" s="421"/>
      <c r="BS521" s="421"/>
      <c r="BT521" s="421"/>
    </row>
    <row r="522" spans="2:72" ht="11.25" customHeight="1">
      <c r="B522" s="428">
        <v>2</v>
      </c>
      <c r="C522" s="421"/>
      <c r="D522" s="429" t="s">
        <v>2331</v>
      </c>
      <c r="E522" s="421"/>
      <c r="F522" s="421"/>
      <c r="G522" s="421"/>
      <c r="H522" s="421"/>
      <c r="I522" s="421"/>
      <c r="J522" s="421"/>
      <c r="K522" s="421"/>
      <c r="L522" s="421"/>
      <c r="M522" s="421"/>
      <c r="N522" s="421"/>
      <c r="O522" s="421"/>
      <c r="P522" s="421"/>
      <c r="Q522" s="421"/>
      <c r="R522" s="421"/>
      <c r="S522" s="421"/>
      <c r="T522" s="421"/>
      <c r="U522" s="421"/>
      <c r="V522" s="429" t="s">
        <v>2330</v>
      </c>
      <c r="W522" s="421"/>
      <c r="X522" s="421"/>
      <c r="Y522" s="421"/>
      <c r="Z522" s="421"/>
      <c r="AA522" s="421"/>
      <c r="AB522" s="421"/>
      <c r="AC522" s="421"/>
      <c r="AD522" s="421"/>
      <c r="AE522" s="421"/>
      <c r="AF522" s="421"/>
      <c r="AG522" s="421"/>
      <c r="AH522" s="421"/>
      <c r="AI522" s="421"/>
      <c r="AJ522" s="421"/>
      <c r="AK522" s="421"/>
      <c r="AL522" s="421"/>
      <c r="AM522" s="421"/>
      <c r="AN522" s="421"/>
      <c r="AO522" s="421"/>
      <c r="AP522" s="421"/>
      <c r="AQ522" s="421"/>
      <c r="AR522" s="421"/>
      <c r="AS522" s="457">
        <v>0</v>
      </c>
      <c r="AT522" s="421"/>
      <c r="AU522" s="421"/>
      <c r="AV522" s="421"/>
      <c r="AW522" s="421"/>
      <c r="AX522" s="421"/>
      <c r="AY522" s="421"/>
      <c r="AZ522" s="421"/>
      <c r="BA522" s="421"/>
      <c r="BB522" s="457">
        <v>10</v>
      </c>
      <c r="BC522" s="421"/>
      <c r="BD522" s="421"/>
      <c r="BE522" s="421"/>
      <c r="BF522" s="421"/>
      <c r="BG522" s="421"/>
      <c r="BH522" s="421"/>
      <c r="BI522" s="421"/>
      <c r="BJ522" s="421"/>
      <c r="BK522" s="429" t="s">
        <v>2187</v>
      </c>
      <c r="BL522" s="421"/>
      <c r="BM522" s="421"/>
      <c r="BN522" s="421"/>
      <c r="BO522" s="457">
        <v>0</v>
      </c>
      <c r="BP522" s="421"/>
      <c r="BQ522" s="421"/>
      <c r="BR522" s="421"/>
      <c r="BS522" s="421"/>
      <c r="BT522" s="421"/>
    </row>
    <row r="523" spans="2:72" ht="11.45" customHeight="1">
      <c r="B523" s="428">
        <v>3</v>
      </c>
      <c r="C523" s="421"/>
      <c r="D523" s="429" t="s">
        <v>2332</v>
      </c>
      <c r="E523" s="421"/>
      <c r="F523" s="421"/>
      <c r="G523" s="421"/>
      <c r="H523" s="421"/>
      <c r="I523" s="421"/>
      <c r="J523" s="421"/>
      <c r="K523" s="421"/>
      <c r="L523" s="421"/>
      <c r="M523" s="421"/>
      <c r="N523" s="421"/>
      <c r="O523" s="421"/>
      <c r="P523" s="421"/>
      <c r="Q523" s="421"/>
      <c r="R523" s="421"/>
      <c r="S523" s="421"/>
      <c r="T523" s="421"/>
      <c r="U523" s="421"/>
      <c r="V523" s="429" t="s">
        <v>2330</v>
      </c>
      <c r="W523" s="421"/>
      <c r="X523" s="421"/>
      <c r="Y523" s="421"/>
      <c r="Z523" s="421"/>
      <c r="AA523" s="421"/>
      <c r="AB523" s="421"/>
      <c r="AC523" s="421"/>
      <c r="AD523" s="421"/>
      <c r="AE523" s="421"/>
      <c r="AF523" s="421"/>
      <c r="AG523" s="421"/>
      <c r="AH523" s="421"/>
      <c r="AI523" s="421"/>
      <c r="AJ523" s="421"/>
      <c r="AK523" s="421"/>
      <c r="AL523" s="421"/>
      <c r="AM523" s="421"/>
      <c r="AN523" s="421"/>
      <c r="AO523" s="421"/>
      <c r="AP523" s="421"/>
      <c r="AQ523" s="421"/>
      <c r="AR523" s="421"/>
      <c r="AS523" s="457">
        <v>0</v>
      </c>
      <c r="AT523" s="421"/>
      <c r="AU523" s="421"/>
      <c r="AV523" s="421"/>
      <c r="AW523" s="421"/>
      <c r="AX523" s="421"/>
      <c r="AY523" s="421"/>
      <c r="AZ523" s="421"/>
      <c r="BA523" s="421"/>
      <c r="BB523" s="457">
        <v>4</v>
      </c>
      <c r="BC523" s="421"/>
      <c r="BD523" s="421"/>
      <c r="BE523" s="421"/>
      <c r="BF523" s="421"/>
      <c r="BG523" s="421"/>
      <c r="BH523" s="421"/>
      <c r="BI523" s="421"/>
      <c r="BJ523" s="421"/>
      <c r="BK523" s="429" t="s">
        <v>2187</v>
      </c>
      <c r="BL523" s="421"/>
      <c r="BM523" s="421"/>
      <c r="BN523" s="421"/>
      <c r="BO523" s="457">
        <v>0</v>
      </c>
      <c r="BP523" s="421"/>
      <c r="BQ523" s="421"/>
      <c r="BR523" s="421"/>
      <c r="BS523" s="421"/>
      <c r="BT523" s="421"/>
    </row>
    <row r="524" spans="2:72" ht="11.45" customHeight="1">
      <c r="B524" s="428">
        <v>4</v>
      </c>
      <c r="C524" s="421"/>
      <c r="D524" s="429" t="s">
        <v>2333</v>
      </c>
      <c r="E524" s="421"/>
      <c r="F524" s="421"/>
      <c r="G524" s="421"/>
      <c r="H524" s="421"/>
      <c r="I524" s="421"/>
      <c r="J524" s="421"/>
      <c r="K524" s="421"/>
      <c r="L524" s="421"/>
      <c r="M524" s="421"/>
      <c r="N524" s="421"/>
      <c r="O524" s="421"/>
      <c r="P524" s="421"/>
      <c r="Q524" s="421"/>
      <c r="R524" s="421"/>
      <c r="S524" s="421"/>
      <c r="T524" s="421"/>
      <c r="U524" s="421"/>
      <c r="V524" s="429" t="s">
        <v>2334</v>
      </c>
      <c r="W524" s="421"/>
      <c r="X524" s="421"/>
      <c r="Y524" s="421"/>
      <c r="Z524" s="421"/>
      <c r="AA524" s="421"/>
      <c r="AB524" s="421"/>
      <c r="AC524" s="421"/>
      <c r="AD524" s="421"/>
      <c r="AE524" s="421"/>
      <c r="AF524" s="421"/>
      <c r="AG524" s="421"/>
      <c r="AH524" s="421"/>
      <c r="AI524" s="421"/>
      <c r="AJ524" s="421"/>
      <c r="AK524" s="421"/>
      <c r="AL524" s="421"/>
      <c r="AM524" s="421"/>
      <c r="AN524" s="421"/>
      <c r="AO524" s="421"/>
      <c r="AP524" s="421"/>
      <c r="AQ524" s="421"/>
      <c r="AR524" s="421"/>
      <c r="AS524" s="457">
        <v>0</v>
      </c>
      <c r="AT524" s="421"/>
      <c r="AU524" s="421"/>
      <c r="AV524" s="421"/>
      <c r="AW524" s="421"/>
      <c r="AX524" s="421"/>
      <c r="AY524" s="421"/>
      <c r="AZ524" s="421"/>
      <c r="BA524" s="421"/>
      <c r="BB524" s="457">
        <v>1</v>
      </c>
      <c r="BC524" s="421"/>
      <c r="BD524" s="421"/>
      <c r="BE524" s="421"/>
      <c r="BF524" s="421"/>
      <c r="BG524" s="421"/>
      <c r="BH524" s="421"/>
      <c r="BI524" s="421"/>
      <c r="BJ524" s="421"/>
      <c r="BK524" s="429" t="s">
        <v>2187</v>
      </c>
      <c r="BL524" s="421"/>
      <c r="BM524" s="421"/>
      <c r="BN524" s="421"/>
      <c r="BO524" s="457">
        <v>0</v>
      </c>
      <c r="BP524" s="421"/>
      <c r="BQ524" s="421"/>
      <c r="BR524" s="421"/>
      <c r="BS524" s="421"/>
      <c r="BT524" s="421"/>
    </row>
    <row r="525" spans="2:72" ht="11.45" customHeight="1">
      <c r="B525" s="428">
        <v>5</v>
      </c>
      <c r="C525" s="421"/>
      <c r="D525" s="429" t="s">
        <v>2335</v>
      </c>
      <c r="E525" s="421"/>
      <c r="F525" s="421"/>
      <c r="G525" s="421"/>
      <c r="H525" s="421"/>
      <c r="I525" s="421"/>
      <c r="J525" s="421"/>
      <c r="K525" s="421"/>
      <c r="L525" s="421"/>
      <c r="M525" s="421"/>
      <c r="N525" s="421"/>
      <c r="O525" s="421"/>
      <c r="P525" s="421"/>
      <c r="Q525" s="421"/>
      <c r="R525" s="421"/>
      <c r="S525" s="421"/>
      <c r="T525" s="421"/>
      <c r="U525" s="421"/>
      <c r="V525" s="429" t="s">
        <v>2336</v>
      </c>
      <c r="W525" s="421"/>
      <c r="X525" s="421"/>
      <c r="Y525" s="421"/>
      <c r="Z525" s="421"/>
      <c r="AA525" s="421"/>
      <c r="AB525" s="421"/>
      <c r="AC525" s="421"/>
      <c r="AD525" s="421"/>
      <c r="AE525" s="421"/>
      <c r="AF525" s="421"/>
      <c r="AG525" s="421"/>
      <c r="AH525" s="421"/>
      <c r="AI525" s="421"/>
      <c r="AJ525" s="421"/>
      <c r="AK525" s="421"/>
      <c r="AL525" s="421"/>
      <c r="AM525" s="421"/>
      <c r="AN525" s="421"/>
      <c r="AO525" s="421"/>
      <c r="AP525" s="421"/>
      <c r="AQ525" s="421"/>
      <c r="AR525" s="421"/>
      <c r="AS525" s="457">
        <v>0</v>
      </c>
      <c r="AT525" s="421"/>
      <c r="AU525" s="421"/>
      <c r="AV525" s="421"/>
      <c r="AW525" s="421"/>
      <c r="AX525" s="421"/>
      <c r="AY525" s="421"/>
      <c r="AZ525" s="421"/>
      <c r="BA525" s="421"/>
      <c r="BB525" s="457">
        <v>8</v>
      </c>
      <c r="BC525" s="421"/>
      <c r="BD525" s="421"/>
      <c r="BE525" s="421"/>
      <c r="BF525" s="421"/>
      <c r="BG525" s="421"/>
      <c r="BH525" s="421"/>
      <c r="BI525" s="421"/>
      <c r="BJ525" s="421"/>
      <c r="BK525" s="429" t="s">
        <v>2187</v>
      </c>
      <c r="BL525" s="421"/>
      <c r="BM525" s="421"/>
      <c r="BN525" s="421"/>
      <c r="BO525" s="457">
        <v>0</v>
      </c>
      <c r="BP525" s="421"/>
      <c r="BQ525" s="421"/>
      <c r="BR525" s="421"/>
      <c r="BS525" s="421"/>
      <c r="BT525" s="421"/>
    </row>
    <row r="526" spans="2:72" ht="11.25" customHeight="1">
      <c r="B526" s="428">
        <v>6</v>
      </c>
      <c r="C526" s="421"/>
      <c r="D526" s="429" t="s">
        <v>2337</v>
      </c>
      <c r="E526" s="421"/>
      <c r="F526" s="421"/>
      <c r="G526" s="421"/>
      <c r="H526" s="421"/>
      <c r="I526" s="421"/>
      <c r="J526" s="421"/>
      <c r="K526" s="421"/>
      <c r="L526" s="421"/>
      <c r="M526" s="421"/>
      <c r="N526" s="421"/>
      <c r="O526" s="421"/>
      <c r="P526" s="421"/>
      <c r="Q526" s="421"/>
      <c r="R526" s="421"/>
      <c r="S526" s="421"/>
      <c r="T526" s="421"/>
      <c r="U526" s="421"/>
      <c r="V526" s="429" t="s">
        <v>2338</v>
      </c>
      <c r="W526" s="421"/>
      <c r="X526" s="421"/>
      <c r="Y526" s="421"/>
      <c r="Z526" s="421"/>
      <c r="AA526" s="421"/>
      <c r="AB526" s="421"/>
      <c r="AC526" s="421"/>
      <c r="AD526" s="421"/>
      <c r="AE526" s="421"/>
      <c r="AF526" s="421"/>
      <c r="AG526" s="421"/>
      <c r="AH526" s="421"/>
      <c r="AI526" s="421"/>
      <c r="AJ526" s="421"/>
      <c r="AK526" s="421"/>
      <c r="AL526" s="421"/>
      <c r="AM526" s="421"/>
      <c r="AN526" s="421"/>
      <c r="AO526" s="421"/>
      <c r="AP526" s="421"/>
      <c r="AQ526" s="421"/>
      <c r="AR526" s="421"/>
      <c r="AS526" s="457">
        <v>0</v>
      </c>
      <c r="AT526" s="421"/>
      <c r="AU526" s="421"/>
      <c r="AV526" s="421"/>
      <c r="AW526" s="421"/>
      <c r="AX526" s="421"/>
      <c r="AY526" s="421"/>
      <c r="AZ526" s="421"/>
      <c r="BA526" s="421"/>
      <c r="BB526" s="457">
        <v>6</v>
      </c>
      <c r="BC526" s="421"/>
      <c r="BD526" s="421"/>
      <c r="BE526" s="421"/>
      <c r="BF526" s="421"/>
      <c r="BG526" s="421"/>
      <c r="BH526" s="421"/>
      <c r="BI526" s="421"/>
      <c r="BJ526" s="421"/>
      <c r="BK526" s="429" t="s">
        <v>2187</v>
      </c>
      <c r="BL526" s="421"/>
      <c r="BM526" s="421"/>
      <c r="BN526" s="421"/>
      <c r="BO526" s="457">
        <v>0</v>
      </c>
      <c r="BP526" s="421"/>
      <c r="BQ526" s="421"/>
      <c r="BR526" s="421"/>
      <c r="BS526" s="421"/>
      <c r="BT526" s="421"/>
    </row>
    <row r="527" spans="2:72" ht="11.45" customHeight="1">
      <c r="B527" s="428">
        <v>7</v>
      </c>
      <c r="C527" s="421"/>
      <c r="D527" s="429" t="s">
        <v>2339</v>
      </c>
      <c r="E527" s="421"/>
      <c r="F527" s="421"/>
      <c r="G527" s="421"/>
      <c r="H527" s="421"/>
      <c r="I527" s="421"/>
      <c r="J527" s="421"/>
      <c r="K527" s="421"/>
      <c r="L527" s="421"/>
      <c r="M527" s="421"/>
      <c r="N527" s="421"/>
      <c r="O527" s="421"/>
      <c r="P527" s="421"/>
      <c r="Q527" s="421"/>
      <c r="R527" s="421"/>
      <c r="S527" s="421"/>
      <c r="T527" s="421"/>
      <c r="U527" s="421"/>
      <c r="V527" s="429" t="s">
        <v>2340</v>
      </c>
      <c r="W527" s="421"/>
      <c r="X527" s="421"/>
      <c r="Y527" s="421"/>
      <c r="Z527" s="421"/>
      <c r="AA527" s="421"/>
      <c r="AB527" s="421"/>
      <c r="AC527" s="421"/>
      <c r="AD527" s="421"/>
      <c r="AE527" s="421"/>
      <c r="AF527" s="421"/>
      <c r="AG527" s="421"/>
      <c r="AH527" s="421"/>
      <c r="AI527" s="421"/>
      <c r="AJ527" s="421"/>
      <c r="AK527" s="421"/>
      <c r="AL527" s="421"/>
      <c r="AM527" s="421"/>
      <c r="AN527" s="421"/>
      <c r="AO527" s="421"/>
      <c r="AP527" s="421"/>
      <c r="AQ527" s="421"/>
      <c r="AR527" s="421"/>
      <c r="AS527" s="457">
        <v>0</v>
      </c>
      <c r="AT527" s="421"/>
      <c r="AU527" s="421"/>
      <c r="AV527" s="421"/>
      <c r="AW527" s="421"/>
      <c r="AX527" s="421"/>
      <c r="AY527" s="421"/>
      <c r="AZ527" s="421"/>
      <c r="BA527" s="421"/>
      <c r="BB527" s="457">
        <v>3</v>
      </c>
      <c r="BC527" s="421"/>
      <c r="BD527" s="421"/>
      <c r="BE527" s="421"/>
      <c r="BF527" s="421"/>
      <c r="BG527" s="421"/>
      <c r="BH527" s="421"/>
      <c r="BI527" s="421"/>
      <c r="BJ527" s="421"/>
      <c r="BK527" s="429" t="s">
        <v>2187</v>
      </c>
      <c r="BL527" s="421"/>
      <c r="BM527" s="421"/>
      <c r="BN527" s="421"/>
      <c r="BO527" s="457">
        <v>0</v>
      </c>
      <c r="BP527" s="421"/>
      <c r="BQ527" s="421"/>
      <c r="BR527" s="421"/>
      <c r="BS527" s="421"/>
      <c r="BT527" s="421"/>
    </row>
    <row r="528" spans="2:72" ht="11.25" customHeight="1">
      <c r="B528" s="458">
        <v>0</v>
      </c>
      <c r="C528" s="459"/>
      <c r="D528" s="459"/>
      <c r="E528" s="459"/>
      <c r="F528" s="459"/>
      <c r="G528" s="459"/>
      <c r="H528" s="459"/>
      <c r="I528" s="459"/>
      <c r="J528" s="459"/>
      <c r="K528" s="459"/>
      <c r="L528" s="459"/>
      <c r="M528" s="459"/>
      <c r="N528" s="459"/>
      <c r="O528" s="459"/>
      <c r="P528" s="459"/>
      <c r="Q528" s="459"/>
      <c r="R528" s="459"/>
      <c r="S528" s="459"/>
      <c r="T528" s="459"/>
      <c r="U528" s="459"/>
      <c r="V528" s="459"/>
      <c r="W528" s="459"/>
      <c r="X528" s="459"/>
      <c r="Y528" s="459"/>
      <c r="Z528" s="459"/>
      <c r="AA528" s="459"/>
      <c r="AB528" s="459"/>
      <c r="AC528" s="459"/>
      <c r="AD528" s="459"/>
      <c r="AE528" s="459"/>
      <c r="AF528" s="459"/>
      <c r="AG528" s="459"/>
      <c r="AH528" s="459"/>
      <c r="AI528" s="459"/>
      <c r="AJ528" s="459"/>
      <c r="AK528" s="459"/>
      <c r="AL528" s="459"/>
      <c r="AM528" s="459"/>
      <c r="AN528" s="459"/>
      <c r="AO528" s="459"/>
      <c r="AP528" s="459"/>
      <c r="AQ528" s="459"/>
      <c r="AR528" s="459"/>
      <c r="AS528" s="459"/>
      <c r="AT528" s="459"/>
      <c r="AU528" s="459"/>
      <c r="AV528" s="459"/>
      <c r="AW528" s="459"/>
      <c r="AX528" s="459"/>
      <c r="AY528" s="459"/>
      <c r="AZ528" s="459"/>
      <c r="BA528" s="459"/>
      <c r="BB528" s="459"/>
      <c r="BC528" s="459"/>
      <c r="BD528" s="459"/>
      <c r="BE528" s="459"/>
      <c r="BF528" s="459"/>
      <c r="BG528" s="459"/>
      <c r="BH528" s="459"/>
      <c r="BI528" s="459"/>
      <c r="BJ528" s="459"/>
      <c r="BK528" s="459"/>
      <c r="BL528" s="459"/>
      <c r="BM528" s="459"/>
      <c r="BN528" s="459"/>
      <c r="BO528" s="459"/>
      <c r="BP528" s="459"/>
      <c r="BQ528" s="459"/>
      <c r="BR528" s="459"/>
      <c r="BS528" s="459"/>
      <c r="BT528" s="459"/>
    </row>
    <row r="529" ht="13.5" hidden="1"/>
    <row r="530" ht="2.85" customHeight="1"/>
    <row r="531" ht="4.35" customHeight="1"/>
    <row r="532" ht="2.85" customHeight="1"/>
    <row r="533" ht="13.5" hidden="1"/>
    <row r="534" spans="2:43" ht="14.45" customHeight="1">
      <c r="B534" s="453" t="s">
        <v>2341</v>
      </c>
      <c r="C534" s="421"/>
      <c r="D534" s="421"/>
      <c r="E534" s="421"/>
      <c r="F534" s="421"/>
      <c r="G534" s="421"/>
      <c r="H534" s="421"/>
      <c r="I534" s="421"/>
      <c r="J534" s="421"/>
      <c r="K534" s="421"/>
      <c r="L534" s="421"/>
      <c r="M534" s="421"/>
      <c r="N534" s="421"/>
      <c r="O534" s="421"/>
      <c r="P534" s="421"/>
      <c r="Q534" s="421"/>
      <c r="R534" s="421"/>
      <c r="S534" s="421"/>
      <c r="T534" s="421"/>
      <c r="U534" s="421"/>
      <c r="V534" s="421"/>
      <c r="W534" s="421"/>
      <c r="X534" s="421"/>
      <c r="Y534" s="421"/>
      <c r="Z534" s="421"/>
      <c r="AA534" s="421"/>
      <c r="AB534" s="421"/>
      <c r="AC534" s="421"/>
      <c r="AD534" s="421"/>
      <c r="AE534" s="421"/>
      <c r="AF534" s="421"/>
      <c r="AG534" s="421"/>
      <c r="AH534" s="421"/>
      <c r="AI534" s="421"/>
      <c r="AJ534" s="421"/>
      <c r="AK534" s="421"/>
      <c r="AL534" s="421"/>
      <c r="AM534" s="421"/>
      <c r="AN534" s="421"/>
      <c r="AO534" s="421"/>
      <c r="AP534" s="421"/>
      <c r="AQ534" s="421"/>
    </row>
    <row r="535" spans="2:72" ht="11.45" customHeight="1">
      <c r="B535" s="461" t="s">
        <v>1937</v>
      </c>
      <c r="C535" s="455"/>
      <c r="D535" s="462" t="s">
        <v>1938</v>
      </c>
      <c r="E535" s="455"/>
      <c r="F535" s="455"/>
      <c r="G535" s="455"/>
      <c r="H535" s="455"/>
      <c r="I535" s="455"/>
      <c r="J535" s="455"/>
      <c r="K535" s="455"/>
      <c r="L535" s="455"/>
      <c r="M535" s="455"/>
      <c r="N535" s="455"/>
      <c r="O535" s="455"/>
      <c r="P535" s="455"/>
      <c r="Q535" s="455"/>
      <c r="R535" s="455"/>
      <c r="S535" s="455"/>
      <c r="T535" s="455"/>
      <c r="U535" s="455"/>
      <c r="V535" s="462" t="s">
        <v>1884</v>
      </c>
      <c r="W535" s="455"/>
      <c r="X535" s="455"/>
      <c r="Y535" s="455"/>
      <c r="Z535" s="455"/>
      <c r="AA535" s="455"/>
      <c r="AB535" s="455"/>
      <c r="AC535" s="455"/>
      <c r="AD535" s="455"/>
      <c r="AE535" s="455"/>
      <c r="AF535" s="455"/>
      <c r="AG535" s="455"/>
      <c r="AH535" s="455"/>
      <c r="AI535" s="455"/>
      <c r="AJ535" s="455"/>
      <c r="AK535" s="455"/>
      <c r="AL535" s="455"/>
      <c r="AM535" s="455"/>
      <c r="AN535" s="455"/>
      <c r="AO535" s="455"/>
      <c r="AP535" s="455"/>
      <c r="AQ535" s="455"/>
      <c r="AR535" s="455"/>
      <c r="AS535" s="461" t="s">
        <v>1939</v>
      </c>
      <c r="AT535" s="455"/>
      <c r="AU535" s="455"/>
      <c r="AV535" s="455"/>
      <c r="AW535" s="455"/>
      <c r="AX535" s="455"/>
      <c r="AY535" s="455"/>
      <c r="AZ535" s="455"/>
      <c r="BA535" s="455"/>
      <c r="BB535" s="461" t="s">
        <v>128</v>
      </c>
      <c r="BC535" s="455"/>
      <c r="BD535" s="455"/>
      <c r="BE535" s="455"/>
      <c r="BF535" s="455"/>
      <c r="BG535" s="455"/>
      <c r="BH535" s="455"/>
      <c r="BI535" s="455"/>
      <c r="BJ535" s="455"/>
      <c r="BK535" s="462" t="s">
        <v>1940</v>
      </c>
      <c r="BL535" s="455"/>
      <c r="BM535" s="455"/>
      <c r="BN535" s="455"/>
      <c r="BO535" s="461" t="s">
        <v>1941</v>
      </c>
      <c r="BP535" s="455"/>
      <c r="BQ535" s="455"/>
      <c r="BR535" s="455"/>
      <c r="BS535" s="455"/>
      <c r="BT535" s="455"/>
    </row>
    <row r="536" spans="2:72" ht="11.45" customHeight="1">
      <c r="B536" s="428">
        <v>1</v>
      </c>
      <c r="C536" s="421"/>
      <c r="D536" s="429" t="s">
        <v>2342</v>
      </c>
      <c r="E536" s="421"/>
      <c r="F536" s="421"/>
      <c r="G536" s="421"/>
      <c r="H536" s="421"/>
      <c r="I536" s="421"/>
      <c r="J536" s="421"/>
      <c r="K536" s="421"/>
      <c r="L536" s="421"/>
      <c r="M536" s="421"/>
      <c r="N536" s="421"/>
      <c r="O536" s="421"/>
      <c r="P536" s="421"/>
      <c r="Q536" s="421"/>
      <c r="R536" s="421"/>
      <c r="S536" s="421"/>
      <c r="T536" s="421"/>
      <c r="U536" s="421"/>
      <c r="V536" s="429" t="s">
        <v>2343</v>
      </c>
      <c r="W536" s="421"/>
      <c r="X536" s="421"/>
      <c r="Y536" s="421"/>
      <c r="Z536" s="421"/>
      <c r="AA536" s="421"/>
      <c r="AB536" s="421"/>
      <c r="AC536" s="421"/>
      <c r="AD536" s="421"/>
      <c r="AE536" s="421"/>
      <c r="AF536" s="421"/>
      <c r="AG536" s="421"/>
      <c r="AH536" s="421"/>
      <c r="AI536" s="421"/>
      <c r="AJ536" s="421"/>
      <c r="AK536" s="421"/>
      <c r="AL536" s="421"/>
      <c r="AM536" s="421"/>
      <c r="AN536" s="421"/>
      <c r="AO536" s="421"/>
      <c r="AP536" s="421"/>
      <c r="AQ536" s="421"/>
      <c r="AR536" s="421"/>
      <c r="AS536" s="457">
        <v>0</v>
      </c>
      <c r="AT536" s="421"/>
      <c r="AU536" s="421"/>
      <c r="AV536" s="421"/>
      <c r="AW536" s="421"/>
      <c r="AX536" s="421"/>
      <c r="AY536" s="421"/>
      <c r="AZ536" s="421"/>
      <c r="BA536" s="421"/>
      <c r="BB536" s="457">
        <v>30</v>
      </c>
      <c r="BC536" s="421"/>
      <c r="BD536" s="421"/>
      <c r="BE536" s="421"/>
      <c r="BF536" s="421"/>
      <c r="BG536" s="421"/>
      <c r="BH536" s="421"/>
      <c r="BI536" s="421"/>
      <c r="BJ536" s="421"/>
      <c r="BK536" s="429" t="s">
        <v>2187</v>
      </c>
      <c r="BL536" s="421"/>
      <c r="BM536" s="421"/>
      <c r="BN536" s="421"/>
      <c r="BO536" s="457">
        <v>0</v>
      </c>
      <c r="BP536" s="421"/>
      <c r="BQ536" s="421"/>
      <c r="BR536" s="421"/>
      <c r="BS536" s="421"/>
      <c r="BT536" s="421"/>
    </row>
    <row r="537" spans="2:72" ht="11.25" customHeight="1">
      <c r="B537" s="428">
        <v>2</v>
      </c>
      <c r="C537" s="421"/>
      <c r="D537" s="429" t="s">
        <v>2344</v>
      </c>
      <c r="E537" s="421"/>
      <c r="F537" s="421"/>
      <c r="G537" s="421"/>
      <c r="H537" s="421"/>
      <c r="I537" s="421"/>
      <c r="J537" s="421"/>
      <c r="K537" s="421"/>
      <c r="L537" s="421"/>
      <c r="M537" s="421"/>
      <c r="N537" s="421"/>
      <c r="O537" s="421"/>
      <c r="P537" s="421"/>
      <c r="Q537" s="421"/>
      <c r="R537" s="421"/>
      <c r="S537" s="421"/>
      <c r="T537" s="421"/>
      <c r="U537" s="421"/>
      <c r="V537" s="429" t="s">
        <v>2345</v>
      </c>
      <c r="W537" s="421"/>
      <c r="X537" s="421"/>
      <c r="Y537" s="421"/>
      <c r="Z537" s="421"/>
      <c r="AA537" s="421"/>
      <c r="AB537" s="421"/>
      <c r="AC537" s="421"/>
      <c r="AD537" s="421"/>
      <c r="AE537" s="421"/>
      <c r="AF537" s="421"/>
      <c r="AG537" s="421"/>
      <c r="AH537" s="421"/>
      <c r="AI537" s="421"/>
      <c r="AJ537" s="421"/>
      <c r="AK537" s="421"/>
      <c r="AL537" s="421"/>
      <c r="AM537" s="421"/>
      <c r="AN537" s="421"/>
      <c r="AO537" s="421"/>
      <c r="AP537" s="421"/>
      <c r="AQ537" s="421"/>
      <c r="AR537" s="421"/>
      <c r="AS537" s="457">
        <v>0</v>
      </c>
      <c r="AT537" s="421"/>
      <c r="AU537" s="421"/>
      <c r="AV537" s="421"/>
      <c r="AW537" s="421"/>
      <c r="AX537" s="421"/>
      <c r="AY537" s="421"/>
      <c r="AZ537" s="421"/>
      <c r="BA537" s="421"/>
      <c r="BB537" s="457">
        <v>70</v>
      </c>
      <c r="BC537" s="421"/>
      <c r="BD537" s="421"/>
      <c r="BE537" s="421"/>
      <c r="BF537" s="421"/>
      <c r="BG537" s="421"/>
      <c r="BH537" s="421"/>
      <c r="BI537" s="421"/>
      <c r="BJ537" s="421"/>
      <c r="BK537" s="429" t="s">
        <v>2187</v>
      </c>
      <c r="BL537" s="421"/>
      <c r="BM537" s="421"/>
      <c r="BN537" s="421"/>
      <c r="BO537" s="457">
        <v>0</v>
      </c>
      <c r="BP537" s="421"/>
      <c r="BQ537" s="421"/>
      <c r="BR537" s="421"/>
      <c r="BS537" s="421"/>
      <c r="BT537" s="421"/>
    </row>
    <row r="538" spans="2:72" ht="11.45" customHeight="1">
      <c r="B538" s="458">
        <v>0</v>
      </c>
      <c r="C538" s="459"/>
      <c r="D538" s="459"/>
      <c r="E538" s="459"/>
      <c r="F538" s="459"/>
      <c r="G538" s="459"/>
      <c r="H538" s="459"/>
      <c r="I538" s="459"/>
      <c r="J538" s="459"/>
      <c r="K538" s="459"/>
      <c r="L538" s="459"/>
      <c r="M538" s="459"/>
      <c r="N538" s="459"/>
      <c r="O538" s="459"/>
      <c r="P538" s="459"/>
      <c r="Q538" s="459"/>
      <c r="R538" s="459"/>
      <c r="S538" s="459"/>
      <c r="T538" s="459"/>
      <c r="U538" s="459"/>
      <c r="V538" s="459"/>
      <c r="W538" s="459"/>
      <c r="X538" s="459"/>
      <c r="Y538" s="459"/>
      <c r="Z538" s="459"/>
      <c r="AA538" s="459"/>
      <c r="AB538" s="459"/>
      <c r="AC538" s="459"/>
      <c r="AD538" s="459"/>
      <c r="AE538" s="459"/>
      <c r="AF538" s="459"/>
      <c r="AG538" s="459"/>
      <c r="AH538" s="459"/>
      <c r="AI538" s="459"/>
      <c r="AJ538" s="459"/>
      <c r="AK538" s="459"/>
      <c r="AL538" s="459"/>
      <c r="AM538" s="459"/>
      <c r="AN538" s="459"/>
      <c r="AO538" s="459"/>
      <c r="AP538" s="459"/>
      <c r="AQ538" s="459"/>
      <c r="AR538" s="459"/>
      <c r="AS538" s="459"/>
      <c r="AT538" s="459"/>
      <c r="AU538" s="459"/>
      <c r="AV538" s="459"/>
      <c r="AW538" s="459"/>
      <c r="AX538" s="459"/>
      <c r="AY538" s="459"/>
      <c r="AZ538" s="459"/>
      <c r="BA538" s="459"/>
      <c r="BB538" s="459"/>
      <c r="BC538" s="459"/>
      <c r="BD538" s="459"/>
      <c r="BE538" s="459"/>
      <c r="BF538" s="459"/>
      <c r="BG538" s="459"/>
      <c r="BH538" s="459"/>
      <c r="BI538" s="459"/>
      <c r="BJ538" s="459"/>
      <c r="BK538" s="459"/>
      <c r="BL538" s="459"/>
      <c r="BM538" s="459"/>
      <c r="BN538" s="459"/>
      <c r="BO538" s="459"/>
      <c r="BP538" s="459"/>
      <c r="BQ538" s="459"/>
      <c r="BR538" s="459"/>
      <c r="BS538" s="459"/>
      <c r="BT538" s="459"/>
    </row>
    <row r="539" ht="2.85" customHeight="1"/>
    <row r="540" ht="4.35" customHeight="1"/>
    <row r="541" ht="2.85" customHeight="1"/>
    <row r="542" ht="13.5" hidden="1"/>
    <row r="543" spans="2:38" ht="14.45" customHeight="1">
      <c r="B543" s="453" t="s">
        <v>2346</v>
      </c>
      <c r="C543" s="421"/>
      <c r="D543" s="421"/>
      <c r="E543" s="421"/>
      <c r="F543" s="421"/>
      <c r="G543" s="421"/>
      <c r="H543" s="421"/>
      <c r="I543" s="421"/>
      <c r="J543" s="421"/>
      <c r="K543" s="421"/>
      <c r="L543" s="421"/>
      <c r="M543" s="421"/>
      <c r="N543" s="421"/>
      <c r="O543" s="421"/>
      <c r="P543" s="421"/>
      <c r="Q543" s="421"/>
      <c r="R543" s="421"/>
      <c r="S543" s="421"/>
      <c r="T543" s="421"/>
      <c r="U543" s="421"/>
      <c r="V543" s="421"/>
      <c r="W543" s="421"/>
      <c r="X543" s="421"/>
      <c r="Y543" s="421"/>
      <c r="Z543" s="421"/>
      <c r="AA543" s="421"/>
      <c r="AB543" s="421"/>
      <c r="AC543" s="421"/>
      <c r="AD543" s="421"/>
      <c r="AE543" s="421"/>
      <c r="AF543" s="421"/>
      <c r="AG543" s="421"/>
      <c r="AH543" s="421"/>
      <c r="AI543" s="421"/>
      <c r="AJ543" s="421"/>
      <c r="AK543" s="421"/>
      <c r="AL543" s="421"/>
    </row>
    <row r="544" spans="2:72" ht="11.45" customHeight="1">
      <c r="B544" s="461" t="s">
        <v>1937</v>
      </c>
      <c r="C544" s="455"/>
      <c r="D544" s="462" t="s">
        <v>1938</v>
      </c>
      <c r="E544" s="455"/>
      <c r="F544" s="455"/>
      <c r="G544" s="455"/>
      <c r="H544" s="455"/>
      <c r="I544" s="455"/>
      <c r="J544" s="455"/>
      <c r="K544" s="455"/>
      <c r="L544" s="455"/>
      <c r="M544" s="455"/>
      <c r="N544" s="455"/>
      <c r="O544" s="455"/>
      <c r="P544" s="455"/>
      <c r="Q544" s="455"/>
      <c r="R544" s="455"/>
      <c r="S544" s="455"/>
      <c r="T544" s="455"/>
      <c r="U544" s="455"/>
      <c r="V544" s="462" t="s">
        <v>1884</v>
      </c>
      <c r="W544" s="455"/>
      <c r="X544" s="455"/>
      <c r="Y544" s="455"/>
      <c r="Z544" s="455"/>
      <c r="AA544" s="455"/>
      <c r="AB544" s="455"/>
      <c r="AC544" s="455"/>
      <c r="AD544" s="455"/>
      <c r="AE544" s="455"/>
      <c r="AF544" s="455"/>
      <c r="AG544" s="455"/>
      <c r="AH544" s="455"/>
      <c r="AI544" s="455"/>
      <c r="AJ544" s="455"/>
      <c r="AK544" s="455"/>
      <c r="AL544" s="455"/>
      <c r="AM544" s="455"/>
      <c r="AN544" s="455"/>
      <c r="AO544" s="455"/>
      <c r="AP544" s="455"/>
      <c r="AQ544" s="455"/>
      <c r="AR544" s="455"/>
      <c r="AS544" s="461" t="s">
        <v>1939</v>
      </c>
      <c r="AT544" s="455"/>
      <c r="AU544" s="455"/>
      <c r="AV544" s="455"/>
      <c r="AW544" s="455"/>
      <c r="AX544" s="455"/>
      <c r="AY544" s="455"/>
      <c r="AZ544" s="455"/>
      <c r="BA544" s="455"/>
      <c r="BB544" s="461" t="s">
        <v>128</v>
      </c>
      <c r="BC544" s="455"/>
      <c r="BD544" s="455"/>
      <c r="BE544" s="455"/>
      <c r="BF544" s="455"/>
      <c r="BG544" s="455"/>
      <c r="BH544" s="455"/>
      <c r="BI544" s="455"/>
      <c r="BJ544" s="455"/>
      <c r="BK544" s="462" t="s">
        <v>1940</v>
      </c>
      <c r="BL544" s="455"/>
      <c r="BM544" s="455"/>
      <c r="BN544" s="455"/>
      <c r="BO544" s="461" t="s">
        <v>1941</v>
      </c>
      <c r="BP544" s="455"/>
      <c r="BQ544" s="455"/>
      <c r="BR544" s="455"/>
      <c r="BS544" s="455"/>
      <c r="BT544" s="455"/>
    </row>
    <row r="545" spans="2:72" ht="11.45" customHeight="1">
      <c r="B545" s="428">
        <v>1</v>
      </c>
      <c r="C545" s="421"/>
      <c r="D545" s="429" t="s">
        <v>2347</v>
      </c>
      <c r="E545" s="421"/>
      <c r="F545" s="421"/>
      <c r="G545" s="421"/>
      <c r="H545" s="421"/>
      <c r="I545" s="421"/>
      <c r="J545" s="421"/>
      <c r="K545" s="421"/>
      <c r="L545" s="421"/>
      <c r="M545" s="421"/>
      <c r="N545" s="421"/>
      <c r="O545" s="421"/>
      <c r="P545" s="421"/>
      <c r="Q545" s="421"/>
      <c r="R545" s="421"/>
      <c r="S545" s="421"/>
      <c r="T545" s="421"/>
      <c r="U545" s="421"/>
      <c r="V545" s="429" t="s">
        <v>2348</v>
      </c>
      <c r="W545" s="421"/>
      <c r="X545" s="421"/>
      <c r="Y545" s="421"/>
      <c r="Z545" s="421"/>
      <c r="AA545" s="421"/>
      <c r="AB545" s="421"/>
      <c r="AC545" s="421"/>
      <c r="AD545" s="421"/>
      <c r="AE545" s="421"/>
      <c r="AF545" s="421"/>
      <c r="AG545" s="421"/>
      <c r="AH545" s="421"/>
      <c r="AI545" s="421"/>
      <c r="AJ545" s="421"/>
      <c r="AK545" s="421"/>
      <c r="AL545" s="421"/>
      <c r="AM545" s="421"/>
      <c r="AN545" s="421"/>
      <c r="AO545" s="421"/>
      <c r="AP545" s="421"/>
      <c r="AQ545" s="421"/>
      <c r="AR545" s="421"/>
      <c r="AS545" s="457">
        <v>0</v>
      </c>
      <c r="AT545" s="421"/>
      <c r="AU545" s="421"/>
      <c r="AV545" s="421"/>
      <c r="AW545" s="421"/>
      <c r="AX545" s="421"/>
      <c r="AY545" s="421"/>
      <c r="AZ545" s="421"/>
      <c r="BA545" s="421"/>
      <c r="BB545" s="457">
        <v>50</v>
      </c>
      <c r="BC545" s="421"/>
      <c r="BD545" s="421"/>
      <c r="BE545" s="421"/>
      <c r="BF545" s="421"/>
      <c r="BG545" s="421"/>
      <c r="BH545" s="421"/>
      <c r="BI545" s="421"/>
      <c r="BJ545" s="421"/>
      <c r="BK545" s="429" t="s">
        <v>158</v>
      </c>
      <c r="BL545" s="421"/>
      <c r="BM545" s="421"/>
      <c r="BN545" s="421"/>
      <c r="BO545" s="457">
        <v>0</v>
      </c>
      <c r="BP545" s="421"/>
      <c r="BQ545" s="421"/>
      <c r="BR545" s="421"/>
      <c r="BS545" s="421"/>
      <c r="BT545" s="421"/>
    </row>
    <row r="546" spans="2:72" ht="11.25" customHeight="1">
      <c r="B546" s="428">
        <v>2</v>
      </c>
      <c r="C546" s="421"/>
      <c r="D546" s="429" t="s">
        <v>2349</v>
      </c>
      <c r="E546" s="421"/>
      <c r="F546" s="421"/>
      <c r="G546" s="421"/>
      <c r="H546" s="421"/>
      <c r="I546" s="421"/>
      <c r="J546" s="421"/>
      <c r="K546" s="421"/>
      <c r="L546" s="421"/>
      <c r="M546" s="421"/>
      <c r="N546" s="421"/>
      <c r="O546" s="421"/>
      <c r="P546" s="421"/>
      <c r="Q546" s="421"/>
      <c r="R546" s="421"/>
      <c r="S546" s="421"/>
      <c r="T546" s="421"/>
      <c r="U546" s="421"/>
      <c r="V546" s="429" t="s">
        <v>2350</v>
      </c>
      <c r="W546" s="421"/>
      <c r="X546" s="421"/>
      <c r="Y546" s="421"/>
      <c r="Z546" s="421"/>
      <c r="AA546" s="421"/>
      <c r="AB546" s="421"/>
      <c r="AC546" s="421"/>
      <c r="AD546" s="421"/>
      <c r="AE546" s="421"/>
      <c r="AF546" s="421"/>
      <c r="AG546" s="421"/>
      <c r="AH546" s="421"/>
      <c r="AI546" s="421"/>
      <c r="AJ546" s="421"/>
      <c r="AK546" s="421"/>
      <c r="AL546" s="421"/>
      <c r="AM546" s="421"/>
      <c r="AN546" s="421"/>
      <c r="AO546" s="421"/>
      <c r="AP546" s="421"/>
      <c r="AQ546" s="421"/>
      <c r="AR546" s="421"/>
      <c r="AS546" s="457">
        <v>0</v>
      </c>
      <c r="AT546" s="421"/>
      <c r="AU546" s="421"/>
      <c r="AV546" s="421"/>
      <c r="AW546" s="421"/>
      <c r="AX546" s="421"/>
      <c r="AY546" s="421"/>
      <c r="AZ546" s="421"/>
      <c r="BA546" s="421"/>
      <c r="BB546" s="457">
        <v>10</v>
      </c>
      <c r="BC546" s="421"/>
      <c r="BD546" s="421"/>
      <c r="BE546" s="421"/>
      <c r="BF546" s="421"/>
      <c r="BG546" s="421"/>
      <c r="BH546" s="421"/>
      <c r="BI546" s="421"/>
      <c r="BJ546" s="421"/>
      <c r="BK546" s="429" t="s">
        <v>158</v>
      </c>
      <c r="BL546" s="421"/>
      <c r="BM546" s="421"/>
      <c r="BN546" s="421"/>
      <c r="BO546" s="457">
        <v>0</v>
      </c>
      <c r="BP546" s="421"/>
      <c r="BQ546" s="421"/>
      <c r="BR546" s="421"/>
      <c r="BS546" s="421"/>
      <c r="BT546" s="421"/>
    </row>
    <row r="547" spans="2:72" ht="11.45" customHeight="1">
      <c r="B547" s="428">
        <v>3</v>
      </c>
      <c r="C547" s="421"/>
      <c r="D547" s="429" t="s">
        <v>2351</v>
      </c>
      <c r="E547" s="421"/>
      <c r="F547" s="421"/>
      <c r="G547" s="421"/>
      <c r="H547" s="421"/>
      <c r="I547" s="421"/>
      <c r="J547" s="421"/>
      <c r="K547" s="421"/>
      <c r="L547" s="421"/>
      <c r="M547" s="421"/>
      <c r="N547" s="421"/>
      <c r="O547" s="421"/>
      <c r="P547" s="421"/>
      <c r="Q547" s="421"/>
      <c r="R547" s="421"/>
      <c r="S547" s="421"/>
      <c r="T547" s="421"/>
      <c r="U547" s="421"/>
      <c r="V547" s="429" t="s">
        <v>2352</v>
      </c>
      <c r="W547" s="421"/>
      <c r="X547" s="421"/>
      <c r="Y547" s="421"/>
      <c r="Z547" s="421"/>
      <c r="AA547" s="421"/>
      <c r="AB547" s="421"/>
      <c r="AC547" s="421"/>
      <c r="AD547" s="421"/>
      <c r="AE547" s="421"/>
      <c r="AF547" s="421"/>
      <c r="AG547" s="421"/>
      <c r="AH547" s="421"/>
      <c r="AI547" s="421"/>
      <c r="AJ547" s="421"/>
      <c r="AK547" s="421"/>
      <c r="AL547" s="421"/>
      <c r="AM547" s="421"/>
      <c r="AN547" s="421"/>
      <c r="AO547" s="421"/>
      <c r="AP547" s="421"/>
      <c r="AQ547" s="421"/>
      <c r="AR547" s="421"/>
      <c r="AS547" s="457">
        <v>0</v>
      </c>
      <c r="AT547" s="421"/>
      <c r="AU547" s="421"/>
      <c r="AV547" s="421"/>
      <c r="AW547" s="421"/>
      <c r="AX547" s="421"/>
      <c r="AY547" s="421"/>
      <c r="AZ547" s="421"/>
      <c r="BA547" s="421"/>
      <c r="BB547" s="457">
        <v>260</v>
      </c>
      <c r="BC547" s="421"/>
      <c r="BD547" s="421"/>
      <c r="BE547" s="421"/>
      <c r="BF547" s="421"/>
      <c r="BG547" s="421"/>
      <c r="BH547" s="421"/>
      <c r="BI547" s="421"/>
      <c r="BJ547" s="421"/>
      <c r="BK547" s="429" t="s">
        <v>218</v>
      </c>
      <c r="BL547" s="421"/>
      <c r="BM547" s="421"/>
      <c r="BN547" s="421"/>
      <c r="BO547" s="457">
        <v>0</v>
      </c>
      <c r="BP547" s="421"/>
      <c r="BQ547" s="421"/>
      <c r="BR547" s="421"/>
      <c r="BS547" s="421"/>
      <c r="BT547" s="421"/>
    </row>
    <row r="548" spans="2:72" ht="11.45" customHeight="1">
      <c r="B548" s="428">
        <v>4</v>
      </c>
      <c r="C548" s="421"/>
      <c r="D548" s="429" t="s">
        <v>2353</v>
      </c>
      <c r="E548" s="421"/>
      <c r="F548" s="421"/>
      <c r="G548" s="421"/>
      <c r="H548" s="421"/>
      <c r="I548" s="421"/>
      <c r="J548" s="421"/>
      <c r="K548" s="421"/>
      <c r="L548" s="421"/>
      <c r="M548" s="421"/>
      <c r="N548" s="421"/>
      <c r="O548" s="421"/>
      <c r="P548" s="421"/>
      <c r="Q548" s="421"/>
      <c r="R548" s="421"/>
      <c r="S548" s="421"/>
      <c r="T548" s="421"/>
      <c r="U548" s="421"/>
      <c r="V548" s="429" t="s">
        <v>2354</v>
      </c>
      <c r="W548" s="421"/>
      <c r="X548" s="421"/>
      <c r="Y548" s="421"/>
      <c r="Z548" s="421"/>
      <c r="AA548" s="421"/>
      <c r="AB548" s="421"/>
      <c r="AC548" s="421"/>
      <c r="AD548" s="421"/>
      <c r="AE548" s="421"/>
      <c r="AF548" s="421"/>
      <c r="AG548" s="421"/>
      <c r="AH548" s="421"/>
      <c r="AI548" s="421"/>
      <c r="AJ548" s="421"/>
      <c r="AK548" s="421"/>
      <c r="AL548" s="421"/>
      <c r="AM548" s="421"/>
      <c r="AN548" s="421"/>
      <c r="AO548" s="421"/>
      <c r="AP548" s="421"/>
      <c r="AQ548" s="421"/>
      <c r="AR548" s="421"/>
      <c r="AS548" s="457">
        <v>0</v>
      </c>
      <c r="AT548" s="421"/>
      <c r="AU548" s="421"/>
      <c r="AV548" s="421"/>
      <c r="AW548" s="421"/>
      <c r="AX548" s="421"/>
      <c r="AY548" s="421"/>
      <c r="AZ548" s="421"/>
      <c r="BA548" s="421"/>
      <c r="BB548" s="457">
        <v>24</v>
      </c>
      <c r="BC548" s="421"/>
      <c r="BD548" s="421"/>
      <c r="BE548" s="421"/>
      <c r="BF548" s="421"/>
      <c r="BG548" s="421"/>
      <c r="BH548" s="421"/>
      <c r="BI548" s="421"/>
      <c r="BJ548" s="421"/>
      <c r="BK548" s="429" t="s">
        <v>218</v>
      </c>
      <c r="BL548" s="421"/>
      <c r="BM548" s="421"/>
      <c r="BN548" s="421"/>
      <c r="BO548" s="457">
        <v>0</v>
      </c>
      <c r="BP548" s="421"/>
      <c r="BQ548" s="421"/>
      <c r="BR548" s="421"/>
      <c r="BS548" s="421"/>
      <c r="BT548" s="421"/>
    </row>
    <row r="549" spans="2:72" ht="11.45" customHeight="1">
      <c r="B549" s="428">
        <v>5</v>
      </c>
      <c r="C549" s="421"/>
      <c r="D549" s="429" t="s">
        <v>2355</v>
      </c>
      <c r="E549" s="421"/>
      <c r="F549" s="421"/>
      <c r="G549" s="421"/>
      <c r="H549" s="421"/>
      <c r="I549" s="421"/>
      <c r="J549" s="421"/>
      <c r="K549" s="421"/>
      <c r="L549" s="421"/>
      <c r="M549" s="421"/>
      <c r="N549" s="421"/>
      <c r="O549" s="421"/>
      <c r="P549" s="421"/>
      <c r="Q549" s="421"/>
      <c r="R549" s="421"/>
      <c r="S549" s="421"/>
      <c r="T549" s="421"/>
      <c r="U549" s="421"/>
      <c r="V549" s="429" t="s">
        <v>2356</v>
      </c>
      <c r="W549" s="421"/>
      <c r="X549" s="421"/>
      <c r="Y549" s="421"/>
      <c r="Z549" s="421"/>
      <c r="AA549" s="421"/>
      <c r="AB549" s="421"/>
      <c r="AC549" s="421"/>
      <c r="AD549" s="421"/>
      <c r="AE549" s="421"/>
      <c r="AF549" s="421"/>
      <c r="AG549" s="421"/>
      <c r="AH549" s="421"/>
      <c r="AI549" s="421"/>
      <c r="AJ549" s="421"/>
      <c r="AK549" s="421"/>
      <c r="AL549" s="421"/>
      <c r="AM549" s="421"/>
      <c r="AN549" s="421"/>
      <c r="AO549" s="421"/>
      <c r="AP549" s="421"/>
      <c r="AQ549" s="421"/>
      <c r="AR549" s="421"/>
      <c r="AS549" s="457">
        <v>0</v>
      </c>
      <c r="AT549" s="421"/>
      <c r="AU549" s="421"/>
      <c r="AV549" s="421"/>
      <c r="AW549" s="421"/>
      <c r="AX549" s="421"/>
      <c r="AY549" s="421"/>
      <c r="AZ549" s="421"/>
      <c r="BA549" s="421"/>
      <c r="BB549" s="457">
        <v>48</v>
      </c>
      <c r="BC549" s="421"/>
      <c r="BD549" s="421"/>
      <c r="BE549" s="421"/>
      <c r="BF549" s="421"/>
      <c r="BG549" s="421"/>
      <c r="BH549" s="421"/>
      <c r="BI549" s="421"/>
      <c r="BJ549" s="421"/>
      <c r="BK549" s="429" t="s">
        <v>2187</v>
      </c>
      <c r="BL549" s="421"/>
      <c r="BM549" s="421"/>
      <c r="BN549" s="421"/>
      <c r="BO549" s="457">
        <v>0</v>
      </c>
      <c r="BP549" s="421"/>
      <c r="BQ549" s="421"/>
      <c r="BR549" s="421"/>
      <c r="BS549" s="421"/>
      <c r="BT549" s="421"/>
    </row>
    <row r="550" spans="2:72" ht="11.25" customHeight="1">
      <c r="B550" s="428">
        <v>6</v>
      </c>
      <c r="C550" s="421"/>
      <c r="D550" s="429" t="s">
        <v>2357</v>
      </c>
      <c r="E550" s="421"/>
      <c r="F550" s="421"/>
      <c r="G550" s="421"/>
      <c r="H550" s="421"/>
      <c r="I550" s="421"/>
      <c r="J550" s="421"/>
      <c r="K550" s="421"/>
      <c r="L550" s="421"/>
      <c r="M550" s="421"/>
      <c r="N550" s="421"/>
      <c r="O550" s="421"/>
      <c r="P550" s="421"/>
      <c r="Q550" s="421"/>
      <c r="R550" s="421"/>
      <c r="S550" s="421"/>
      <c r="T550" s="421"/>
      <c r="U550" s="421"/>
      <c r="V550" s="429" t="s">
        <v>2358</v>
      </c>
      <c r="W550" s="421"/>
      <c r="X550" s="421"/>
      <c r="Y550" s="421"/>
      <c r="Z550" s="421"/>
      <c r="AA550" s="421"/>
      <c r="AB550" s="421"/>
      <c r="AC550" s="421"/>
      <c r="AD550" s="421"/>
      <c r="AE550" s="421"/>
      <c r="AF550" s="421"/>
      <c r="AG550" s="421"/>
      <c r="AH550" s="421"/>
      <c r="AI550" s="421"/>
      <c r="AJ550" s="421"/>
      <c r="AK550" s="421"/>
      <c r="AL550" s="421"/>
      <c r="AM550" s="421"/>
      <c r="AN550" s="421"/>
      <c r="AO550" s="421"/>
      <c r="AP550" s="421"/>
      <c r="AQ550" s="421"/>
      <c r="AR550" s="421"/>
      <c r="AS550" s="457">
        <v>0</v>
      </c>
      <c r="AT550" s="421"/>
      <c r="AU550" s="421"/>
      <c r="AV550" s="421"/>
      <c r="AW550" s="421"/>
      <c r="AX550" s="421"/>
      <c r="AY550" s="421"/>
      <c r="AZ550" s="421"/>
      <c r="BA550" s="421"/>
      <c r="BB550" s="457">
        <v>30</v>
      </c>
      <c r="BC550" s="421"/>
      <c r="BD550" s="421"/>
      <c r="BE550" s="421"/>
      <c r="BF550" s="421"/>
      <c r="BG550" s="421"/>
      <c r="BH550" s="421"/>
      <c r="BI550" s="421"/>
      <c r="BJ550" s="421"/>
      <c r="BK550" s="429" t="s">
        <v>218</v>
      </c>
      <c r="BL550" s="421"/>
      <c r="BM550" s="421"/>
      <c r="BN550" s="421"/>
      <c r="BO550" s="457">
        <v>0</v>
      </c>
      <c r="BP550" s="421"/>
      <c r="BQ550" s="421"/>
      <c r="BR550" s="421"/>
      <c r="BS550" s="421"/>
      <c r="BT550" s="421"/>
    </row>
    <row r="551" spans="2:72" ht="11.45" customHeight="1">
      <c r="B551" s="428">
        <v>7</v>
      </c>
      <c r="C551" s="421"/>
      <c r="D551" s="429" t="s">
        <v>2359</v>
      </c>
      <c r="E551" s="421"/>
      <c r="F551" s="421"/>
      <c r="G551" s="421"/>
      <c r="H551" s="421"/>
      <c r="I551" s="421"/>
      <c r="J551" s="421"/>
      <c r="K551" s="421"/>
      <c r="L551" s="421"/>
      <c r="M551" s="421"/>
      <c r="N551" s="421"/>
      <c r="O551" s="421"/>
      <c r="P551" s="421"/>
      <c r="Q551" s="421"/>
      <c r="R551" s="421"/>
      <c r="S551" s="421"/>
      <c r="T551" s="421"/>
      <c r="U551" s="421"/>
      <c r="V551" s="429" t="s">
        <v>2360</v>
      </c>
      <c r="W551" s="421"/>
      <c r="X551" s="421"/>
      <c r="Y551" s="421"/>
      <c r="Z551" s="421"/>
      <c r="AA551" s="421"/>
      <c r="AB551" s="421"/>
      <c r="AC551" s="421"/>
      <c r="AD551" s="421"/>
      <c r="AE551" s="421"/>
      <c r="AF551" s="421"/>
      <c r="AG551" s="421"/>
      <c r="AH551" s="421"/>
      <c r="AI551" s="421"/>
      <c r="AJ551" s="421"/>
      <c r="AK551" s="421"/>
      <c r="AL551" s="421"/>
      <c r="AM551" s="421"/>
      <c r="AN551" s="421"/>
      <c r="AO551" s="421"/>
      <c r="AP551" s="421"/>
      <c r="AQ551" s="421"/>
      <c r="AR551" s="421"/>
      <c r="AS551" s="457">
        <v>0</v>
      </c>
      <c r="AT551" s="421"/>
      <c r="AU551" s="421"/>
      <c r="AV551" s="421"/>
      <c r="AW551" s="421"/>
      <c r="AX551" s="421"/>
      <c r="AY551" s="421"/>
      <c r="AZ551" s="421"/>
      <c r="BA551" s="421"/>
      <c r="BB551" s="457">
        <v>20</v>
      </c>
      <c r="BC551" s="421"/>
      <c r="BD551" s="421"/>
      <c r="BE551" s="421"/>
      <c r="BF551" s="421"/>
      <c r="BG551" s="421"/>
      <c r="BH551" s="421"/>
      <c r="BI551" s="421"/>
      <c r="BJ551" s="421"/>
      <c r="BK551" s="429" t="s">
        <v>218</v>
      </c>
      <c r="BL551" s="421"/>
      <c r="BM551" s="421"/>
      <c r="BN551" s="421"/>
      <c r="BO551" s="457">
        <v>0</v>
      </c>
      <c r="BP551" s="421"/>
      <c r="BQ551" s="421"/>
      <c r="BR551" s="421"/>
      <c r="BS551" s="421"/>
      <c r="BT551" s="421"/>
    </row>
    <row r="552" spans="2:72" ht="11.45" customHeight="1">
      <c r="B552" s="428">
        <v>8</v>
      </c>
      <c r="C552" s="421"/>
      <c r="D552" s="429" t="s">
        <v>2361</v>
      </c>
      <c r="E552" s="421"/>
      <c r="F552" s="421"/>
      <c r="G552" s="421"/>
      <c r="H552" s="421"/>
      <c r="I552" s="421"/>
      <c r="J552" s="421"/>
      <c r="K552" s="421"/>
      <c r="L552" s="421"/>
      <c r="M552" s="421"/>
      <c r="N552" s="421"/>
      <c r="O552" s="421"/>
      <c r="P552" s="421"/>
      <c r="Q552" s="421"/>
      <c r="R552" s="421"/>
      <c r="S552" s="421"/>
      <c r="T552" s="421"/>
      <c r="U552" s="421"/>
      <c r="V552" s="429" t="s">
        <v>2362</v>
      </c>
      <c r="W552" s="421"/>
      <c r="X552" s="421"/>
      <c r="Y552" s="421"/>
      <c r="Z552" s="421"/>
      <c r="AA552" s="421"/>
      <c r="AB552" s="421"/>
      <c r="AC552" s="421"/>
      <c r="AD552" s="421"/>
      <c r="AE552" s="421"/>
      <c r="AF552" s="421"/>
      <c r="AG552" s="421"/>
      <c r="AH552" s="421"/>
      <c r="AI552" s="421"/>
      <c r="AJ552" s="421"/>
      <c r="AK552" s="421"/>
      <c r="AL552" s="421"/>
      <c r="AM552" s="421"/>
      <c r="AN552" s="421"/>
      <c r="AO552" s="421"/>
      <c r="AP552" s="421"/>
      <c r="AQ552" s="421"/>
      <c r="AR552" s="421"/>
      <c r="AS552" s="457">
        <v>0</v>
      </c>
      <c r="AT552" s="421"/>
      <c r="AU552" s="421"/>
      <c r="AV552" s="421"/>
      <c r="AW552" s="421"/>
      <c r="AX552" s="421"/>
      <c r="AY552" s="421"/>
      <c r="AZ552" s="421"/>
      <c r="BA552" s="421"/>
      <c r="BB552" s="457">
        <v>60</v>
      </c>
      <c r="BC552" s="421"/>
      <c r="BD552" s="421"/>
      <c r="BE552" s="421"/>
      <c r="BF552" s="421"/>
      <c r="BG552" s="421"/>
      <c r="BH552" s="421"/>
      <c r="BI552" s="421"/>
      <c r="BJ552" s="421"/>
      <c r="BK552" s="429" t="s">
        <v>218</v>
      </c>
      <c r="BL552" s="421"/>
      <c r="BM552" s="421"/>
      <c r="BN552" s="421"/>
      <c r="BO552" s="457">
        <v>0</v>
      </c>
      <c r="BP552" s="421"/>
      <c r="BQ552" s="421"/>
      <c r="BR552" s="421"/>
      <c r="BS552" s="421"/>
      <c r="BT552" s="421"/>
    </row>
    <row r="553" spans="2:72" ht="11.45" customHeight="1">
      <c r="B553" s="428">
        <v>9</v>
      </c>
      <c r="C553" s="421"/>
      <c r="D553" s="429" t="s">
        <v>2363</v>
      </c>
      <c r="E553" s="421"/>
      <c r="F553" s="421"/>
      <c r="G553" s="421"/>
      <c r="H553" s="421"/>
      <c r="I553" s="421"/>
      <c r="J553" s="421"/>
      <c r="K553" s="421"/>
      <c r="L553" s="421"/>
      <c r="M553" s="421"/>
      <c r="N553" s="421"/>
      <c r="O553" s="421"/>
      <c r="P553" s="421"/>
      <c r="Q553" s="421"/>
      <c r="R553" s="421"/>
      <c r="S553" s="421"/>
      <c r="T553" s="421"/>
      <c r="U553" s="421"/>
      <c r="V553" s="429" t="s">
        <v>2364</v>
      </c>
      <c r="W553" s="421"/>
      <c r="X553" s="421"/>
      <c r="Y553" s="421"/>
      <c r="Z553" s="421"/>
      <c r="AA553" s="421"/>
      <c r="AB553" s="421"/>
      <c r="AC553" s="421"/>
      <c r="AD553" s="421"/>
      <c r="AE553" s="421"/>
      <c r="AF553" s="421"/>
      <c r="AG553" s="421"/>
      <c r="AH553" s="421"/>
      <c r="AI553" s="421"/>
      <c r="AJ553" s="421"/>
      <c r="AK553" s="421"/>
      <c r="AL553" s="421"/>
      <c r="AM553" s="421"/>
      <c r="AN553" s="421"/>
      <c r="AO553" s="421"/>
      <c r="AP553" s="421"/>
      <c r="AQ553" s="421"/>
      <c r="AR553" s="421"/>
      <c r="AS553" s="457">
        <v>0</v>
      </c>
      <c r="AT553" s="421"/>
      <c r="AU553" s="421"/>
      <c r="AV553" s="421"/>
      <c r="AW553" s="421"/>
      <c r="AX553" s="421"/>
      <c r="AY553" s="421"/>
      <c r="AZ553" s="421"/>
      <c r="BA553" s="421"/>
      <c r="BB553" s="457">
        <v>50</v>
      </c>
      <c r="BC553" s="421"/>
      <c r="BD553" s="421"/>
      <c r="BE553" s="421"/>
      <c r="BF553" s="421"/>
      <c r="BG553" s="421"/>
      <c r="BH553" s="421"/>
      <c r="BI553" s="421"/>
      <c r="BJ553" s="421"/>
      <c r="BK553" s="429" t="s">
        <v>218</v>
      </c>
      <c r="BL553" s="421"/>
      <c r="BM553" s="421"/>
      <c r="BN553" s="421"/>
      <c r="BO553" s="457">
        <v>0</v>
      </c>
      <c r="BP553" s="421"/>
      <c r="BQ553" s="421"/>
      <c r="BR553" s="421"/>
      <c r="BS553" s="421"/>
      <c r="BT553" s="421"/>
    </row>
    <row r="554" spans="2:72" ht="11.25" customHeight="1">
      <c r="B554" s="428">
        <v>10</v>
      </c>
      <c r="C554" s="421"/>
      <c r="D554" s="429" t="s">
        <v>2365</v>
      </c>
      <c r="E554" s="421"/>
      <c r="F554" s="421"/>
      <c r="G554" s="421"/>
      <c r="H554" s="421"/>
      <c r="I554" s="421"/>
      <c r="J554" s="421"/>
      <c r="K554" s="421"/>
      <c r="L554" s="421"/>
      <c r="M554" s="421"/>
      <c r="N554" s="421"/>
      <c r="O554" s="421"/>
      <c r="P554" s="421"/>
      <c r="Q554" s="421"/>
      <c r="R554" s="421"/>
      <c r="S554" s="421"/>
      <c r="T554" s="421"/>
      <c r="U554" s="421"/>
      <c r="V554" s="429" t="s">
        <v>2366</v>
      </c>
      <c r="W554" s="421"/>
      <c r="X554" s="421"/>
      <c r="Y554" s="421"/>
      <c r="Z554" s="421"/>
      <c r="AA554" s="421"/>
      <c r="AB554" s="421"/>
      <c r="AC554" s="421"/>
      <c r="AD554" s="421"/>
      <c r="AE554" s="421"/>
      <c r="AF554" s="421"/>
      <c r="AG554" s="421"/>
      <c r="AH554" s="421"/>
      <c r="AI554" s="421"/>
      <c r="AJ554" s="421"/>
      <c r="AK554" s="421"/>
      <c r="AL554" s="421"/>
      <c r="AM554" s="421"/>
      <c r="AN554" s="421"/>
      <c r="AO554" s="421"/>
      <c r="AP554" s="421"/>
      <c r="AQ554" s="421"/>
      <c r="AR554" s="421"/>
      <c r="AS554" s="457">
        <v>0</v>
      </c>
      <c r="AT554" s="421"/>
      <c r="AU554" s="421"/>
      <c r="AV554" s="421"/>
      <c r="AW554" s="421"/>
      <c r="AX554" s="421"/>
      <c r="AY554" s="421"/>
      <c r="AZ554" s="421"/>
      <c r="BA554" s="421"/>
      <c r="BB554" s="457">
        <v>10</v>
      </c>
      <c r="BC554" s="421"/>
      <c r="BD554" s="421"/>
      <c r="BE554" s="421"/>
      <c r="BF554" s="421"/>
      <c r="BG554" s="421"/>
      <c r="BH554" s="421"/>
      <c r="BI554" s="421"/>
      <c r="BJ554" s="421"/>
      <c r="BK554" s="429" t="s">
        <v>218</v>
      </c>
      <c r="BL554" s="421"/>
      <c r="BM554" s="421"/>
      <c r="BN554" s="421"/>
      <c r="BO554" s="457">
        <v>0</v>
      </c>
      <c r="BP554" s="421"/>
      <c r="BQ554" s="421"/>
      <c r="BR554" s="421"/>
      <c r="BS554" s="421"/>
      <c r="BT554" s="421"/>
    </row>
    <row r="555" spans="2:72" ht="11.45" customHeight="1">
      <c r="B555" s="458">
        <v>0</v>
      </c>
      <c r="C555" s="459"/>
      <c r="D555" s="459"/>
      <c r="E555" s="459"/>
      <c r="F555" s="459"/>
      <c r="G555" s="459"/>
      <c r="H555" s="459"/>
      <c r="I555" s="459"/>
      <c r="J555" s="459"/>
      <c r="K555" s="459"/>
      <c r="L555" s="459"/>
      <c r="M555" s="459"/>
      <c r="N555" s="459"/>
      <c r="O555" s="459"/>
      <c r="P555" s="459"/>
      <c r="Q555" s="459"/>
      <c r="R555" s="459"/>
      <c r="S555" s="459"/>
      <c r="T555" s="459"/>
      <c r="U555" s="459"/>
      <c r="V555" s="459"/>
      <c r="W555" s="459"/>
      <c r="X555" s="459"/>
      <c r="Y555" s="459"/>
      <c r="Z555" s="459"/>
      <c r="AA555" s="459"/>
      <c r="AB555" s="459"/>
      <c r="AC555" s="459"/>
      <c r="AD555" s="459"/>
      <c r="AE555" s="459"/>
      <c r="AF555" s="459"/>
      <c r="AG555" s="459"/>
      <c r="AH555" s="459"/>
      <c r="AI555" s="459"/>
      <c r="AJ555" s="459"/>
      <c r="AK555" s="459"/>
      <c r="AL555" s="459"/>
      <c r="AM555" s="459"/>
      <c r="AN555" s="459"/>
      <c r="AO555" s="459"/>
      <c r="AP555" s="459"/>
      <c r="AQ555" s="459"/>
      <c r="AR555" s="459"/>
      <c r="AS555" s="459"/>
      <c r="AT555" s="459"/>
      <c r="AU555" s="459"/>
      <c r="AV555" s="459"/>
      <c r="AW555" s="459"/>
      <c r="AX555" s="459"/>
      <c r="AY555" s="459"/>
      <c r="AZ555" s="459"/>
      <c r="BA555" s="459"/>
      <c r="BB555" s="459"/>
      <c r="BC555" s="459"/>
      <c r="BD555" s="459"/>
      <c r="BE555" s="459"/>
      <c r="BF555" s="459"/>
      <c r="BG555" s="459"/>
      <c r="BH555" s="459"/>
      <c r="BI555" s="459"/>
      <c r="BJ555" s="459"/>
      <c r="BK555" s="459"/>
      <c r="BL555" s="459"/>
      <c r="BM555" s="459"/>
      <c r="BN555" s="459"/>
      <c r="BO555" s="459"/>
      <c r="BP555" s="459"/>
      <c r="BQ555" s="459"/>
      <c r="BR555" s="459"/>
      <c r="BS555" s="459"/>
      <c r="BT555" s="459"/>
    </row>
    <row r="556" ht="2.85" customHeight="1"/>
    <row r="557" ht="4.35" customHeight="1"/>
    <row r="558" ht="2.85" customHeight="1"/>
    <row r="559" ht="13.5" hidden="1"/>
    <row r="560" spans="2:35" ht="14.45" customHeight="1">
      <c r="B560" s="453" t="s">
        <v>2367</v>
      </c>
      <c r="C560" s="421"/>
      <c r="D560" s="421"/>
      <c r="E560" s="421"/>
      <c r="F560" s="421"/>
      <c r="G560" s="421"/>
      <c r="H560" s="421"/>
      <c r="I560" s="421"/>
      <c r="J560" s="421"/>
      <c r="K560" s="421"/>
      <c r="L560" s="421"/>
      <c r="M560" s="421"/>
      <c r="N560" s="421"/>
      <c r="O560" s="421"/>
      <c r="P560" s="421"/>
      <c r="Q560" s="421"/>
      <c r="R560" s="421"/>
      <c r="S560" s="421"/>
      <c r="T560" s="421"/>
      <c r="U560" s="421"/>
      <c r="V560" s="421"/>
      <c r="W560" s="421"/>
      <c r="X560" s="421"/>
      <c r="Y560" s="421"/>
      <c r="Z560" s="421"/>
      <c r="AA560" s="421"/>
      <c r="AB560" s="421"/>
      <c r="AC560" s="421"/>
      <c r="AD560" s="421"/>
      <c r="AE560" s="421"/>
      <c r="AF560" s="421"/>
      <c r="AG560" s="421"/>
      <c r="AH560" s="421"/>
      <c r="AI560" s="421"/>
    </row>
    <row r="561" spans="2:72" ht="11.45" customHeight="1">
      <c r="B561" s="461" t="s">
        <v>1937</v>
      </c>
      <c r="C561" s="455"/>
      <c r="D561" s="462" t="s">
        <v>1938</v>
      </c>
      <c r="E561" s="455"/>
      <c r="F561" s="455"/>
      <c r="G561" s="455"/>
      <c r="H561" s="455"/>
      <c r="I561" s="455"/>
      <c r="J561" s="455"/>
      <c r="K561" s="455"/>
      <c r="L561" s="455"/>
      <c r="M561" s="455"/>
      <c r="N561" s="455"/>
      <c r="O561" s="455"/>
      <c r="P561" s="455"/>
      <c r="Q561" s="455"/>
      <c r="R561" s="455"/>
      <c r="S561" s="455"/>
      <c r="T561" s="455"/>
      <c r="U561" s="455"/>
      <c r="V561" s="462" t="s">
        <v>1884</v>
      </c>
      <c r="W561" s="455"/>
      <c r="X561" s="455"/>
      <c r="Y561" s="455"/>
      <c r="Z561" s="455"/>
      <c r="AA561" s="455"/>
      <c r="AB561" s="455"/>
      <c r="AC561" s="455"/>
      <c r="AD561" s="455"/>
      <c r="AE561" s="455"/>
      <c r="AF561" s="455"/>
      <c r="AG561" s="455"/>
      <c r="AH561" s="455"/>
      <c r="AI561" s="455"/>
      <c r="AJ561" s="455"/>
      <c r="AK561" s="455"/>
      <c r="AL561" s="455"/>
      <c r="AM561" s="455"/>
      <c r="AN561" s="455"/>
      <c r="AO561" s="455"/>
      <c r="AP561" s="455"/>
      <c r="AQ561" s="455"/>
      <c r="AR561" s="455"/>
      <c r="AS561" s="461" t="s">
        <v>1939</v>
      </c>
      <c r="AT561" s="455"/>
      <c r="AU561" s="455"/>
      <c r="AV561" s="455"/>
      <c r="AW561" s="455"/>
      <c r="AX561" s="455"/>
      <c r="AY561" s="455"/>
      <c r="AZ561" s="455"/>
      <c r="BA561" s="455"/>
      <c r="BB561" s="461" t="s">
        <v>128</v>
      </c>
      <c r="BC561" s="455"/>
      <c r="BD561" s="455"/>
      <c r="BE561" s="455"/>
      <c r="BF561" s="455"/>
      <c r="BG561" s="455"/>
      <c r="BH561" s="455"/>
      <c r="BI561" s="455"/>
      <c r="BJ561" s="455"/>
      <c r="BK561" s="462" t="s">
        <v>1940</v>
      </c>
      <c r="BL561" s="455"/>
      <c r="BM561" s="455"/>
      <c r="BN561" s="455"/>
      <c r="BO561" s="461" t="s">
        <v>1941</v>
      </c>
      <c r="BP561" s="455"/>
      <c r="BQ561" s="455"/>
      <c r="BR561" s="455"/>
      <c r="BS561" s="455"/>
      <c r="BT561" s="455"/>
    </row>
    <row r="562" spans="2:72" ht="11.45" customHeight="1">
      <c r="B562" s="428">
        <v>1</v>
      </c>
      <c r="C562" s="421"/>
      <c r="D562" s="429" t="s">
        <v>2368</v>
      </c>
      <c r="E562" s="421"/>
      <c r="F562" s="421"/>
      <c r="G562" s="421"/>
      <c r="H562" s="421"/>
      <c r="I562" s="421"/>
      <c r="J562" s="421"/>
      <c r="K562" s="421"/>
      <c r="L562" s="421"/>
      <c r="M562" s="421"/>
      <c r="N562" s="421"/>
      <c r="O562" s="421"/>
      <c r="P562" s="421"/>
      <c r="Q562" s="421"/>
      <c r="R562" s="421"/>
      <c r="S562" s="421"/>
      <c r="T562" s="421"/>
      <c r="U562" s="421"/>
      <c r="V562" s="429" t="s">
        <v>2369</v>
      </c>
      <c r="W562" s="421"/>
      <c r="X562" s="421"/>
      <c r="Y562" s="421"/>
      <c r="Z562" s="421"/>
      <c r="AA562" s="421"/>
      <c r="AB562" s="421"/>
      <c r="AC562" s="421"/>
      <c r="AD562" s="421"/>
      <c r="AE562" s="421"/>
      <c r="AF562" s="421"/>
      <c r="AG562" s="421"/>
      <c r="AH562" s="421"/>
      <c r="AI562" s="421"/>
      <c r="AJ562" s="421"/>
      <c r="AK562" s="421"/>
      <c r="AL562" s="421"/>
      <c r="AM562" s="421"/>
      <c r="AN562" s="421"/>
      <c r="AO562" s="421"/>
      <c r="AP562" s="421"/>
      <c r="AQ562" s="421"/>
      <c r="AR562" s="421"/>
      <c r="AS562" s="457">
        <v>0</v>
      </c>
      <c r="AT562" s="421"/>
      <c r="AU562" s="421"/>
      <c r="AV562" s="421"/>
      <c r="AW562" s="421"/>
      <c r="AX562" s="421"/>
      <c r="AY562" s="421"/>
      <c r="AZ562" s="421"/>
      <c r="BA562" s="421"/>
      <c r="BB562" s="457">
        <v>4</v>
      </c>
      <c r="BC562" s="421"/>
      <c r="BD562" s="421"/>
      <c r="BE562" s="421"/>
      <c r="BF562" s="421"/>
      <c r="BG562" s="421"/>
      <c r="BH562" s="421"/>
      <c r="BI562" s="421"/>
      <c r="BJ562" s="421"/>
      <c r="BK562" s="429" t="s">
        <v>580</v>
      </c>
      <c r="BL562" s="421"/>
      <c r="BM562" s="421"/>
      <c r="BN562" s="421"/>
      <c r="BO562" s="457">
        <v>0</v>
      </c>
      <c r="BP562" s="421"/>
      <c r="BQ562" s="421"/>
      <c r="BR562" s="421"/>
      <c r="BS562" s="421"/>
      <c r="BT562" s="421"/>
    </row>
    <row r="563" spans="2:72" ht="11.25" customHeight="1">
      <c r="B563" s="428">
        <v>2</v>
      </c>
      <c r="C563" s="421"/>
      <c r="D563" s="429" t="s">
        <v>2370</v>
      </c>
      <c r="E563" s="421"/>
      <c r="F563" s="421"/>
      <c r="G563" s="421"/>
      <c r="H563" s="421"/>
      <c r="I563" s="421"/>
      <c r="J563" s="421"/>
      <c r="K563" s="421"/>
      <c r="L563" s="421"/>
      <c r="M563" s="421"/>
      <c r="N563" s="421"/>
      <c r="O563" s="421"/>
      <c r="P563" s="421"/>
      <c r="Q563" s="421"/>
      <c r="R563" s="421"/>
      <c r="S563" s="421"/>
      <c r="T563" s="421"/>
      <c r="U563" s="421"/>
      <c r="V563" s="429" t="s">
        <v>2371</v>
      </c>
      <c r="W563" s="421"/>
      <c r="X563" s="421"/>
      <c r="Y563" s="421"/>
      <c r="Z563" s="421"/>
      <c r="AA563" s="421"/>
      <c r="AB563" s="421"/>
      <c r="AC563" s="421"/>
      <c r="AD563" s="421"/>
      <c r="AE563" s="421"/>
      <c r="AF563" s="421"/>
      <c r="AG563" s="421"/>
      <c r="AH563" s="421"/>
      <c r="AI563" s="421"/>
      <c r="AJ563" s="421"/>
      <c r="AK563" s="421"/>
      <c r="AL563" s="421"/>
      <c r="AM563" s="421"/>
      <c r="AN563" s="421"/>
      <c r="AO563" s="421"/>
      <c r="AP563" s="421"/>
      <c r="AQ563" s="421"/>
      <c r="AR563" s="421"/>
      <c r="AS563" s="457">
        <v>0</v>
      </c>
      <c r="AT563" s="421"/>
      <c r="AU563" s="421"/>
      <c r="AV563" s="421"/>
      <c r="AW563" s="421"/>
      <c r="AX563" s="421"/>
      <c r="AY563" s="421"/>
      <c r="AZ563" s="421"/>
      <c r="BA563" s="421"/>
      <c r="BB563" s="457">
        <v>5</v>
      </c>
      <c r="BC563" s="421"/>
      <c r="BD563" s="421"/>
      <c r="BE563" s="421"/>
      <c r="BF563" s="421"/>
      <c r="BG563" s="421"/>
      <c r="BH563" s="421"/>
      <c r="BI563" s="421"/>
      <c r="BJ563" s="421"/>
      <c r="BK563" s="429" t="s">
        <v>2187</v>
      </c>
      <c r="BL563" s="421"/>
      <c r="BM563" s="421"/>
      <c r="BN563" s="421"/>
      <c r="BO563" s="457">
        <v>0</v>
      </c>
      <c r="BP563" s="421"/>
      <c r="BQ563" s="421"/>
      <c r="BR563" s="421"/>
      <c r="BS563" s="421"/>
      <c r="BT563" s="421"/>
    </row>
    <row r="564" spans="2:72" ht="11.45" customHeight="1">
      <c r="B564" s="428">
        <v>3</v>
      </c>
      <c r="C564" s="421"/>
      <c r="D564" s="429" t="s">
        <v>2372</v>
      </c>
      <c r="E564" s="421"/>
      <c r="F564" s="421"/>
      <c r="G564" s="421"/>
      <c r="H564" s="421"/>
      <c r="I564" s="421"/>
      <c r="J564" s="421"/>
      <c r="K564" s="421"/>
      <c r="L564" s="421"/>
      <c r="M564" s="421"/>
      <c r="N564" s="421"/>
      <c r="O564" s="421"/>
      <c r="P564" s="421"/>
      <c r="Q564" s="421"/>
      <c r="R564" s="421"/>
      <c r="S564" s="421"/>
      <c r="T564" s="421"/>
      <c r="U564" s="421"/>
      <c r="V564" s="429" t="s">
        <v>2373</v>
      </c>
      <c r="W564" s="421"/>
      <c r="X564" s="421"/>
      <c r="Y564" s="421"/>
      <c r="Z564" s="421"/>
      <c r="AA564" s="421"/>
      <c r="AB564" s="421"/>
      <c r="AC564" s="421"/>
      <c r="AD564" s="421"/>
      <c r="AE564" s="421"/>
      <c r="AF564" s="421"/>
      <c r="AG564" s="421"/>
      <c r="AH564" s="421"/>
      <c r="AI564" s="421"/>
      <c r="AJ564" s="421"/>
      <c r="AK564" s="421"/>
      <c r="AL564" s="421"/>
      <c r="AM564" s="421"/>
      <c r="AN564" s="421"/>
      <c r="AO564" s="421"/>
      <c r="AP564" s="421"/>
      <c r="AQ564" s="421"/>
      <c r="AR564" s="421"/>
      <c r="AS564" s="457">
        <v>0</v>
      </c>
      <c r="AT564" s="421"/>
      <c r="AU564" s="421"/>
      <c r="AV564" s="421"/>
      <c r="AW564" s="421"/>
      <c r="AX564" s="421"/>
      <c r="AY564" s="421"/>
      <c r="AZ564" s="421"/>
      <c r="BA564" s="421"/>
      <c r="BB564" s="457">
        <v>38</v>
      </c>
      <c r="BC564" s="421"/>
      <c r="BD564" s="421"/>
      <c r="BE564" s="421"/>
      <c r="BF564" s="421"/>
      <c r="BG564" s="421"/>
      <c r="BH564" s="421"/>
      <c r="BI564" s="421"/>
      <c r="BJ564" s="421"/>
      <c r="BK564" s="429" t="s">
        <v>2187</v>
      </c>
      <c r="BL564" s="421"/>
      <c r="BM564" s="421"/>
      <c r="BN564" s="421"/>
      <c r="BO564" s="457">
        <v>0</v>
      </c>
      <c r="BP564" s="421"/>
      <c r="BQ564" s="421"/>
      <c r="BR564" s="421"/>
      <c r="BS564" s="421"/>
      <c r="BT564" s="421"/>
    </row>
    <row r="565" spans="2:72" ht="11.45" customHeight="1">
      <c r="B565" s="428">
        <v>4</v>
      </c>
      <c r="C565" s="421"/>
      <c r="D565" s="429" t="s">
        <v>2374</v>
      </c>
      <c r="E565" s="421"/>
      <c r="F565" s="421"/>
      <c r="G565" s="421"/>
      <c r="H565" s="421"/>
      <c r="I565" s="421"/>
      <c r="J565" s="421"/>
      <c r="K565" s="421"/>
      <c r="L565" s="421"/>
      <c r="M565" s="421"/>
      <c r="N565" s="421"/>
      <c r="O565" s="421"/>
      <c r="P565" s="421"/>
      <c r="Q565" s="421"/>
      <c r="R565" s="421"/>
      <c r="S565" s="421"/>
      <c r="T565" s="421"/>
      <c r="U565" s="421"/>
      <c r="V565" s="429" t="s">
        <v>2375</v>
      </c>
      <c r="W565" s="421"/>
      <c r="X565" s="421"/>
      <c r="Y565" s="421"/>
      <c r="Z565" s="421"/>
      <c r="AA565" s="421"/>
      <c r="AB565" s="421"/>
      <c r="AC565" s="421"/>
      <c r="AD565" s="421"/>
      <c r="AE565" s="421"/>
      <c r="AF565" s="421"/>
      <c r="AG565" s="421"/>
      <c r="AH565" s="421"/>
      <c r="AI565" s="421"/>
      <c r="AJ565" s="421"/>
      <c r="AK565" s="421"/>
      <c r="AL565" s="421"/>
      <c r="AM565" s="421"/>
      <c r="AN565" s="421"/>
      <c r="AO565" s="421"/>
      <c r="AP565" s="421"/>
      <c r="AQ565" s="421"/>
      <c r="AR565" s="421"/>
      <c r="AS565" s="457">
        <v>0</v>
      </c>
      <c r="AT565" s="421"/>
      <c r="AU565" s="421"/>
      <c r="AV565" s="421"/>
      <c r="AW565" s="421"/>
      <c r="AX565" s="421"/>
      <c r="AY565" s="421"/>
      <c r="AZ565" s="421"/>
      <c r="BA565" s="421"/>
      <c r="BB565" s="457">
        <v>2</v>
      </c>
      <c r="BC565" s="421"/>
      <c r="BD565" s="421"/>
      <c r="BE565" s="421"/>
      <c r="BF565" s="421"/>
      <c r="BG565" s="421"/>
      <c r="BH565" s="421"/>
      <c r="BI565" s="421"/>
      <c r="BJ565" s="421"/>
      <c r="BK565" s="429" t="s">
        <v>2187</v>
      </c>
      <c r="BL565" s="421"/>
      <c r="BM565" s="421"/>
      <c r="BN565" s="421"/>
      <c r="BO565" s="457">
        <v>0</v>
      </c>
      <c r="BP565" s="421"/>
      <c r="BQ565" s="421"/>
      <c r="BR565" s="421"/>
      <c r="BS565" s="421"/>
      <c r="BT565" s="421"/>
    </row>
    <row r="566" spans="2:72" ht="11.45" customHeight="1">
      <c r="B566" s="428">
        <v>5</v>
      </c>
      <c r="C566" s="421"/>
      <c r="D566" s="429" t="s">
        <v>2376</v>
      </c>
      <c r="E566" s="421"/>
      <c r="F566" s="421"/>
      <c r="G566" s="421"/>
      <c r="H566" s="421"/>
      <c r="I566" s="421"/>
      <c r="J566" s="421"/>
      <c r="K566" s="421"/>
      <c r="L566" s="421"/>
      <c r="M566" s="421"/>
      <c r="N566" s="421"/>
      <c r="O566" s="421"/>
      <c r="P566" s="421"/>
      <c r="Q566" s="421"/>
      <c r="R566" s="421"/>
      <c r="S566" s="421"/>
      <c r="T566" s="421"/>
      <c r="U566" s="421"/>
      <c r="V566" s="429" t="s">
        <v>2377</v>
      </c>
      <c r="W566" s="421"/>
      <c r="X566" s="421"/>
      <c r="Y566" s="421"/>
      <c r="Z566" s="421"/>
      <c r="AA566" s="421"/>
      <c r="AB566" s="421"/>
      <c r="AC566" s="421"/>
      <c r="AD566" s="421"/>
      <c r="AE566" s="421"/>
      <c r="AF566" s="421"/>
      <c r="AG566" s="421"/>
      <c r="AH566" s="421"/>
      <c r="AI566" s="421"/>
      <c r="AJ566" s="421"/>
      <c r="AK566" s="421"/>
      <c r="AL566" s="421"/>
      <c r="AM566" s="421"/>
      <c r="AN566" s="421"/>
      <c r="AO566" s="421"/>
      <c r="AP566" s="421"/>
      <c r="AQ566" s="421"/>
      <c r="AR566" s="421"/>
      <c r="AS566" s="457">
        <v>0</v>
      </c>
      <c r="AT566" s="421"/>
      <c r="AU566" s="421"/>
      <c r="AV566" s="421"/>
      <c r="AW566" s="421"/>
      <c r="AX566" s="421"/>
      <c r="AY566" s="421"/>
      <c r="AZ566" s="421"/>
      <c r="BA566" s="421"/>
      <c r="BB566" s="457">
        <v>7</v>
      </c>
      <c r="BC566" s="421"/>
      <c r="BD566" s="421"/>
      <c r="BE566" s="421"/>
      <c r="BF566" s="421"/>
      <c r="BG566" s="421"/>
      <c r="BH566" s="421"/>
      <c r="BI566" s="421"/>
      <c r="BJ566" s="421"/>
      <c r="BK566" s="429" t="s">
        <v>2187</v>
      </c>
      <c r="BL566" s="421"/>
      <c r="BM566" s="421"/>
      <c r="BN566" s="421"/>
      <c r="BO566" s="457">
        <v>0</v>
      </c>
      <c r="BP566" s="421"/>
      <c r="BQ566" s="421"/>
      <c r="BR566" s="421"/>
      <c r="BS566" s="421"/>
      <c r="BT566" s="421"/>
    </row>
    <row r="567" spans="2:72" ht="11.25" customHeight="1">
      <c r="B567" s="428">
        <v>6</v>
      </c>
      <c r="C567" s="421"/>
      <c r="D567" s="429" t="s">
        <v>2378</v>
      </c>
      <c r="E567" s="421"/>
      <c r="F567" s="421"/>
      <c r="G567" s="421"/>
      <c r="H567" s="421"/>
      <c r="I567" s="421"/>
      <c r="J567" s="421"/>
      <c r="K567" s="421"/>
      <c r="L567" s="421"/>
      <c r="M567" s="421"/>
      <c r="N567" s="421"/>
      <c r="O567" s="421"/>
      <c r="P567" s="421"/>
      <c r="Q567" s="421"/>
      <c r="R567" s="421"/>
      <c r="S567" s="421"/>
      <c r="T567" s="421"/>
      <c r="U567" s="421"/>
      <c r="V567" s="429" t="s">
        <v>2379</v>
      </c>
      <c r="W567" s="421"/>
      <c r="X567" s="421"/>
      <c r="Y567" s="421"/>
      <c r="Z567" s="421"/>
      <c r="AA567" s="421"/>
      <c r="AB567" s="421"/>
      <c r="AC567" s="421"/>
      <c r="AD567" s="421"/>
      <c r="AE567" s="421"/>
      <c r="AF567" s="421"/>
      <c r="AG567" s="421"/>
      <c r="AH567" s="421"/>
      <c r="AI567" s="421"/>
      <c r="AJ567" s="421"/>
      <c r="AK567" s="421"/>
      <c r="AL567" s="421"/>
      <c r="AM567" s="421"/>
      <c r="AN567" s="421"/>
      <c r="AO567" s="421"/>
      <c r="AP567" s="421"/>
      <c r="AQ567" s="421"/>
      <c r="AR567" s="421"/>
      <c r="AS567" s="457">
        <v>0</v>
      </c>
      <c r="AT567" s="421"/>
      <c r="AU567" s="421"/>
      <c r="AV567" s="421"/>
      <c r="AW567" s="421"/>
      <c r="AX567" s="421"/>
      <c r="AY567" s="421"/>
      <c r="AZ567" s="421"/>
      <c r="BA567" s="421"/>
      <c r="BB567" s="457">
        <v>5</v>
      </c>
      <c r="BC567" s="421"/>
      <c r="BD567" s="421"/>
      <c r="BE567" s="421"/>
      <c r="BF567" s="421"/>
      <c r="BG567" s="421"/>
      <c r="BH567" s="421"/>
      <c r="BI567" s="421"/>
      <c r="BJ567" s="421"/>
      <c r="BK567" s="429" t="s">
        <v>2187</v>
      </c>
      <c r="BL567" s="421"/>
      <c r="BM567" s="421"/>
      <c r="BN567" s="421"/>
      <c r="BO567" s="457">
        <v>0</v>
      </c>
      <c r="BP567" s="421"/>
      <c r="BQ567" s="421"/>
      <c r="BR567" s="421"/>
      <c r="BS567" s="421"/>
      <c r="BT567" s="421"/>
    </row>
    <row r="568" spans="2:72" ht="11.45" customHeight="1">
      <c r="B568" s="428">
        <v>7</v>
      </c>
      <c r="C568" s="421"/>
      <c r="D568" s="429" t="s">
        <v>2380</v>
      </c>
      <c r="E568" s="421"/>
      <c r="F568" s="421"/>
      <c r="G568" s="421"/>
      <c r="H568" s="421"/>
      <c r="I568" s="421"/>
      <c r="J568" s="421"/>
      <c r="K568" s="421"/>
      <c r="L568" s="421"/>
      <c r="M568" s="421"/>
      <c r="N568" s="421"/>
      <c r="O568" s="421"/>
      <c r="P568" s="421"/>
      <c r="Q568" s="421"/>
      <c r="R568" s="421"/>
      <c r="S568" s="421"/>
      <c r="T568" s="421"/>
      <c r="U568" s="421"/>
      <c r="V568" s="429" t="s">
        <v>2381</v>
      </c>
      <c r="W568" s="421"/>
      <c r="X568" s="421"/>
      <c r="Y568" s="421"/>
      <c r="Z568" s="421"/>
      <c r="AA568" s="421"/>
      <c r="AB568" s="421"/>
      <c r="AC568" s="421"/>
      <c r="AD568" s="421"/>
      <c r="AE568" s="421"/>
      <c r="AF568" s="421"/>
      <c r="AG568" s="421"/>
      <c r="AH568" s="421"/>
      <c r="AI568" s="421"/>
      <c r="AJ568" s="421"/>
      <c r="AK568" s="421"/>
      <c r="AL568" s="421"/>
      <c r="AM568" s="421"/>
      <c r="AN568" s="421"/>
      <c r="AO568" s="421"/>
      <c r="AP568" s="421"/>
      <c r="AQ568" s="421"/>
      <c r="AR568" s="421"/>
      <c r="AS568" s="457">
        <v>0</v>
      </c>
      <c r="AT568" s="421"/>
      <c r="AU568" s="421"/>
      <c r="AV568" s="421"/>
      <c r="AW568" s="421"/>
      <c r="AX568" s="421"/>
      <c r="AY568" s="421"/>
      <c r="AZ568" s="421"/>
      <c r="BA568" s="421"/>
      <c r="BB568" s="457">
        <v>8</v>
      </c>
      <c r="BC568" s="421"/>
      <c r="BD568" s="421"/>
      <c r="BE568" s="421"/>
      <c r="BF568" s="421"/>
      <c r="BG568" s="421"/>
      <c r="BH568" s="421"/>
      <c r="BI568" s="421"/>
      <c r="BJ568" s="421"/>
      <c r="BK568" s="429" t="s">
        <v>2187</v>
      </c>
      <c r="BL568" s="421"/>
      <c r="BM568" s="421"/>
      <c r="BN568" s="421"/>
      <c r="BO568" s="457">
        <v>0</v>
      </c>
      <c r="BP568" s="421"/>
      <c r="BQ568" s="421"/>
      <c r="BR568" s="421"/>
      <c r="BS568" s="421"/>
      <c r="BT568" s="421"/>
    </row>
    <row r="569" spans="2:72" ht="11.45" customHeight="1">
      <c r="B569" s="428">
        <v>8</v>
      </c>
      <c r="C569" s="421"/>
      <c r="D569" s="429" t="s">
        <v>2382</v>
      </c>
      <c r="E569" s="421"/>
      <c r="F569" s="421"/>
      <c r="G569" s="421"/>
      <c r="H569" s="421"/>
      <c r="I569" s="421"/>
      <c r="J569" s="421"/>
      <c r="K569" s="421"/>
      <c r="L569" s="421"/>
      <c r="M569" s="421"/>
      <c r="N569" s="421"/>
      <c r="O569" s="421"/>
      <c r="P569" s="421"/>
      <c r="Q569" s="421"/>
      <c r="R569" s="421"/>
      <c r="S569" s="421"/>
      <c r="T569" s="421"/>
      <c r="U569" s="421"/>
      <c r="V569" s="429" t="s">
        <v>2383</v>
      </c>
      <c r="W569" s="421"/>
      <c r="X569" s="421"/>
      <c r="Y569" s="421"/>
      <c r="Z569" s="421"/>
      <c r="AA569" s="421"/>
      <c r="AB569" s="421"/>
      <c r="AC569" s="421"/>
      <c r="AD569" s="421"/>
      <c r="AE569" s="421"/>
      <c r="AF569" s="421"/>
      <c r="AG569" s="421"/>
      <c r="AH569" s="421"/>
      <c r="AI569" s="421"/>
      <c r="AJ569" s="421"/>
      <c r="AK569" s="421"/>
      <c r="AL569" s="421"/>
      <c r="AM569" s="421"/>
      <c r="AN569" s="421"/>
      <c r="AO569" s="421"/>
      <c r="AP569" s="421"/>
      <c r="AQ569" s="421"/>
      <c r="AR569" s="421"/>
      <c r="AS569" s="457">
        <v>0</v>
      </c>
      <c r="AT569" s="421"/>
      <c r="AU569" s="421"/>
      <c r="AV569" s="421"/>
      <c r="AW569" s="421"/>
      <c r="AX569" s="421"/>
      <c r="AY569" s="421"/>
      <c r="AZ569" s="421"/>
      <c r="BA569" s="421"/>
      <c r="BB569" s="457">
        <v>138</v>
      </c>
      <c r="BC569" s="421"/>
      <c r="BD569" s="421"/>
      <c r="BE569" s="421"/>
      <c r="BF569" s="421"/>
      <c r="BG569" s="421"/>
      <c r="BH569" s="421"/>
      <c r="BI569" s="421"/>
      <c r="BJ569" s="421"/>
      <c r="BK569" s="429" t="s">
        <v>2187</v>
      </c>
      <c r="BL569" s="421"/>
      <c r="BM569" s="421"/>
      <c r="BN569" s="421"/>
      <c r="BO569" s="457">
        <v>0</v>
      </c>
      <c r="BP569" s="421"/>
      <c r="BQ569" s="421"/>
      <c r="BR569" s="421"/>
      <c r="BS569" s="421"/>
      <c r="BT569" s="421"/>
    </row>
    <row r="570" spans="2:72" ht="11.45" customHeight="1">
      <c r="B570" s="428">
        <v>9</v>
      </c>
      <c r="C570" s="421"/>
      <c r="D570" s="429" t="s">
        <v>2382</v>
      </c>
      <c r="E570" s="421"/>
      <c r="F570" s="421"/>
      <c r="G570" s="421"/>
      <c r="H570" s="421"/>
      <c r="I570" s="421"/>
      <c r="J570" s="421"/>
      <c r="K570" s="421"/>
      <c r="L570" s="421"/>
      <c r="M570" s="421"/>
      <c r="N570" s="421"/>
      <c r="O570" s="421"/>
      <c r="P570" s="421"/>
      <c r="Q570" s="421"/>
      <c r="R570" s="421"/>
      <c r="S570" s="421"/>
      <c r="T570" s="421"/>
      <c r="U570" s="421"/>
      <c r="V570" s="429" t="s">
        <v>2383</v>
      </c>
      <c r="W570" s="421"/>
      <c r="X570" s="421"/>
      <c r="Y570" s="421"/>
      <c r="Z570" s="421"/>
      <c r="AA570" s="421"/>
      <c r="AB570" s="421"/>
      <c r="AC570" s="421"/>
      <c r="AD570" s="421"/>
      <c r="AE570" s="421"/>
      <c r="AF570" s="421"/>
      <c r="AG570" s="421"/>
      <c r="AH570" s="421"/>
      <c r="AI570" s="421"/>
      <c r="AJ570" s="421"/>
      <c r="AK570" s="421"/>
      <c r="AL570" s="421"/>
      <c r="AM570" s="421"/>
      <c r="AN570" s="421"/>
      <c r="AO570" s="421"/>
      <c r="AP570" s="421"/>
      <c r="AQ570" s="421"/>
      <c r="AR570" s="421"/>
      <c r="AS570" s="457">
        <v>0</v>
      </c>
      <c r="AT570" s="421"/>
      <c r="AU570" s="421"/>
      <c r="AV570" s="421"/>
      <c r="AW570" s="421"/>
      <c r="AX570" s="421"/>
      <c r="AY570" s="421"/>
      <c r="AZ570" s="421"/>
      <c r="BA570" s="421"/>
      <c r="BB570" s="457">
        <v>8</v>
      </c>
      <c r="BC570" s="421"/>
      <c r="BD570" s="421"/>
      <c r="BE570" s="421"/>
      <c r="BF570" s="421"/>
      <c r="BG570" s="421"/>
      <c r="BH570" s="421"/>
      <c r="BI570" s="421"/>
      <c r="BJ570" s="421"/>
      <c r="BK570" s="429" t="s">
        <v>2187</v>
      </c>
      <c r="BL570" s="421"/>
      <c r="BM570" s="421"/>
      <c r="BN570" s="421"/>
      <c r="BO570" s="457">
        <v>0</v>
      </c>
      <c r="BP570" s="421"/>
      <c r="BQ570" s="421"/>
      <c r="BR570" s="421"/>
      <c r="BS570" s="421"/>
      <c r="BT570" s="421"/>
    </row>
    <row r="571" spans="2:72" ht="11.25" customHeight="1">
      <c r="B571" s="458">
        <v>0</v>
      </c>
      <c r="C571" s="459"/>
      <c r="D571" s="459"/>
      <c r="E571" s="459"/>
      <c r="F571" s="459"/>
      <c r="G571" s="459"/>
      <c r="H571" s="459"/>
      <c r="I571" s="459"/>
      <c r="J571" s="459"/>
      <c r="K571" s="459"/>
      <c r="L571" s="459"/>
      <c r="M571" s="459"/>
      <c r="N571" s="459"/>
      <c r="O571" s="459"/>
      <c r="P571" s="459"/>
      <c r="Q571" s="459"/>
      <c r="R571" s="459"/>
      <c r="S571" s="459"/>
      <c r="T571" s="459"/>
      <c r="U571" s="459"/>
      <c r="V571" s="459"/>
      <c r="W571" s="459"/>
      <c r="X571" s="459"/>
      <c r="Y571" s="459"/>
      <c r="Z571" s="459"/>
      <c r="AA571" s="459"/>
      <c r="AB571" s="459"/>
      <c r="AC571" s="459"/>
      <c r="AD571" s="459"/>
      <c r="AE571" s="459"/>
      <c r="AF571" s="459"/>
      <c r="AG571" s="459"/>
      <c r="AH571" s="459"/>
      <c r="AI571" s="459"/>
      <c r="AJ571" s="459"/>
      <c r="AK571" s="459"/>
      <c r="AL571" s="459"/>
      <c r="AM571" s="459"/>
      <c r="AN571" s="459"/>
      <c r="AO571" s="459"/>
      <c r="AP571" s="459"/>
      <c r="AQ571" s="459"/>
      <c r="AR571" s="459"/>
      <c r="AS571" s="459"/>
      <c r="AT571" s="459"/>
      <c r="AU571" s="459"/>
      <c r="AV571" s="459"/>
      <c r="AW571" s="459"/>
      <c r="AX571" s="459"/>
      <c r="AY571" s="459"/>
      <c r="AZ571" s="459"/>
      <c r="BA571" s="459"/>
      <c r="BB571" s="459"/>
      <c r="BC571" s="459"/>
      <c r="BD571" s="459"/>
      <c r="BE571" s="459"/>
      <c r="BF571" s="459"/>
      <c r="BG571" s="459"/>
      <c r="BH571" s="459"/>
      <c r="BI571" s="459"/>
      <c r="BJ571" s="459"/>
      <c r="BK571" s="459"/>
      <c r="BL571" s="459"/>
      <c r="BM571" s="459"/>
      <c r="BN571" s="459"/>
      <c r="BO571" s="459"/>
      <c r="BP571" s="459"/>
      <c r="BQ571" s="459"/>
      <c r="BR571" s="459"/>
      <c r="BS571" s="459"/>
      <c r="BT571" s="459"/>
    </row>
    <row r="572" ht="2.85" customHeight="1"/>
    <row r="573" ht="12.75" customHeight="1"/>
    <row r="574" spans="2:22" ht="11.25" customHeight="1">
      <c r="B574" s="429" t="s">
        <v>2384</v>
      </c>
      <c r="C574" s="421"/>
      <c r="D574" s="421"/>
      <c r="E574" s="421"/>
      <c r="F574" s="421"/>
      <c r="G574" s="421"/>
      <c r="H574" s="428">
        <v>0</v>
      </c>
      <c r="I574" s="421"/>
      <c r="J574" s="421"/>
      <c r="K574" s="421"/>
      <c r="L574" s="421"/>
      <c r="M574" s="421"/>
      <c r="N574" s="421"/>
      <c r="O574" s="421"/>
      <c r="P574" s="421"/>
      <c r="Q574" s="421"/>
      <c r="R574" s="421"/>
      <c r="S574" s="421"/>
      <c r="T574" s="421"/>
      <c r="U574" s="421"/>
      <c r="V574" s="421"/>
    </row>
    <row r="575" ht="13.5" hidden="1"/>
    <row r="576" ht="14.1" customHeight="1"/>
    <row r="577" spans="2:26" ht="11.45" customHeight="1">
      <c r="B577" s="439" t="s">
        <v>5</v>
      </c>
      <c r="C577" s="440"/>
      <c r="D577" s="440"/>
      <c r="E577" s="440"/>
      <c r="F577" s="440"/>
      <c r="G577" s="440"/>
      <c r="H577" s="440"/>
      <c r="I577" s="440"/>
      <c r="J577" s="440"/>
      <c r="K577" s="440"/>
      <c r="M577" s="441" t="s">
        <v>1885</v>
      </c>
      <c r="N577" s="440"/>
      <c r="O577" s="440"/>
      <c r="P577" s="440"/>
      <c r="Q577" s="440"/>
      <c r="R577" s="440"/>
      <c r="S577" s="440"/>
      <c r="T577" s="440"/>
      <c r="U577" s="440"/>
      <c r="V577" s="440"/>
      <c r="W577" s="440"/>
      <c r="X577" s="440"/>
      <c r="Y577" s="440"/>
      <c r="Z577" s="440"/>
    </row>
    <row r="578" spans="2:26" ht="11.25" customHeight="1">
      <c r="B578" s="441" t="s">
        <v>2385</v>
      </c>
      <c r="C578" s="440"/>
      <c r="D578" s="440"/>
      <c r="E578" s="440"/>
      <c r="F578" s="440"/>
      <c r="G578" s="440"/>
      <c r="H578" s="440"/>
      <c r="I578" s="440"/>
      <c r="J578" s="440"/>
      <c r="K578" s="440"/>
      <c r="L578" s="444"/>
      <c r="M578" s="445">
        <v>0</v>
      </c>
      <c r="N578" s="446"/>
      <c r="O578" s="446"/>
      <c r="P578" s="446"/>
      <c r="Q578" s="446"/>
      <c r="R578" s="446"/>
      <c r="S578" s="446"/>
      <c r="T578" s="446"/>
      <c r="U578" s="446"/>
      <c r="V578" s="446"/>
      <c r="W578" s="446"/>
      <c r="X578" s="446"/>
      <c r="Y578" s="446"/>
      <c r="Z578" s="446"/>
    </row>
    <row r="579" ht="13.5" hidden="1"/>
    <row r="580" ht="3" customHeight="1"/>
    <row r="581" spans="2:26" ht="11.25" customHeight="1">
      <c r="B581" s="448" t="s">
        <v>1933</v>
      </c>
      <c r="C581" s="421"/>
      <c r="D581" s="421"/>
      <c r="E581" s="421"/>
      <c r="F581" s="421"/>
      <c r="G581" s="421"/>
      <c r="H581" s="421"/>
      <c r="I581" s="421"/>
      <c r="J581" s="421"/>
      <c r="K581" s="421"/>
      <c r="M581" s="460">
        <v>0</v>
      </c>
      <c r="N581" s="450"/>
      <c r="O581" s="450"/>
      <c r="P581" s="450"/>
      <c r="Q581" s="450"/>
      <c r="R581" s="450"/>
      <c r="S581" s="450"/>
      <c r="T581" s="450"/>
      <c r="U581" s="450"/>
      <c r="V581" s="450"/>
      <c r="W581" s="450"/>
      <c r="X581" s="450"/>
      <c r="Y581" s="450"/>
      <c r="Z581" s="450"/>
    </row>
    <row r="582" ht="13.5" hidden="1"/>
  </sheetData>
  <mergeCells count="1795">
    <mergeCell ref="B578:K578"/>
    <mergeCell ref="M578:Z578"/>
    <mergeCell ref="B581:K581"/>
    <mergeCell ref="M581:Z581"/>
    <mergeCell ref="BO570:BT570"/>
    <mergeCell ref="B571:BT571"/>
    <mergeCell ref="B574:G574"/>
    <mergeCell ref="H574:V574"/>
    <mergeCell ref="B577:K577"/>
    <mergeCell ref="M577:Z577"/>
    <mergeCell ref="B570:C570"/>
    <mergeCell ref="D570:U570"/>
    <mergeCell ref="V570:AR570"/>
    <mergeCell ref="AS570:BA570"/>
    <mergeCell ref="BB570:BJ570"/>
    <mergeCell ref="BK570:BN570"/>
    <mergeCell ref="BO568:BT568"/>
    <mergeCell ref="B569:C569"/>
    <mergeCell ref="D569:U569"/>
    <mergeCell ref="V569:AR569"/>
    <mergeCell ref="AS569:BA569"/>
    <mergeCell ref="BB569:BJ569"/>
    <mergeCell ref="BK569:BN569"/>
    <mergeCell ref="BO569:BT569"/>
    <mergeCell ref="B568:C568"/>
    <mergeCell ref="D568:U568"/>
    <mergeCell ref="V568:AR568"/>
    <mergeCell ref="AS568:BA568"/>
    <mergeCell ref="BB568:BJ568"/>
    <mergeCell ref="BK568:BN568"/>
    <mergeCell ref="BO566:BT566"/>
    <mergeCell ref="B567:C567"/>
    <mergeCell ref="D567:U567"/>
    <mergeCell ref="V567:AR567"/>
    <mergeCell ref="AS567:BA567"/>
    <mergeCell ref="BB567:BJ567"/>
    <mergeCell ref="BK567:BN567"/>
    <mergeCell ref="BO567:BT567"/>
    <mergeCell ref="B566:C566"/>
    <mergeCell ref="D566:U566"/>
    <mergeCell ref="V566:AR566"/>
    <mergeCell ref="AS566:BA566"/>
    <mergeCell ref="BB566:BJ566"/>
    <mergeCell ref="BK566:BN566"/>
    <mergeCell ref="BO564:BT564"/>
    <mergeCell ref="B565:C565"/>
    <mergeCell ref="D565:U565"/>
    <mergeCell ref="V565:AR565"/>
    <mergeCell ref="AS565:BA565"/>
    <mergeCell ref="BB565:BJ565"/>
    <mergeCell ref="BK565:BN565"/>
    <mergeCell ref="BO565:BT565"/>
    <mergeCell ref="B564:C564"/>
    <mergeCell ref="D564:U564"/>
    <mergeCell ref="V564:AR564"/>
    <mergeCell ref="AS564:BA564"/>
    <mergeCell ref="BB564:BJ564"/>
    <mergeCell ref="BK564:BN564"/>
    <mergeCell ref="BO562:BT562"/>
    <mergeCell ref="B563:C563"/>
    <mergeCell ref="D563:U563"/>
    <mergeCell ref="V563:AR563"/>
    <mergeCell ref="AS563:BA563"/>
    <mergeCell ref="BB563:BJ563"/>
    <mergeCell ref="BK563:BN563"/>
    <mergeCell ref="BO563:BT563"/>
    <mergeCell ref="B562:C562"/>
    <mergeCell ref="D562:U562"/>
    <mergeCell ref="V562:AR562"/>
    <mergeCell ref="AS562:BA562"/>
    <mergeCell ref="BB562:BJ562"/>
    <mergeCell ref="BK562:BN562"/>
    <mergeCell ref="B555:BT555"/>
    <mergeCell ref="B560:AI560"/>
    <mergeCell ref="B561:C561"/>
    <mergeCell ref="D561:U561"/>
    <mergeCell ref="V561:AR561"/>
    <mergeCell ref="AS561:BA561"/>
    <mergeCell ref="BB561:BJ561"/>
    <mergeCell ref="BK561:BN561"/>
    <mergeCell ref="BO561:BT561"/>
    <mergeCell ref="BO553:BT553"/>
    <mergeCell ref="B554:C554"/>
    <mergeCell ref="D554:U554"/>
    <mergeCell ref="V554:AR554"/>
    <mergeCell ref="AS554:BA554"/>
    <mergeCell ref="BB554:BJ554"/>
    <mergeCell ref="BK554:BN554"/>
    <mergeCell ref="BO554:BT554"/>
    <mergeCell ref="B553:C553"/>
    <mergeCell ref="D553:U553"/>
    <mergeCell ref="V553:AR553"/>
    <mergeCell ref="AS553:BA553"/>
    <mergeCell ref="BB553:BJ553"/>
    <mergeCell ref="BK553:BN553"/>
    <mergeCell ref="BO551:BT551"/>
    <mergeCell ref="B552:C552"/>
    <mergeCell ref="D552:U552"/>
    <mergeCell ref="V552:AR552"/>
    <mergeCell ref="AS552:BA552"/>
    <mergeCell ref="BB552:BJ552"/>
    <mergeCell ref="BK552:BN552"/>
    <mergeCell ref="BO552:BT552"/>
    <mergeCell ref="B551:C551"/>
    <mergeCell ref="D551:U551"/>
    <mergeCell ref="V551:AR551"/>
    <mergeCell ref="AS551:BA551"/>
    <mergeCell ref="BB551:BJ551"/>
    <mergeCell ref="BK551:BN551"/>
    <mergeCell ref="BO549:BT549"/>
    <mergeCell ref="B550:C550"/>
    <mergeCell ref="D550:U550"/>
    <mergeCell ref="V550:AR550"/>
    <mergeCell ref="AS550:BA550"/>
    <mergeCell ref="BB550:BJ550"/>
    <mergeCell ref="BK550:BN550"/>
    <mergeCell ref="BO550:BT550"/>
    <mergeCell ref="B549:C549"/>
    <mergeCell ref="D549:U549"/>
    <mergeCell ref="V549:AR549"/>
    <mergeCell ref="AS549:BA549"/>
    <mergeCell ref="BB549:BJ549"/>
    <mergeCell ref="BK549:BN549"/>
    <mergeCell ref="BO547:BT547"/>
    <mergeCell ref="B548:C548"/>
    <mergeCell ref="D548:U548"/>
    <mergeCell ref="V548:AR548"/>
    <mergeCell ref="AS548:BA548"/>
    <mergeCell ref="BB548:BJ548"/>
    <mergeCell ref="BK548:BN548"/>
    <mergeCell ref="BO548:BT548"/>
    <mergeCell ref="B547:C547"/>
    <mergeCell ref="D547:U547"/>
    <mergeCell ref="V547:AR547"/>
    <mergeCell ref="AS547:BA547"/>
    <mergeCell ref="BB547:BJ547"/>
    <mergeCell ref="BK547:BN547"/>
    <mergeCell ref="BO545:BT545"/>
    <mergeCell ref="B546:C546"/>
    <mergeCell ref="D546:U546"/>
    <mergeCell ref="V546:AR546"/>
    <mergeCell ref="AS546:BA546"/>
    <mergeCell ref="BB546:BJ546"/>
    <mergeCell ref="BK546:BN546"/>
    <mergeCell ref="BO546:BT546"/>
    <mergeCell ref="B545:C545"/>
    <mergeCell ref="D545:U545"/>
    <mergeCell ref="V545:AR545"/>
    <mergeCell ref="AS545:BA545"/>
    <mergeCell ref="BB545:BJ545"/>
    <mergeCell ref="BK545:BN545"/>
    <mergeCell ref="B538:BT538"/>
    <mergeCell ref="B543:AL543"/>
    <mergeCell ref="B544:C544"/>
    <mergeCell ref="D544:U544"/>
    <mergeCell ref="V544:AR544"/>
    <mergeCell ref="AS544:BA544"/>
    <mergeCell ref="BB544:BJ544"/>
    <mergeCell ref="BK544:BN544"/>
    <mergeCell ref="BO544:BT544"/>
    <mergeCell ref="BO536:BT536"/>
    <mergeCell ref="B537:C537"/>
    <mergeCell ref="D537:U537"/>
    <mergeCell ref="V537:AR537"/>
    <mergeCell ref="AS537:BA537"/>
    <mergeCell ref="BB537:BJ537"/>
    <mergeCell ref="BK537:BN537"/>
    <mergeCell ref="BO537:BT537"/>
    <mergeCell ref="B536:C536"/>
    <mergeCell ref="D536:U536"/>
    <mergeCell ref="V536:AR536"/>
    <mergeCell ref="AS536:BA536"/>
    <mergeCell ref="BB536:BJ536"/>
    <mergeCell ref="BK536:BN536"/>
    <mergeCell ref="BO527:BT527"/>
    <mergeCell ref="B528:BT528"/>
    <mergeCell ref="B534:AQ534"/>
    <mergeCell ref="B535:C535"/>
    <mergeCell ref="D535:U535"/>
    <mergeCell ref="V535:AR535"/>
    <mergeCell ref="AS535:BA535"/>
    <mergeCell ref="BB535:BJ535"/>
    <mergeCell ref="BK535:BN535"/>
    <mergeCell ref="BO535:BT535"/>
    <mergeCell ref="B527:C527"/>
    <mergeCell ref="D527:U527"/>
    <mergeCell ref="V527:AR527"/>
    <mergeCell ref="AS527:BA527"/>
    <mergeCell ref="BB527:BJ527"/>
    <mergeCell ref="BK527:BN527"/>
    <mergeCell ref="BO525:BT525"/>
    <mergeCell ref="B526:C526"/>
    <mergeCell ref="D526:U526"/>
    <mergeCell ref="V526:AR526"/>
    <mergeCell ref="AS526:BA526"/>
    <mergeCell ref="BB526:BJ526"/>
    <mergeCell ref="BK526:BN526"/>
    <mergeCell ref="BO526:BT526"/>
    <mergeCell ref="B525:C525"/>
    <mergeCell ref="D525:U525"/>
    <mergeCell ref="V525:AR525"/>
    <mergeCell ref="AS525:BA525"/>
    <mergeCell ref="BB525:BJ525"/>
    <mergeCell ref="BK525:BN525"/>
    <mergeCell ref="BO523:BT523"/>
    <mergeCell ref="B524:C524"/>
    <mergeCell ref="D524:U524"/>
    <mergeCell ref="V524:AR524"/>
    <mergeCell ref="AS524:BA524"/>
    <mergeCell ref="BB524:BJ524"/>
    <mergeCell ref="BK524:BN524"/>
    <mergeCell ref="BO524:BT524"/>
    <mergeCell ref="B523:C523"/>
    <mergeCell ref="D523:U523"/>
    <mergeCell ref="V523:AR523"/>
    <mergeCell ref="AS523:BA523"/>
    <mergeCell ref="BB523:BJ523"/>
    <mergeCell ref="BK523:BN523"/>
    <mergeCell ref="BO521:BT521"/>
    <mergeCell ref="B522:C522"/>
    <mergeCell ref="D522:U522"/>
    <mergeCell ref="V522:AR522"/>
    <mergeCell ref="AS522:BA522"/>
    <mergeCell ref="BB522:BJ522"/>
    <mergeCell ref="BK522:BN522"/>
    <mergeCell ref="BO522:BT522"/>
    <mergeCell ref="B521:C521"/>
    <mergeCell ref="D521:U521"/>
    <mergeCell ref="V521:AR521"/>
    <mergeCell ref="AS521:BA521"/>
    <mergeCell ref="BB521:BJ521"/>
    <mergeCell ref="BK521:BN521"/>
    <mergeCell ref="BO513:BT513"/>
    <mergeCell ref="B514:BT514"/>
    <mergeCell ref="B519:F519"/>
    <mergeCell ref="B520:C520"/>
    <mergeCell ref="D520:U520"/>
    <mergeCell ref="V520:AR520"/>
    <mergeCell ref="AS520:BA520"/>
    <mergeCell ref="BB520:BJ520"/>
    <mergeCell ref="BK520:BN520"/>
    <mergeCell ref="BO520:BT520"/>
    <mergeCell ref="B513:C513"/>
    <mergeCell ref="D513:U513"/>
    <mergeCell ref="V513:AR513"/>
    <mergeCell ref="AS513:BA513"/>
    <mergeCell ref="BB513:BJ513"/>
    <mergeCell ref="BK513:BN513"/>
    <mergeCell ref="B506:BT506"/>
    <mergeCell ref="B511:AJ511"/>
    <mergeCell ref="B512:C512"/>
    <mergeCell ref="D512:U512"/>
    <mergeCell ref="V512:AR512"/>
    <mergeCell ref="AS512:BA512"/>
    <mergeCell ref="BB512:BJ512"/>
    <mergeCell ref="BK512:BN512"/>
    <mergeCell ref="BO512:BT512"/>
    <mergeCell ref="BO504:BT504"/>
    <mergeCell ref="B505:C505"/>
    <mergeCell ref="D505:U505"/>
    <mergeCell ref="V505:AR505"/>
    <mergeCell ref="AS505:BA505"/>
    <mergeCell ref="BB505:BJ505"/>
    <mergeCell ref="BK505:BN505"/>
    <mergeCell ref="BO505:BT505"/>
    <mergeCell ref="B504:C504"/>
    <mergeCell ref="D504:U504"/>
    <mergeCell ref="V504:AR504"/>
    <mergeCell ref="AS504:BA504"/>
    <mergeCell ref="BB504:BJ504"/>
    <mergeCell ref="BK504:BN504"/>
    <mergeCell ref="B497:BT497"/>
    <mergeCell ref="B502:AA502"/>
    <mergeCell ref="B503:C503"/>
    <mergeCell ref="D503:U503"/>
    <mergeCell ref="V503:AR503"/>
    <mergeCell ref="AS503:BA503"/>
    <mergeCell ref="BB503:BJ503"/>
    <mergeCell ref="BK503:BN503"/>
    <mergeCell ref="BO503:BT503"/>
    <mergeCell ref="BO495:BT495"/>
    <mergeCell ref="B496:C496"/>
    <mergeCell ref="D496:U496"/>
    <mergeCell ref="V496:AR496"/>
    <mergeCell ref="AS496:BA496"/>
    <mergeCell ref="BB496:BJ496"/>
    <mergeCell ref="BK496:BN496"/>
    <mergeCell ref="BO496:BT496"/>
    <mergeCell ref="B495:C495"/>
    <mergeCell ref="D495:U495"/>
    <mergeCell ref="V495:AR495"/>
    <mergeCell ref="AS495:BA495"/>
    <mergeCell ref="BB495:BJ495"/>
    <mergeCell ref="BK495:BN495"/>
    <mergeCell ref="B488:BT488"/>
    <mergeCell ref="B493:AA493"/>
    <mergeCell ref="B494:C494"/>
    <mergeCell ref="D494:U494"/>
    <mergeCell ref="V494:AR494"/>
    <mergeCell ref="AS494:BA494"/>
    <mergeCell ref="BB494:BJ494"/>
    <mergeCell ref="BK494:BN494"/>
    <mergeCell ref="BO494:BT494"/>
    <mergeCell ref="BO486:BT486"/>
    <mergeCell ref="B487:C487"/>
    <mergeCell ref="D487:U487"/>
    <mergeCell ref="V487:AR487"/>
    <mergeCell ref="AS487:BA487"/>
    <mergeCell ref="BB487:BJ487"/>
    <mergeCell ref="BK487:BN487"/>
    <mergeCell ref="BO487:BT487"/>
    <mergeCell ref="B486:C486"/>
    <mergeCell ref="D486:U486"/>
    <mergeCell ref="V486:AR486"/>
    <mergeCell ref="AS486:BA486"/>
    <mergeCell ref="BB486:BJ486"/>
    <mergeCell ref="BK486:BN486"/>
    <mergeCell ref="B478:BT478"/>
    <mergeCell ref="B484:BT484"/>
    <mergeCell ref="B485:C485"/>
    <mergeCell ref="D485:U485"/>
    <mergeCell ref="V485:AR485"/>
    <mergeCell ref="AS485:BA485"/>
    <mergeCell ref="BB485:BJ485"/>
    <mergeCell ref="BK485:BN485"/>
    <mergeCell ref="BO485:BT485"/>
    <mergeCell ref="BO476:BT476"/>
    <mergeCell ref="B477:C477"/>
    <mergeCell ref="D477:U477"/>
    <mergeCell ref="V477:AR477"/>
    <mergeCell ref="AS477:BA477"/>
    <mergeCell ref="BB477:BJ477"/>
    <mergeCell ref="BK477:BN477"/>
    <mergeCell ref="BO477:BT477"/>
    <mergeCell ref="B476:C476"/>
    <mergeCell ref="D476:U476"/>
    <mergeCell ref="V476:AR476"/>
    <mergeCell ref="AS476:BA476"/>
    <mergeCell ref="BB476:BJ476"/>
    <mergeCell ref="BK476:BN476"/>
    <mergeCell ref="BO474:BT474"/>
    <mergeCell ref="B475:C475"/>
    <mergeCell ref="D475:U475"/>
    <mergeCell ref="V475:AR475"/>
    <mergeCell ref="AS475:BA475"/>
    <mergeCell ref="BB475:BJ475"/>
    <mergeCell ref="BK475:BN475"/>
    <mergeCell ref="BO475:BT475"/>
    <mergeCell ref="B474:C474"/>
    <mergeCell ref="D474:U474"/>
    <mergeCell ref="V474:AR474"/>
    <mergeCell ref="AS474:BA474"/>
    <mergeCell ref="BB474:BJ474"/>
    <mergeCell ref="BK474:BN474"/>
    <mergeCell ref="B465:BT465"/>
    <mergeCell ref="B471:Y471"/>
    <mergeCell ref="B473:C473"/>
    <mergeCell ref="D473:U473"/>
    <mergeCell ref="V473:AR473"/>
    <mergeCell ref="AS473:BA473"/>
    <mergeCell ref="BB473:BJ473"/>
    <mergeCell ref="BK473:BN473"/>
    <mergeCell ref="BO473:BT473"/>
    <mergeCell ref="BO463:BT463"/>
    <mergeCell ref="B464:C464"/>
    <mergeCell ref="D464:U464"/>
    <mergeCell ref="V464:AR464"/>
    <mergeCell ref="AS464:BA464"/>
    <mergeCell ref="BB464:BJ464"/>
    <mergeCell ref="BK464:BN464"/>
    <mergeCell ref="BO464:BT464"/>
    <mergeCell ref="B463:C463"/>
    <mergeCell ref="D463:U463"/>
    <mergeCell ref="V463:AR463"/>
    <mergeCell ref="AS463:BA463"/>
    <mergeCell ref="BB463:BJ463"/>
    <mergeCell ref="BK463:BN463"/>
    <mergeCell ref="BO461:BT461"/>
    <mergeCell ref="B462:C462"/>
    <mergeCell ref="D462:U462"/>
    <mergeCell ref="V462:AR462"/>
    <mergeCell ref="AS462:BA462"/>
    <mergeCell ref="BB462:BJ462"/>
    <mergeCell ref="BK462:BN462"/>
    <mergeCell ref="BO462:BT462"/>
    <mergeCell ref="B461:C461"/>
    <mergeCell ref="D461:U461"/>
    <mergeCell ref="V461:AR461"/>
    <mergeCell ref="AS461:BA461"/>
    <mergeCell ref="BB461:BJ461"/>
    <mergeCell ref="BK461:BN461"/>
    <mergeCell ref="BO459:BT459"/>
    <mergeCell ref="B460:C460"/>
    <mergeCell ref="D460:U460"/>
    <mergeCell ref="V460:AR460"/>
    <mergeCell ref="AS460:BA460"/>
    <mergeCell ref="BB460:BJ460"/>
    <mergeCell ref="BK460:BN460"/>
    <mergeCell ref="BO460:BT460"/>
    <mergeCell ref="B459:C459"/>
    <mergeCell ref="D459:U459"/>
    <mergeCell ref="V459:AR459"/>
    <mergeCell ref="AS459:BA459"/>
    <mergeCell ref="BB459:BJ459"/>
    <mergeCell ref="BK459:BN459"/>
    <mergeCell ref="BO457:BT457"/>
    <mergeCell ref="B458:C458"/>
    <mergeCell ref="D458:U458"/>
    <mergeCell ref="V458:AR458"/>
    <mergeCell ref="AS458:BA458"/>
    <mergeCell ref="BB458:BJ458"/>
    <mergeCell ref="BK458:BN458"/>
    <mergeCell ref="BO458:BT458"/>
    <mergeCell ref="B457:C457"/>
    <mergeCell ref="D457:U457"/>
    <mergeCell ref="V457:AR457"/>
    <mergeCell ref="AS457:BA457"/>
    <mergeCell ref="BB457:BJ457"/>
    <mergeCell ref="BK457:BN457"/>
    <mergeCell ref="BO455:BT455"/>
    <mergeCell ref="B456:C456"/>
    <mergeCell ref="D456:U456"/>
    <mergeCell ref="V456:AR456"/>
    <mergeCell ref="AS456:BA456"/>
    <mergeCell ref="BB456:BJ456"/>
    <mergeCell ref="BK456:BN456"/>
    <mergeCell ref="BO456:BT456"/>
    <mergeCell ref="B455:C455"/>
    <mergeCell ref="D455:U455"/>
    <mergeCell ref="V455:AR455"/>
    <mergeCell ref="AS455:BA455"/>
    <mergeCell ref="BB455:BJ455"/>
    <mergeCell ref="BK455:BN455"/>
    <mergeCell ref="BO453:BT453"/>
    <mergeCell ref="B454:C454"/>
    <mergeCell ref="D454:U454"/>
    <mergeCell ref="V454:AR454"/>
    <mergeCell ref="AS454:BA454"/>
    <mergeCell ref="BB454:BJ454"/>
    <mergeCell ref="BK454:BN454"/>
    <mergeCell ref="BO454:BT454"/>
    <mergeCell ref="B453:C453"/>
    <mergeCell ref="D453:U453"/>
    <mergeCell ref="V453:AR453"/>
    <mergeCell ref="AS453:BA453"/>
    <mergeCell ref="BB453:BJ453"/>
    <mergeCell ref="BK453:BN453"/>
    <mergeCell ref="B445:BT445"/>
    <mergeCell ref="B450:Y450"/>
    <mergeCell ref="B452:C452"/>
    <mergeCell ref="D452:U452"/>
    <mergeCell ref="V452:AR452"/>
    <mergeCell ref="AS452:BA452"/>
    <mergeCell ref="BB452:BJ452"/>
    <mergeCell ref="BK452:BN452"/>
    <mergeCell ref="BO452:BT452"/>
    <mergeCell ref="BO443:BT443"/>
    <mergeCell ref="B444:C444"/>
    <mergeCell ref="D444:U444"/>
    <mergeCell ref="V444:AR444"/>
    <mergeCell ref="AS444:BA444"/>
    <mergeCell ref="BB444:BJ444"/>
    <mergeCell ref="BK444:BN444"/>
    <mergeCell ref="BO444:BT444"/>
    <mergeCell ref="B443:C443"/>
    <mergeCell ref="D443:U443"/>
    <mergeCell ref="V443:AR443"/>
    <mergeCell ref="AS443:BA443"/>
    <mergeCell ref="BB443:BJ443"/>
    <mergeCell ref="BK443:BN443"/>
    <mergeCell ref="BO441:BT441"/>
    <mergeCell ref="B442:C442"/>
    <mergeCell ref="D442:U442"/>
    <mergeCell ref="V442:AR442"/>
    <mergeCell ref="AS442:BA442"/>
    <mergeCell ref="BB442:BJ442"/>
    <mergeCell ref="BK442:BN442"/>
    <mergeCell ref="BO442:BT442"/>
    <mergeCell ref="B441:C441"/>
    <mergeCell ref="D441:U441"/>
    <mergeCell ref="V441:AR441"/>
    <mergeCell ref="AS441:BA441"/>
    <mergeCell ref="BB441:BJ441"/>
    <mergeCell ref="BK441:BN441"/>
    <mergeCell ref="B432:BT432"/>
    <mergeCell ref="B438:AB438"/>
    <mergeCell ref="B440:C440"/>
    <mergeCell ref="D440:U440"/>
    <mergeCell ref="V440:AR440"/>
    <mergeCell ref="AS440:BA440"/>
    <mergeCell ref="BB440:BJ440"/>
    <mergeCell ref="BK440:BN440"/>
    <mergeCell ref="BO440:BT440"/>
    <mergeCell ref="BO430:BT430"/>
    <mergeCell ref="B431:C431"/>
    <mergeCell ref="D431:U431"/>
    <mergeCell ref="V431:AR431"/>
    <mergeCell ref="AS431:BA431"/>
    <mergeCell ref="BB431:BJ431"/>
    <mergeCell ref="BK431:BN431"/>
    <mergeCell ref="BO431:BT431"/>
    <mergeCell ref="B430:C430"/>
    <mergeCell ref="D430:U430"/>
    <mergeCell ref="V430:AR430"/>
    <mergeCell ref="AS430:BA430"/>
    <mergeCell ref="BB430:BJ430"/>
    <mergeCell ref="BK430:BN430"/>
    <mergeCell ref="BO428:BT428"/>
    <mergeCell ref="B429:C429"/>
    <mergeCell ref="D429:U429"/>
    <mergeCell ref="V429:AR429"/>
    <mergeCell ref="AS429:BA429"/>
    <mergeCell ref="BB429:BJ429"/>
    <mergeCell ref="BK429:BN429"/>
    <mergeCell ref="BO429:BT429"/>
    <mergeCell ref="B428:C428"/>
    <mergeCell ref="D428:U428"/>
    <mergeCell ref="V428:AR428"/>
    <mergeCell ref="AS428:BA428"/>
    <mergeCell ref="BB428:BJ428"/>
    <mergeCell ref="BK428:BN428"/>
    <mergeCell ref="B421:BT421"/>
    <mergeCell ref="B425:AD425"/>
    <mergeCell ref="B427:C427"/>
    <mergeCell ref="D427:U427"/>
    <mergeCell ref="V427:AR427"/>
    <mergeCell ref="AS427:BA427"/>
    <mergeCell ref="BB427:BJ427"/>
    <mergeCell ref="BK427:BN427"/>
    <mergeCell ref="BO427:BT427"/>
    <mergeCell ref="BO419:BT419"/>
    <mergeCell ref="B420:C420"/>
    <mergeCell ref="D420:U420"/>
    <mergeCell ref="V420:AR420"/>
    <mergeCell ref="AS420:BA420"/>
    <mergeCell ref="BB420:BJ420"/>
    <mergeCell ref="BK420:BN420"/>
    <mergeCell ref="BO420:BT420"/>
    <mergeCell ref="B419:C419"/>
    <mergeCell ref="D419:U419"/>
    <mergeCell ref="V419:AR419"/>
    <mergeCell ref="AS419:BA419"/>
    <mergeCell ref="BB419:BJ419"/>
    <mergeCell ref="BK419:BN419"/>
    <mergeCell ref="B412:BT412"/>
    <mergeCell ref="B416:AD416"/>
    <mergeCell ref="B418:C418"/>
    <mergeCell ref="D418:U418"/>
    <mergeCell ref="V418:AR418"/>
    <mergeCell ref="AS418:BA418"/>
    <mergeCell ref="BB418:BJ418"/>
    <mergeCell ref="BK418:BN418"/>
    <mergeCell ref="BO418:BT418"/>
    <mergeCell ref="BO410:BT410"/>
    <mergeCell ref="B411:C411"/>
    <mergeCell ref="D411:U411"/>
    <mergeCell ref="V411:AR411"/>
    <mergeCell ref="AS411:BA411"/>
    <mergeCell ref="BB411:BJ411"/>
    <mergeCell ref="BK411:BN411"/>
    <mergeCell ref="BO411:BT411"/>
    <mergeCell ref="B410:C410"/>
    <mergeCell ref="D410:U410"/>
    <mergeCell ref="V410:AR410"/>
    <mergeCell ref="AS410:BA410"/>
    <mergeCell ref="BB410:BJ410"/>
    <mergeCell ref="BK410:BN410"/>
    <mergeCell ref="BO402:BT402"/>
    <mergeCell ref="B403:BT403"/>
    <mergeCell ref="B407:AO407"/>
    <mergeCell ref="B409:C409"/>
    <mergeCell ref="D409:U409"/>
    <mergeCell ref="V409:AR409"/>
    <mergeCell ref="AS409:BA409"/>
    <mergeCell ref="BB409:BJ409"/>
    <mergeCell ref="BK409:BN409"/>
    <mergeCell ref="BO409:BT409"/>
    <mergeCell ref="B402:C402"/>
    <mergeCell ref="D402:U402"/>
    <mergeCell ref="V402:AR402"/>
    <mergeCell ref="AS402:BA402"/>
    <mergeCell ref="BB402:BJ402"/>
    <mergeCell ref="BK402:BN402"/>
    <mergeCell ref="BO400:BT400"/>
    <mergeCell ref="B401:C401"/>
    <mergeCell ref="D401:U401"/>
    <mergeCell ref="V401:AR401"/>
    <mergeCell ref="AS401:BA401"/>
    <mergeCell ref="BB401:BJ401"/>
    <mergeCell ref="BK401:BN401"/>
    <mergeCell ref="BO401:BT401"/>
    <mergeCell ref="B400:C400"/>
    <mergeCell ref="D400:U400"/>
    <mergeCell ref="V400:AR400"/>
    <mergeCell ref="AS400:BA400"/>
    <mergeCell ref="BB400:BJ400"/>
    <mergeCell ref="BK400:BN400"/>
    <mergeCell ref="BO398:BT398"/>
    <mergeCell ref="B399:C399"/>
    <mergeCell ref="D399:U399"/>
    <mergeCell ref="V399:AR399"/>
    <mergeCell ref="AS399:BA399"/>
    <mergeCell ref="BB399:BJ399"/>
    <mergeCell ref="BK399:BN399"/>
    <mergeCell ref="BO399:BT399"/>
    <mergeCell ref="B398:C398"/>
    <mergeCell ref="D398:U398"/>
    <mergeCell ref="V398:AR398"/>
    <mergeCell ref="AS398:BA398"/>
    <mergeCell ref="BB398:BJ398"/>
    <mergeCell ref="BK398:BN398"/>
    <mergeCell ref="B390:BT390"/>
    <mergeCell ref="B395:AF395"/>
    <mergeCell ref="B397:C397"/>
    <mergeCell ref="D397:U397"/>
    <mergeCell ref="V397:AR397"/>
    <mergeCell ref="AS397:BA397"/>
    <mergeCell ref="BB397:BJ397"/>
    <mergeCell ref="BK397:BN397"/>
    <mergeCell ref="BO397:BT397"/>
    <mergeCell ref="BO388:BT388"/>
    <mergeCell ref="B389:C389"/>
    <mergeCell ref="D389:U389"/>
    <mergeCell ref="V389:AR389"/>
    <mergeCell ref="AS389:BA389"/>
    <mergeCell ref="BB389:BJ389"/>
    <mergeCell ref="BK389:BN389"/>
    <mergeCell ref="BO389:BT389"/>
    <mergeCell ref="B388:C388"/>
    <mergeCell ref="D388:U388"/>
    <mergeCell ref="V388:AR388"/>
    <mergeCell ref="AS388:BA388"/>
    <mergeCell ref="BB388:BJ388"/>
    <mergeCell ref="BK388:BN388"/>
    <mergeCell ref="BO379:BT379"/>
    <mergeCell ref="B380:BT380"/>
    <mergeCell ref="B385:AK385"/>
    <mergeCell ref="B387:C387"/>
    <mergeCell ref="D387:U387"/>
    <mergeCell ref="V387:AR387"/>
    <mergeCell ref="AS387:BA387"/>
    <mergeCell ref="BB387:BJ387"/>
    <mergeCell ref="BK387:BN387"/>
    <mergeCell ref="BO387:BT387"/>
    <mergeCell ref="B379:C379"/>
    <mergeCell ref="D379:U379"/>
    <mergeCell ref="V379:AR379"/>
    <mergeCell ref="AS379:BA379"/>
    <mergeCell ref="BB379:BJ379"/>
    <mergeCell ref="BK379:BN379"/>
    <mergeCell ref="BO377:BT377"/>
    <mergeCell ref="B378:C378"/>
    <mergeCell ref="D378:U378"/>
    <mergeCell ref="V378:AR378"/>
    <mergeCell ref="AS378:BA378"/>
    <mergeCell ref="BB378:BJ378"/>
    <mergeCell ref="BK378:BN378"/>
    <mergeCell ref="BO378:BT378"/>
    <mergeCell ref="B377:C377"/>
    <mergeCell ref="D377:U377"/>
    <mergeCell ref="V377:AR377"/>
    <mergeCell ref="AS377:BA377"/>
    <mergeCell ref="BB377:BJ377"/>
    <mergeCell ref="BK377:BN377"/>
    <mergeCell ref="BO375:BT375"/>
    <mergeCell ref="B376:C376"/>
    <mergeCell ref="D376:U376"/>
    <mergeCell ref="V376:AR376"/>
    <mergeCell ref="AS376:BA376"/>
    <mergeCell ref="BB376:BJ376"/>
    <mergeCell ref="BK376:BN376"/>
    <mergeCell ref="BO376:BT376"/>
    <mergeCell ref="B375:C375"/>
    <mergeCell ref="D375:U375"/>
    <mergeCell ref="V375:AR375"/>
    <mergeCell ref="AS375:BA375"/>
    <mergeCell ref="BB375:BJ375"/>
    <mergeCell ref="BK375:BN375"/>
    <mergeCell ref="BO373:BT373"/>
    <mergeCell ref="B374:C374"/>
    <mergeCell ref="D374:U374"/>
    <mergeCell ref="V374:AR374"/>
    <mergeCell ref="AS374:BA374"/>
    <mergeCell ref="BB374:BJ374"/>
    <mergeCell ref="BK374:BN374"/>
    <mergeCell ref="BO374:BT374"/>
    <mergeCell ref="B373:C373"/>
    <mergeCell ref="D373:U373"/>
    <mergeCell ref="V373:AR373"/>
    <mergeCell ref="AS373:BA373"/>
    <mergeCell ref="BB373:BJ373"/>
    <mergeCell ref="BK373:BN373"/>
    <mergeCell ref="BO371:BT371"/>
    <mergeCell ref="B372:C372"/>
    <mergeCell ref="D372:U372"/>
    <mergeCell ref="V372:AR372"/>
    <mergeCell ref="AS372:BA372"/>
    <mergeCell ref="BB372:BJ372"/>
    <mergeCell ref="BK372:BN372"/>
    <mergeCell ref="BO372:BT372"/>
    <mergeCell ref="B371:C371"/>
    <mergeCell ref="D371:U371"/>
    <mergeCell ref="V371:AR371"/>
    <mergeCell ref="AS371:BA371"/>
    <mergeCell ref="BB371:BJ371"/>
    <mergeCell ref="BK371:BN371"/>
    <mergeCell ref="BO362:BT362"/>
    <mergeCell ref="B363:BT363"/>
    <mergeCell ref="B369:AM369"/>
    <mergeCell ref="B370:C370"/>
    <mergeCell ref="D370:U370"/>
    <mergeCell ref="V370:AR370"/>
    <mergeCell ref="AS370:BA370"/>
    <mergeCell ref="BB370:BJ370"/>
    <mergeCell ref="BK370:BN370"/>
    <mergeCell ref="BO370:BT370"/>
    <mergeCell ref="B362:C362"/>
    <mergeCell ref="D362:U362"/>
    <mergeCell ref="V362:AR362"/>
    <mergeCell ref="AS362:BA362"/>
    <mergeCell ref="BB362:BJ362"/>
    <mergeCell ref="BK362:BN362"/>
    <mergeCell ref="BO360:BT360"/>
    <mergeCell ref="B361:C361"/>
    <mergeCell ref="D361:U361"/>
    <mergeCell ref="V361:AR361"/>
    <mergeCell ref="AS361:BA361"/>
    <mergeCell ref="BB361:BJ361"/>
    <mergeCell ref="BK361:BN361"/>
    <mergeCell ref="BO361:BT361"/>
    <mergeCell ref="B360:C360"/>
    <mergeCell ref="D360:U360"/>
    <mergeCell ref="V360:AR360"/>
    <mergeCell ref="AS360:BA360"/>
    <mergeCell ref="BB360:BJ360"/>
    <mergeCell ref="BK360:BN360"/>
    <mergeCell ref="BO358:BT358"/>
    <mergeCell ref="B359:C359"/>
    <mergeCell ref="D359:U359"/>
    <mergeCell ref="V359:AR359"/>
    <mergeCell ref="AS359:BA359"/>
    <mergeCell ref="BB359:BJ359"/>
    <mergeCell ref="BK359:BN359"/>
    <mergeCell ref="BO359:BT359"/>
    <mergeCell ref="B358:C358"/>
    <mergeCell ref="D358:U358"/>
    <mergeCell ref="V358:AR358"/>
    <mergeCell ref="AS358:BA358"/>
    <mergeCell ref="BB358:BJ358"/>
    <mergeCell ref="BK358:BN358"/>
    <mergeCell ref="BO356:BT356"/>
    <mergeCell ref="B357:C357"/>
    <mergeCell ref="D357:U357"/>
    <mergeCell ref="V357:AR357"/>
    <mergeCell ref="AS357:BA357"/>
    <mergeCell ref="BB357:BJ357"/>
    <mergeCell ref="BK357:BN357"/>
    <mergeCell ref="BO357:BT357"/>
    <mergeCell ref="B356:C356"/>
    <mergeCell ref="D356:U356"/>
    <mergeCell ref="V356:AR356"/>
    <mergeCell ref="AS356:BA356"/>
    <mergeCell ref="BB356:BJ356"/>
    <mergeCell ref="BK356:BN356"/>
    <mergeCell ref="BO354:BT354"/>
    <mergeCell ref="B355:C355"/>
    <mergeCell ref="D355:U355"/>
    <mergeCell ref="V355:AR355"/>
    <mergeCell ref="AS355:BA355"/>
    <mergeCell ref="BB355:BJ355"/>
    <mergeCell ref="BK355:BN355"/>
    <mergeCell ref="BO355:BT355"/>
    <mergeCell ref="B354:C354"/>
    <mergeCell ref="D354:U354"/>
    <mergeCell ref="V354:AR354"/>
    <mergeCell ref="AS354:BA354"/>
    <mergeCell ref="BB354:BJ354"/>
    <mergeCell ref="BK354:BN354"/>
    <mergeCell ref="BO352:BT352"/>
    <mergeCell ref="B353:C353"/>
    <mergeCell ref="D353:U353"/>
    <mergeCell ref="V353:AR353"/>
    <mergeCell ref="AS353:BA353"/>
    <mergeCell ref="BB353:BJ353"/>
    <mergeCell ref="BK353:BN353"/>
    <mergeCell ref="BO353:BT353"/>
    <mergeCell ref="B352:C352"/>
    <mergeCell ref="D352:U352"/>
    <mergeCell ref="V352:AR352"/>
    <mergeCell ref="AS352:BA352"/>
    <mergeCell ref="BB352:BJ352"/>
    <mergeCell ref="BK352:BN352"/>
    <mergeCell ref="BO350:BT350"/>
    <mergeCell ref="B351:C351"/>
    <mergeCell ref="D351:U351"/>
    <mergeCell ref="V351:AR351"/>
    <mergeCell ref="AS351:BA351"/>
    <mergeCell ref="BB351:BJ351"/>
    <mergeCell ref="BK351:BN351"/>
    <mergeCell ref="BO351:BT351"/>
    <mergeCell ref="B350:C350"/>
    <mergeCell ref="D350:U350"/>
    <mergeCell ref="V350:AR350"/>
    <mergeCell ref="AS350:BA350"/>
    <mergeCell ref="BB350:BJ350"/>
    <mergeCell ref="BK350:BN350"/>
    <mergeCell ref="BO342:BT342"/>
    <mergeCell ref="B343:BT343"/>
    <mergeCell ref="B347:O347"/>
    <mergeCell ref="B349:C349"/>
    <mergeCell ref="D349:U349"/>
    <mergeCell ref="V349:AR349"/>
    <mergeCell ref="AS349:BA349"/>
    <mergeCell ref="BB349:BJ349"/>
    <mergeCell ref="BK349:BN349"/>
    <mergeCell ref="BO349:BT349"/>
    <mergeCell ref="B342:C342"/>
    <mergeCell ref="D342:U342"/>
    <mergeCell ref="V342:AR342"/>
    <mergeCell ref="AS342:BA342"/>
    <mergeCell ref="BB342:BJ342"/>
    <mergeCell ref="BK342:BN342"/>
    <mergeCell ref="B334:BT334"/>
    <mergeCell ref="B339:H339"/>
    <mergeCell ref="B341:C341"/>
    <mergeCell ref="D341:U341"/>
    <mergeCell ref="V341:AR341"/>
    <mergeCell ref="AS341:BA341"/>
    <mergeCell ref="BB341:BJ341"/>
    <mergeCell ref="BK341:BN341"/>
    <mergeCell ref="BO341:BT341"/>
    <mergeCell ref="BO332:BT332"/>
    <mergeCell ref="B333:C333"/>
    <mergeCell ref="D333:U333"/>
    <mergeCell ref="V333:AR333"/>
    <mergeCell ref="AS333:BA333"/>
    <mergeCell ref="BB333:BJ333"/>
    <mergeCell ref="BK333:BN333"/>
    <mergeCell ref="BO333:BT333"/>
    <mergeCell ref="B332:C332"/>
    <mergeCell ref="D332:U332"/>
    <mergeCell ref="V332:AR332"/>
    <mergeCell ref="AS332:BA332"/>
    <mergeCell ref="BB332:BJ332"/>
    <mergeCell ref="BK332:BN332"/>
    <mergeCell ref="B325:BT325"/>
    <mergeCell ref="B329:X329"/>
    <mergeCell ref="B331:C331"/>
    <mergeCell ref="D331:U331"/>
    <mergeCell ref="V331:AR331"/>
    <mergeCell ref="AS331:BA331"/>
    <mergeCell ref="BB331:BJ331"/>
    <mergeCell ref="BK331:BN331"/>
    <mergeCell ref="BO331:BT331"/>
    <mergeCell ref="B315:BT315"/>
    <mergeCell ref="B318:K318"/>
    <mergeCell ref="M318:Z318"/>
    <mergeCell ref="B319:K319"/>
    <mergeCell ref="M319:Z319"/>
    <mergeCell ref="B322:K322"/>
    <mergeCell ref="M322:Z322"/>
    <mergeCell ref="BO313:BT313"/>
    <mergeCell ref="B314:C314"/>
    <mergeCell ref="D314:U314"/>
    <mergeCell ref="V314:AR314"/>
    <mergeCell ref="AS314:BA314"/>
    <mergeCell ref="BB314:BJ314"/>
    <mergeCell ref="BK314:BN314"/>
    <mergeCell ref="BO314:BT314"/>
    <mergeCell ref="B313:C313"/>
    <mergeCell ref="D313:U313"/>
    <mergeCell ref="V313:AR313"/>
    <mergeCell ref="AS313:BA313"/>
    <mergeCell ref="BB313:BJ313"/>
    <mergeCell ref="BK313:BN313"/>
    <mergeCell ref="BO311:BT311"/>
    <mergeCell ref="B312:C312"/>
    <mergeCell ref="D312:U312"/>
    <mergeCell ref="V312:AR312"/>
    <mergeCell ref="AS312:BA312"/>
    <mergeCell ref="BB312:BJ312"/>
    <mergeCell ref="BK312:BN312"/>
    <mergeCell ref="BO312:BT312"/>
    <mergeCell ref="B311:C311"/>
    <mergeCell ref="D311:U311"/>
    <mergeCell ref="V311:AR311"/>
    <mergeCell ref="AS311:BA311"/>
    <mergeCell ref="BB311:BJ311"/>
    <mergeCell ref="BK311:BN311"/>
    <mergeCell ref="BO309:BT309"/>
    <mergeCell ref="B310:C310"/>
    <mergeCell ref="D310:U310"/>
    <mergeCell ref="V310:AR310"/>
    <mergeCell ref="AS310:BA310"/>
    <mergeCell ref="BB310:BJ310"/>
    <mergeCell ref="BK310:BN310"/>
    <mergeCell ref="BO310:BT310"/>
    <mergeCell ref="B309:C309"/>
    <mergeCell ref="D309:U309"/>
    <mergeCell ref="V309:AR309"/>
    <mergeCell ref="AS309:BA309"/>
    <mergeCell ref="BB309:BJ309"/>
    <mergeCell ref="BK309:BN309"/>
    <mergeCell ref="BO301:BT301"/>
    <mergeCell ref="B302:BT302"/>
    <mergeCell ref="B306:AP306"/>
    <mergeCell ref="B308:C308"/>
    <mergeCell ref="D308:U308"/>
    <mergeCell ref="V308:AR308"/>
    <mergeCell ref="AS308:BA308"/>
    <mergeCell ref="BB308:BJ308"/>
    <mergeCell ref="BK308:BN308"/>
    <mergeCell ref="BO308:BT308"/>
    <mergeCell ref="B301:C301"/>
    <mergeCell ref="D301:U301"/>
    <mergeCell ref="V301:AR301"/>
    <mergeCell ref="AS301:BA301"/>
    <mergeCell ref="BB301:BJ301"/>
    <mergeCell ref="BK301:BN301"/>
    <mergeCell ref="B295:BT295"/>
    <mergeCell ref="B298:AS298"/>
    <mergeCell ref="B300:C300"/>
    <mergeCell ref="D300:U300"/>
    <mergeCell ref="V300:AR300"/>
    <mergeCell ref="AS300:BA300"/>
    <mergeCell ref="BB300:BJ300"/>
    <mergeCell ref="BK300:BN300"/>
    <mergeCell ref="BO300:BT300"/>
    <mergeCell ref="B283:BT283"/>
    <mergeCell ref="B287:K287"/>
    <mergeCell ref="M287:Z287"/>
    <mergeCell ref="B288:K288"/>
    <mergeCell ref="M288:Z288"/>
    <mergeCell ref="B291:K291"/>
    <mergeCell ref="M291:Z291"/>
    <mergeCell ref="BO281:BT281"/>
    <mergeCell ref="B282:C282"/>
    <mergeCell ref="D282:U282"/>
    <mergeCell ref="V282:AR282"/>
    <mergeCell ref="AS282:BA282"/>
    <mergeCell ref="BB282:BJ282"/>
    <mergeCell ref="BK282:BN282"/>
    <mergeCell ref="BO282:BT282"/>
    <mergeCell ref="B281:C281"/>
    <mergeCell ref="D281:U281"/>
    <mergeCell ref="V281:AR281"/>
    <mergeCell ref="AS281:BA281"/>
    <mergeCell ref="BB281:BJ281"/>
    <mergeCell ref="BK281:BN281"/>
    <mergeCell ref="BO279:BT279"/>
    <mergeCell ref="B280:C280"/>
    <mergeCell ref="D280:U280"/>
    <mergeCell ref="V280:AR280"/>
    <mergeCell ref="AS280:BA280"/>
    <mergeCell ref="BB280:BJ280"/>
    <mergeCell ref="BK280:BN280"/>
    <mergeCell ref="BO280:BT280"/>
    <mergeCell ref="B279:C279"/>
    <mergeCell ref="D279:U279"/>
    <mergeCell ref="V279:AR279"/>
    <mergeCell ref="AS279:BA279"/>
    <mergeCell ref="BB279:BJ279"/>
    <mergeCell ref="BK279:BN279"/>
    <mergeCell ref="BO271:BT271"/>
    <mergeCell ref="B272:BT272"/>
    <mergeCell ref="B277:BD277"/>
    <mergeCell ref="B278:C278"/>
    <mergeCell ref="D278:U278"/>
    <mergeCell ref="V278:AR278"/>
    <mergeCell ref="AS278:BA278"/>
    <mergeCell ref="BB278:BJ278"/>
    <mergeCell ref="BK278:BN278"/>
    <mergeCell ref="BO278:BT278"/>
    <mergeCell ref="B271:C271"/>
    <mergeCell ref="D271:U271"/>
    <mergeCell ref="V271:AR271"/>
    <mergeCell ref="AS271:BA271"/>
    <mergeCell ref="BB271:BJ271"/>
    <mergeCell ref="BK271:BN271"/>
    <mergeCell ref="B264:BT264"/>
    <mergeCell ref="B269:BM269"/>
    <mergeCell ref="B270:C270"/>
    <mergeCell ref="D270:U270"/>
    <mergeCell ref="V270:AR270"/>
    <mergeCell ref="AS270:BA270"/>
    <mergeCell ref="BB270:BJ270"/>
    <mergeCell ref="BK270:BN270"/>
    <mergeCell ref="BO270:BT270"/>
    <mergeCell ref="BO262:BT262"/>
    <mergeCell ref="B263:C263"/>
    <mergeCell ref="D263:U263"/>
    <mergeCell ref="V263:AR263"/>
    <mergeCell ref="AS263:BA263"/>
    <mergeCell ref="BB263:BJ263"/>
    <mergeCell ref="BK263:BN263"/>
    <mergeCell ref="BO263:BT263"/>
    <mergeCell ref="B262:C262"/>
    <mergeCell ref="D262:U262"/>
    <mergeCell ref="V262:AR262"/>
    <mergeCell ref="AS262:BA262"/>
    <mergeCell ref="BB262:BJ262"/>
    <mergeCell ref="BK262:BN262"/>
    <mergeCell ref="BO260:BT260"/>
    <mergeCell ref="B261:C261"/>
    <mergeCell ref="D261:U261"/>
    <mergeCell ref="V261:AR261"/>
    <mergeCell ref="AS261:BA261"/>
    <mergeCell ref="BB261:BJ261"/>
    <mergeCell ref="BK261:BN261"/>
    <mergeCell ref="BO261:BT261"/>
    <mergeCell ref="B260:C260"/>
    <mergeCell ref="D260:U260"/>
    <mergeCell ref="V260:AR260"/>
    <mergeCell ref="AS260:BA260"/>
    <mergeCell ref="BB260:BJ260"/>
    <mergeCell ref="BK260:BN260"/>
    <mergeCell ref="BO258:BT258"/>
    <mergeCell ref="B259:C259"/>
    <mergeCell ref="D259:U259"/>
    <mergeCell ref="V259:AR259"/>
    <mergeCell ref="AS259:BA259"/>
    <mergeCell ref="BB259:BJ259"/>
    <mergeCell ref="BK259:BN259"/>
    <mergeCell ref="BO259:BT259"/>
    <mergeCell ref="B258:C258"/>
    <mergeCell ref="D258:U258"/>
    <mergeCell ref="V258:AR258"/>
    <mergeCell ref="AS258:BA258"/>
    <mergeCell ref="BB258:BJ258"/>
    <mergeCell ref="BK258:BN258"/>
    <mergeCell ref="BO256:BT256"/>
    <mergeCell ref="B257:C257"/>
    <mergeCell ref="D257:U257"/>
    <mergeCell ref="V257:AR257"/>
    <mergeCell ref="AS257:BA257"/>
    <mergeCell ref="BB257:BJ257"/>
    <mergeCell ref="BK257:BN257"/>
    <mergeCell ref="BO257:BT257"/>
    <mergeCell ref="B256:C256"/>
    <mergeCell ref="D256:U256"/>
    <mergeCell ref="V256:AR256"/>
    <mergeCell ref="AS256:BA256"/>
    <mergeCell ref="BB256:BJ256"/>
    <mergeCell ref="BK256:BN256"/>
    <mergeCell ref="BO254:BT254"/>
    <mergeCell ref="B255:C255"/>
    <mergeCell ref="D255:U255"/>
    <mergeCell ref="V255:AR255"/>
    <mergeCell ref="AS255:BA255"/>
    <mergeCell ref="BB255:BJ255"/>
    <mergeCell ref="BK255:BN255"/>
    <mergeCell ref="BO255:BT255"/>
    <mergeCell ref="B254:C254"/>
    <mergeCell ref="D254:U254"/>
    <mergeCell ref="V254:AR254"/>
    <mergeCell ref="AS254:BA254"/>
    <mergeCell ref="BB254:BJ254"/>
    <mergeCell ref="BK254:BN254"/>
    <mergeCell ref="BO245:BT245"/>
    <mergeCell ref="B246:BT246"/>
    <mergeCell ref="B251:BE251"/>
    <mergeCell ref="B253:C253"/>
    <mergeCell ref="D253:U253"/>
    <mergeCell ref="V253:AR253"/>
    <mergeCell ref="AS253:BA253"/>
    <mergeCell ref="BB253:BJ253"/>
    <mergeCell ref="BK253:BN253"/>
    <mergeCell ref="BO253:BT253"/>
    <mergeCell ref="B245:C245"/>
    <mergeCell ref="D245:U245"/>
    <mergeCell ref="V245:AR245"/>
    <mergeCell ref="AS245:BA245"/>
    <mergeCell ref="BB245:BJ245"/>
    <mergeCell ref="BK245:BN245"/>
    <mergeCell ref="BO243:BT243"/>
    <mergeCell ref="B244:C244"/>
    <mergeCell ref="D244:U244"/>
    <mergeCell ref="V244:AR244"/>
    <mergeCell ref="AS244:BA244"/>
    <mergeCell ref="BB244:BJ244"/>
    <mergeCell ref="BK244:BN244"/>
    <mergeCell ref="BO244:BT244"/>
    <mergeCell ref="B243:C243"/>
    <mergeCell ref="D243:U243"/>
    <mergeCell ref="V243:AR243"/>
    <mergeCell ref="AS243:BA243"/>
    <mergeCell ref="BB243:BJ243"/>
    <mergeCell ref="BK243:BN243"/>
    <mergeCell ref="BO234:BT234"/>
    <mergeCell ref="B235:BT235"/>
    <mergeCell ref="B241:BI241"/>
    <mergeCell ref="B242:C242"/>
    <mergeCell ref="D242:U242"/>
    <mergeCell ref="V242:AR242"/>
    <mergeCell ref="AS242:BA242"/>
    <mergeCell ref="BB242:BJ242"/>
    <mergeCell ref="BK242:BN242"/>
    <mergeCell ref="BO242:BT242"/>
    <mergeCell ref="B234:C234"/>
    <mergeCell ref="D234:U234"/>
    <mergeCell ref="V234:AR234"/>
    <mergeCell ref="AS234:BA234"/>
    <mergeCell ref="BB234:BJ234"/>
    <mergeCell ref="BK234:BN234"/>
    <mergeCell ref="BO232:BT232"/>
    <mergeCell ref="B233:C233"/>
    <mergeCell ref="D233:U233"/>
    <mergeCell ref="V233:AR233"/>
    <mergeCell ref="AS233:BA233"/>
    <mergeCell ref="BB233:BJ233"/>
    <mergeCell ref="BK233:BN233"/>
    <mergeCell ref="BO233:BT233"/>
    <mergeCell ref="B232:C232"/>
    <mergeCell ref="D232:U232"/>
    <mergeCell ref="V232:AR232"/>
    <mergeCell ref="AS232:BA232"/>
    <mergeCell ref="BB232:BJ232"/>
    <mergeCell ref="BK232:BN232"/>
    <mergeCell ref="BO223:BT223"/>
    <mergeCell ref="B224:BT224"/>
    <mergeCell ref="B229:BS229"/>
    <mergeCell ref="B231:C231"/>
    <mergeCell ref="D231:U231"/>
    <mergeCell ref="V231:AR231"/>
    <mergeCell ref="AS231:BA231"/>
    <mergeCell ref="BB231:BJ231"/>
    <mergeCell ref="BK231:BN231"/>
    <mergeCell ref="BO231:BT231"/>
    <mergeCell ref="B223:C223"/>
    <mergeCell ref="D223:U223"/>
    <mergeCell ref="V223:AR223"/>
    <mergeCell ref="AS223:BA223"/>
    <mergeCell ref="BB223:BJ223"/>
    <mergeCell ref="BK223:BN223"/>
    <mergeCell ref="B216:BT216"/>
    <mergeCell ref="B221:BT221"/>
    <mergeCell ref="B222:C222"/>
    <mergeCell ref="D222:U222"/>
    <mergeCell ref="V222:AR222"/>
    <mergeCell ref="AS222:BA222"/>
    <mergeCell ref="BB222:BJ222"/>
    <mergeCell ref="BK222:BN222"/>
    <mergeCell ref="BO222:BT222"/>
    <mergeCell ref="BO214:BT214"/>
    <mergeCell ref="B215:C215"/>
    <mergeCell ref="D215:U215"/>
    <mergeCell ref="V215:AR215"/>
    <mergeCell ref="AS215:BA215"/>
    <mergeCell ref="BB215:BJ215"/>
    <mergeCell ref="BK215:BN215"/>
    <mergeCell ref="BO215:BT215"/>
    <mergeCell ref="B214:C214"/>
    <mergeCell ref="D214:U214"/>
    <mergeCell ref="V214:AR214"/>
    <mergeCell ref="AS214:BA214"/>
    <mergeCell ref="BB214:BJ214"/>
    <mergeCell ref="BK214:BN214"/>
    <mergeCell ref="B206:BT206"/>
    <mergeCell ref="B212:BQ212"/>
    <mergeCell ref="B213:C213"/>
    <mergeCell ref="D213:U213"/>
    <mergeCell ref="V213:AR213"/>
    <mergeCell ref="AS213:BA213"/>
    <mergeCell ref="BB213:BJ213"/>
    <mergeCell ref="BK213:BN213"/>
    <mergeCell ref="BO213:BT213"/>
    <mergeCell ref="BO204:BT204"/>
    <mergeCell ref="B205:C205"/>
    <mergeCell ref="D205:U205"/>
    <mergeCell ref="V205:AR205"/>
    <mergeCell ref="AS205:BA205"/>
    <mergeCell ref="BB205:BJ205"/>
    <mergeCell ref="BK205:BN205"/>
    <mergeCell ref="BO205:BT205"/>
    <mergeCell ref="B204:C204"/>
    <mergeCell ref="D204:U204"/>
    <mergeCell ref="V204:AR204"/>
    <mergeCell ref="AS204:BA204"/>
    <mergeCell ref="BB204:BJ204"/>
    <mergeCell ref="BK204:BN204"/>
    <mergeCell ref="BO202:BT202"/>
    <mergeCell ref="B203:C203"/>
    <mergeCell ref="D203:U203"/>
    <mergeCell ref="V203:AR203"/>
    <mergeCell ref="AS203:BA203"/>
    <mergeCell ref="BB203:BJ203"/>
    <mergeCell ref="BK203:BN203"/>
    <mergeCell ref="BO203:BT203"/>
    <mergeCell ref="B202:C202"/>
    <mergeCell ref="D202:U202"/>
    <mergeCell ref="V202:AR202"/>
    <mergeCell ref="AS202:BA202"/>
    <mergeCell ref="BB202:BJ202"/>
    <mergeCell ref="BK202:BN202"/>
    <mergeCell ref="BO194:BT194"/>
    <mergeCell ref="B195:BT195"/>
    <mergeCell ref="B199:BT199"/>
    <mergeCell ref="B201:C201"/>
    <mergeCell ref="D201:U201"/>
    <mergeCell ref="V201:AR201"/>
    <mergeCell ref="AS201:BA201"/>
    <mergeCell ref="BB201:BJ201"/>
    <mergeCell ref="BK201:BN201"/>
    <mergeCell ref="BO201:BT201"/>
    <mergeCell ref="B194:C194"/>
    <mergeCell ref="D194:U194"/>
    <mergeCell ref="V194:AR194"/>
    <mergeCell ref="AS194:BA194"/>
    <mergeCell ref="BB194:BJ194"/>
    <mergeCell ref="BK194:BN194"/>
    <mergeCell ref="BO192:BT192"/>
    <mergeCell ref="B193:C193"/>
    <mergeCell ref="D193:U193"/>
    <mergeCell ref="V193:AR193"/>
    <mergeCell ref="AS193:BA193"/>
    <mergeCell ref="BB193:BJ193"/>
    <mergeCell ref="BK193:BN193"/>
    <mergeCell ref="BO193:BT193"/>
    <mergeCell ref="B183:K183"/>
    <mergeCell ref="M183:Z183"/>
    <mergeCell ref="B187:BT187"/>
    <mergeCell ref="B190:BT190"/>
    <mergeCell ref="B192:C192"/>
    <mergeCell ref="D192:U192"/>
    <mergeCell ref="V192:AR192"/>
    <mergeCell ref="AS192:BA192"/>
    <mergeCell ref="BB192:BJ192"/>
    <mergeCell ref="BK192:BN192"/>
    <mergeCell ref="BO173:BT173"/>
    <mergeCell ref="B174:BT174"/>
    <mergeCell ref="B179:K179"/>
    <mergeCell ref="M179:Z179"/>
    <mergeCell ref="B180:K180"/>
    <mergeCell ref="M180:Z180"/>
    <mergeCell ref="B173:C173"/>
    <mergeCell ref="D173:U173"/>
    <mergeCell ref="V173:AR173"/>
    <mergeCell ref="AS173:BA173"/>
    <mergeCell ref="BB173:BJ173"/>
    <mergeCell ref="BK173:BN173"/>
    <mergeCell ref="BO171:BT171"/>
    <mergeCell ref="B172:C172"/>
    <mergeCell ref="D172:U172"/>
    <mergeCell ref="V172:AR172"/>
    <mergeCell ref="AS172:BA172"/>
    <mergeCell ref="BB172:BJ172"/>
    <mergeCell ref="BK172:BN172"/>
    <mergeCell ref="BO172:BT172"/>
    <mergeCell ref="B171:C171"/>
    <mergeCell ref="D171:U171"/>
    <mergeCell ref="V171:AR171"/>
    <mergeCell ref="AS171:BA171"/>
    <mergeCell ref="BB171:BJ171"/>
    <mergeCell ref="BK171:BN171"/>
    <mergeCell ref="B163:BT163"/>
    <mergeCell ref="B169:AN169"/>
    <mergeCell ref="B170:C170"/>
    <mergeCell ref="D170:U170"/>
    <mergeCell ref="V170:AR170"/>
    <mergeCell ref="AS170:BA170"/>
    <mergeCell ref="BB170:BJ170"/>
    <mergeCell ref="BK170:BN170"/>
    <mergeCell ref="BO170:BT170"/>
    <mergeCell ref="BO161:BT161"/>
    <mergeCell ref="B162:C162"/>
    <mergeCell ref="D162:U162"/>
    <mergeCell ref="V162:AR162"/>
    <mergeCell ref="AS162:BA162"/>
    <mergeCell ref="BB162:BJ162"/>
    <mergeCell ref="BK162:BN162"/>
    <mergeCell ref="BO162:BT162"/>
    <mergeCell ref="B161:C161"/>
    <mergeCell ref="D161:U161"/>
    <mergeCell ref="V161:AR161"/>
    <mergeCell ref="AS161:BA161"/>
    <mergeCell ref="BB161:BJ161"/>
    <mergeCell ref="BK161:BN161"/>
    <mergeCell ref="BO159:BT159"/>
    <mergeCell ref="B160:C160"/>
    <mergeCell ref="D160:U160"/>
    <mergeCell ref="V160:AR160"/>
    <mergeCell ref="AS160:BA160"/>
    <mergeCell ref="BB160:BJ160"/>
    <mergeCell ref="BK160:BN160"/>
    <mergeCell ref="BO160:BT160"/>
    <mergeCell ref="B159:C159"/>
    <mergeCell ref="D159:U159"/>
    <mergeCell ref="V159:AR159"/>
    <mergeCell ref="AS159:BA159"/>
    <mergeCell ref="BB159:BJ159"/>
    <mergeCell ref="BK159:BN159"/>
    <mergeCell ref="BO150:BT150"/>
    <mergeCell ref="B151:BT151"/>
    <mergeCell ref="B156:AZ156"/>
    <mergeCell ref="B158:C158"/>
    <mergeCell ref="D158:U158"/>
    <mergeCell ref="V158:AR158"/>
    <mergeCell ref="AS158:BA158"/>
    <mergeCell ref="BB158:BJ158"/>
    <mergeCell ref="BK158:BN158"/>
    <mergeCell ref="BO158:BT158"/>
    <mergeCell ref="B150:C150"/>
    <mergeCell ref="D150:U150"/>
    <mergeCell ref="V150:AR150"/>
    <mergeCell ref="AS150:BA150"/>
    <mergeCell ref="BB150:BJ150"/>
    <mergeCell ref="BK150:BN150"/>
    <mergeCell ref="BO141:BT141"/>
    <mergeCell ref="B142:BT142"/>
    <mergeCell ref="B147:AY147"/>
    <mergeCell ref="B149:C149"/>
    <mergeCell ref="D149:U149"/>
    <mergeCell ref="V149:AR149"/>
    <mergeCell ref="AS149:BA149"/>
    <mergeCell ref="BB149:BJ149"/>
    <mergeCell ref="BK149:BN149"/>
    <mergeCell ref="BO149:BT149"/>
    <mergeCell ref="B141:C141"/>
    <mergeCell ref="D141:U141"/>
    <mergeCell ref="V141:AR141"/>
    <mergeCell ref="AS141:BA141"/>
    <mergeCell ref="BB141:BJ141"/>
    <mergeCell ref="BK141:BN141"/>
    <mergeCell ref="B134:BT134"/>
    <mergeCell ref="B139:BO139"/>
    <mergeCell ref="B140:C140"/>
    <mergeCell ref="D140:U140"/>
    <mergeCell ref="V140:AR140"/>
    <mergeCell ref="AS140:BA140"/>
    <mergeCell ref="BB140:BJ140"/>
    <mergeCell ref="BK140:BN140"/>
    <mergeCell ref="BO140:BT140"/>
    <mergeCell ref="BO132:BT132"/>
    <mergeCell ref="B133:C133"/>
    <mergeCell ref="D133:U133"/>
    <mergeCell ref="V133:AR133"/>
    <mergeCell ref="AS133:BA133"/>
    <mergeCell ref="BB133:BJ133"/>
    <mergeCell ref="BK133:BN133"/>
    <mergeCell ref="BO133:BT133"/>
    <mergeCell ref="B132:C132"/>
    <mergeCell ref="D132:U132"/>
    <mergeCell ref="V132:AR132"/>
    <mergeCell ref="AS132:BA132"/>
    <mergeCell ref="BB132:BJ132"/>
    <mergeCell ref="BK132:BN132"/>
    <mergeCell ref="B125:BT125"/>
    <mergeCell ref="B130:AX130"/>
    <mergeCell ref="B131:C131"/>
    <mergeCell ref="D131:U131"/>
    <mergeCell ref="V131:AR131"/>
    <mergeCell ref="AS131:BA131"/>
    <mergeCell ref="BB131:BJ131"/>
    <mergeCell ref="BK131:BN131"/>
    <mergeCell ref="BO131:BT131"/>
    <mergeCell ref="BO123:BT123"/>
    <mergeCell ref="B124:C124"/>
    <mergeCell ref="D124:U124"/>
    <mergeCell ref="V124:AR124"/>
    <mergeCell ref="AS124:BA124"/>
    <mergeCell ref="BB124:BJ124"/>
    <mergeCell ref="BK124:BN124"/>
    <mergeCell ref="BO124:BT124"/>
    <mergeCell ref="B123:C123"/>
    <mergeCell ref="D123:U123"/>
    <mergeCell ref="V123:AR123"/>
    <mergeCell ref="AS123:BA123"/>
    <mergeCell ref="BB123:BJ123"/>
    <mergeCell ref="BK123:BN123"/>
    <mergeCell ref="B116:BT116"/>
    <mergeCell ref="B121:AT121"/>
    <mergeCell ref="B122:C122"/>
    <mergeCell ref="D122:U122"/>
    <mergeCell ref="V122:AR122"/>
    <mergeCell ref="AS122:BA122"/>
    <mergeCell ref="BB122:BJ122"/>
    <mergeCell ref="BK122:BN122"/>
    <mergeCell ref="BO122:BT122"/>
    <mergeCell ref="BO114:BT114"/>
    <mergeCell ref="B115:C115"/>
    <mergeCell ref="D115:U115"/>
    <mergeCell ref="V115:AR115"/>
    <mergeCell ref="AS115:BA115"/>
    <mergeCell ref="BB115:BJ115"/>
    <mergeCell ref="BK115:BN115"/>
    <mergeCell ref="BO115:BT115"/>
    <mergeCell ref="B114:C114"/>
    <mergeCell ref="D114:U114"/>
    <mergeCell ref="V114:AR114"/>
    <mergeCell ref="AS114:BA114"/>
    <mergeCell ref="BB114:BJ114"/>
    <mergeCell ref="BK114:BN114"/>
    <mergeCell ref="BO105:BT105"/>
    <mergeCell ref="B106:BT106"/>
    <mergeCell ref="B112:AW112"/>
    <mergeCell ref="B113:C113"/>
    <mergeCell ref="D113:U113"/>
    <mergeCell ref="V113:AR113"/>
    <mergeCell ref="AS113:BA113"/>
    <mergeCell ref="BB113:BJ113"/>
    <mergeCell ref="BK113:BN113"/>
    <mergeCell ref="BO113:BT113"/>
    <mergeCell ref="B105:C105"/>
    <mergeCell ref="D105:U105"/>
    <mergeCell ref="V105:AR105"/>
    <mergeCell ref="AS105:BA105"/>
    <mergeCell ref="BB105:BJ105"/>
    <mergeCell ref="BK105:BN105"/>
    <mergeCell ref="BO103:BT103"/>
    <mergeCell ref="B104:C104"/>
    <mergeCell ref="D104:U104"/>
    <mergeCell ref="V104:AR104"/>
    <mergeCell ref="AS104:BA104"/>
    <mergeCell ref="BB104:BJ104"/>
    <mergeCell ref="BK104:BN104"/>
    <mergeCell ref="BO104:BT104"/>
    <mergeCell ref="B103:C103"/>
    <mergeCell ref="D103:U103"/>
    <mergeCell ref="V103:AR103"/>
    <mergeCell ref="AS103:BA103"/>
    <mergeCell ref="BB103:BJ103"/>
    <mergeCell ref="BK103:BN103"/>
    <mergeCell ref="BO101:BT101"/>
    <mergeCell ref="B102:C102"/>
    <mergeCell ref="D102:U102"/>
    <mergeCell ref="V102:AR102"/>
    <mergeCell ref="AS102:BA102"/>
    <mergeCell ref="BB102:BJ102"/>
    <mergeCell ref="BK102:BN102"/>
    <mergeCell ref="BO102:BT102"/>
    <mergeCell ref="B101:C101"/>
    <mergeCell ref="D101:U101"/>
    <mergeCell ref="V101:AR101"/>
    <mergeCell ref="AS101:BA101"/>
    <mergeCell ref="BB101:BJ101"/>
    <mergeCell ref="BK101:BN101"/>
    <mergeCell ref="BO99:BT99"/>
    <mergeCell ref="B100:C100"/>
    <mergeCell ref="D100:U100"/>
    <mergeCell ref="V100:AR100"/>
    <mergeCell ref="AS100:BA100"/>
    <mergeCell ref="BB100:BJ100"/>
    <mergeCell ref="BK100:BN100"/>
    <mergeCell ref="BO100:BT100"/>
    <mergeCell ref="B99:C99"/>
    <mergeCell ref="D99:U99"/>
    <mergeCell ref="V99:AR99"/>
    <mergeCell ref="AS99:BA99"/>
    <mergeCell ref="BB99:BJ99"/>
    <mergeCell ref="BK99:BN99"/>
    <mergeCell ref="BO97:BT97"/>
    <mergeCell ref="B98:C98"/>
    <mergeCell ref="D98:U98"/>
    <mergeCell ref="V98:AR98"/>
    <mergeCell ref="AS98:BA98"/>
    <mergeCell ref="BB98:BJ98"/>
    <mergeCell ref="BK98:BN98"/>
    <mergeCell ref="BO98:BT98"/>
    <mergeCell ref="B97:C97"/>
    <mergeCell ref="D97:U97"/>
    <mergeCell ref="V97:AR97"/>
    <mergeCell ref="AS97:BA97"/>
    <mergeCell ref="BB97:BJ97"/>
    <mergeCell ref="BK97:BN97"/>
    <mergeCell ref="BO95:BT95"/>
    <mergeCell ref="B96:C96"/>
    <mergeCell ref="D96:U96"/>
    <mergeCell ref="V96:AR96"/>
    <mergeCell ref="AS96:BA96"/>
    <mergeCell ref="BB96:BJ96"/>
    <mergeCell ref="BK96:BN96"/>
    <mergeCell ref="BO96:BT96"/>
    <mergeCell ref="B95:C95"/>
    <mergeCell ref="D95:U95"/>
    <mergeCell ref="V95:AR95"/>
    <mergeCell ref="AS95:BA95"/>
    <mergeCell ref="BB95:BJ95"/>
    <mergeCell ref="BK95:BN95"/>
    <mergeCell ref="BO93:BT93"/>
    <mergeCell ref="B94:C94"/>
    <mergeCell ref="D94:U94"/>
    <mergeCell ref="V94:AR94"/>
    <mergeCell ref="AS94:BA94"/>
    <mergeCell ref="BB94:BJ94"/>
    <mergeCell ref="BK94:BN94"/>
    <mergeCell ref="BO94:BT94"/>
    <mergeCell ref="B93:C93"/>
    <mergeCell ref="D93:U93"/>
    <mergeCell ref="V93:AR93"/>
    <mergeCell ref="AS93:BA93"/>
    <mergeCell ref="BB93:BJ93"/>
    <mergeCell ref="BK93:BN93"/>
    <mergeCell ref="BO85:BT85"/>
    <mergeCell ref="B86:BT86"/>
    <mergeCell ref="B90:AV90"/>
    <mergeCell ref="B92:C92"/>
    <mergeCell ref="D92:U92"/>
    <mergeCell ref="V92:AR92"/>
    <mergeCell ref="AS92:BA92"/>
    <mergeCell ref="BB92:BJ92"/>
    <mergeCell ref="BK92:BN92"/>
    <mergeCell ref="BO92:BT92"/>
    <mergeCell ref="B85:C85"/>
    <mergeCell ref="D85:U85"/>
    <mergeCell ref="V85:AR85"/>
    <mergeCell ref="AS85:BA85"/>
    <mergeCell ref="BB85:BJ85"/>
    <mergeCell ref="BK85:BN85"/>
    <mergeCell ref="B77:BT77"/>
    <mergeCell ref="B82:BQ82"/>
    <mergeCell ref="B84:C84"/>
    <mergeCell ref="D84:U84"/>
    <mergeCell ref="V84:AR84"/>
    <mergeCell ref="AS84:BA84"/>
    <mergeCell ref="BB84:BJ84"/>
    <mergeCell ref="BK84:BN84"/>
    <mergeCell ref="BO84:BT84"/>
    <mergeCell ref="BO75:BT75"/>
    <mergeCell ref="B76:C76"/>
    <mergeCell ref="D76:U76"/>
    <mergeCell ref="V76:AR76"/>
    <mergeCell ref="AS76:BA76"/>
    <mergeCell ref="BB76:BJ76"/>
    <mergeCell ref="BK76:BN76"/>
    <mergeCell ref="BO76:BT76"/>
    <mergeCell ref="B75:C75"/>
    <mergeCell ref="D75:U75"/>
    <mergeCell ref="V75:AR75"/>
    <mergeCell ref="AS75:BA75"/>
    <mergeCell ref="BB75:BJ75"/>
    <mergeCell ref="BK75:BN75"/>
    <mergeCell ref="BO66:BT66"/>
    <mergeCell ref="B67:BT67"/>
    <mergeCell ref="B72:BL72"/>
    <mergeCell ref="B74:C74"/>
    <mergeCell ref="D74:U74"/>
    <mergeCell ref="V74:AR74"/>
    <mergeCell ref="AS74:BA74"/>
    <mergeCell ref="BB74:BJ74"/>
    <mergeCell ref="BK74:BN74"/>
    <mergeCell ref="BO74:BT74"/>
    <mergeCell ref="B66:C66"/>
    <mergeCell ref="D66:U66"/>
    <mergeCell ref="V66:AR66"/>
    <mergeCell ref="AS66:BA66"/>
    <mergeCell ref="BB66:BJ66"/>
    <mergeCell ref="BK66:BN66"/>
    <mergeCell ref="BO58:BT58"/>
    <mergeCell ref="B59:BT59"/>
    <mergeCell ref="B64:BP64"/>
    <mergeCell ref="B65:C65"/>
    <mergeCell ref="D65:U65"/>
    <mergeCell ref="V65:AR65"/>
    <mergeCell ref="AS65:BA65"/>
    <mergeCell ref="BB65:BJ65"/>
    <mergeCell ref="BK65:BN65"/>
    <mergeCell ref="BO65:BT65"/>
    <mergeCell ref="B58:C58"/>
    <mergeCell ref="D58:U58"/>
    <mergeCell ref="V58:AR58"/>
    <mergeCell ref="AS58:BA58"/>
    <mergeCell ref="BB58:BJ58"/>
    <mergeCell ref="BK58:BN58"/>
    <mergeCell ref="BO56:BT56"/>
    <mergeCell ref="B57:C57"/>
    <mergeCell ref="D57:U57"/>
    <mergeCell ref="V57:AR57"/>
    <mergeCell ref="AS57:BA57"/>
    <mergeCell ref="BB57:BJ57"/>
    <mergeCell ref="BK57:BN57"/>
    <mergeCell ref="BO57:BT57"/>
    <mergeCell ref="B56:C56"/>
    <mergeCell ref="D56:U56"/>
    <mergeCell ref="V56:AR56"/>
    <mergeCell ref="AS56:BA56"/>
    <mergeCell ref="BB56:BJ56"/>
    <mergeCell ref="BK56:BN56"/>
    <mergeCell ref="BO54:BT54"/>
    <mergeCell ref="B55:C55"/>
    <mergeCell ref="D55:U55"/>
    <mergeCell ref="V55:AR55"/>
    <mergeCell ref="AS55:BA55"/>
    <mergeCell ref="BB55:BJ55"/>
    <mergeCell ref="BK55:BN55"/>
    <mergeCell ref="BO55:BT55"/>
    <mergeCell ref="B54:C54"/>
    <mergeCell ref="D54:U54"/>
    <mergeCell ref="V54:AR54"/>
    <mergeCell ref="AS54:BA54"/>
    <mergeCell ref="BB54:BJ54"/>
    <mergeCell ref="BK54:BN54"/>
    <mergeCell ref="BO52:BT52"/>
    <mergeCell ref="B53:C53"/>
    <mergeCell ref="D53:U53"/>
    <mergeCell ref="V53:AR53"/>
    <mergeCell ref="AS53:BA53"/>
    <mergeCell ref="BB53:BJ53"/>
    <mergeCell ref="BK53:BN53"/>
    <mergeCell ref="BO53:BT53"/>
    <mergeCell ref="B52:C52"/>
    <mergeCell ref="D52:U52"/>
    <mergeCell ref="V52:AR52"/>
    <mergeCell ref="AS52:BA52"/>
    <mergeCell ref="BB52:BJ52"/>
    <mergeCell ref="BK52:BN52"/>
    <mergeCell ref="BO50:BT50"/>
    <mergeCell ref="B51:C51"/>
    <mergeCell ref="D51:U51"/>
    <mergeCell ref="V51:AR51"/>
    <mergeCell ref="AS51:BA51"/>
    <mergeCell ref="BB51:BJ51"/>
    <mergeCell ref="BK51:BN51"/>
    <mergeCell ref="BO51:BT51"/>
    <mergeCell ref="B50:C50"/>
    <mergeCell ref="D50:U50"/>
    <mergeCell ref="V50:AR50"/>
    <mergeCell ref="AS50:BA50"/>
    <mergeCell ref="BB50:BJ50"/>
    <mergeCell ref="BK50:BN50"/>
    <mergeCell ref="BO48:BT48"/>
    <mergeCell ref="B49:C49"/>
    <mergeCell ref="D49:U49"/>
    <mergeCell ref="V49:AR49"/>
    <mergeCell ref="AS49:BA49"/>
    <mergeCell ref="BB49:BJ49"/>
    <mergeCell ref="BK49:BN49"/>
    <mergeCell ref="BO49:BT49"/>
    <mergeCell ref="B48:C48"/>
    <mergeCell ref="D48:U48"/>
    <mergeCell ref="V48:AR48"/>
    <mergeCell ref="AS48:BA48"/>
    <mergeCell ref="BB48:BJ48"/>
    <mergeCell ref="BK48:BN48"/>
    <mergeCell ref="BO46:BT46"/>
    <mergeCell ref="B47:C47"/>
    <mergeCell ref="D47:U47"/>
    <mergeCell ref="V47:AR47"/>
    <mergeCell ref="AS47:BA47"/>
    <mergeCell ref="BB47:BJ47"/>
    <mergeCell ref="BK47:BN47"/>
    <mergeCell ref="BO47:BT47"/>
    <mergeCell ref="B46:C46"/>
    <mergeCell ref="D46:U46"/>
    <mergeCell ref="V46:AR46"/>
    <mergeCell ref="AS46:BA46"/>
    <mergeCell ref="BB46:BJ46"/>
    <mergeCell ref="BK46:BN46"/>
    <mergeCell ref="BO44:BT44"/>
    <mergeCell ref="B45:C45"/>
    <mergeCell ref="D45:U45"/>
    <mergeCell ref="V45:AR45"/>
    <mergeCell ref="AS45:BA45"/>
    <mergeCell ref="BB45:BJ45"/>
    <mergeCell ref="BK45:BN45"/>
    <mergeCell ref="BO45:BT45"/>
    <mergeCell ref="B44:C44"/>
    <mergeCell ref="D44:U44"/>
    <mergeCell ref="V44:AR44"/>
    <mergeCell ref="AS44:BA44"/>
    <mergeCell ref="BB44:BJ44"/>
    <mergeCell ref="BK44:BN44"/>
    <mergeCell ref="B37:BT37"/>
    <mergeCell ref="B42:BC42"/>
    <mergeCell ref="B43:C43"/>
    <mergeCell ref="D43:U43"/>
    <mergeCell ref="V43:AR43"/>
    <mergeCell ref="AS43:BA43"/>
    <mergeCell ref="BB43:BJ43"/>
    <mergeCell ref="BK43:BN43"/>
    <mergeCell ref="BO43:BT43"/>
    <mergeCell ref="BO35:BT35"/>
    <mergeCell ref="B36:C36"/>
    <mergeCell ref="D36:U36"/>
    <mergeCell ref="V36:AR36"/>
    <mergeCell ref="AS36:BA36"/>
    <mergeCell ref="BB36:BJ36"/>
    <mergeCell ref="BK36:BN36"/>
    <mergeCell ref="BO36:BT36"/>
    <mergeCell ref="B35:C35"/>
    <mergeCell ref="D35:U35"/>
    <mergeCell ref="V35:AR35"/>
    <mergeCell ref="AS35:BA35"/>
    <mergeCell ref="BB35:BJ35"/>
    <mergeCell ref="BK35:BN35"/>
    <mergeCell ref="BO27:BT27"/>
    <mergeCell ref="B28:BT28"/>
    <mergeCell ref="B33:AU33"/>
    <mergeCell ref="B34:C34"/>
    <mergeCell ref="D34:U34"/>
    <mergeCell ref="V34:AR34"/>
    <mergeCell ref="AS34:BA34"/>
    <mergeCell ref="BB34:BJ34"/>
    <mergeCell ref="BK34:BN34"/>
    <mergeCell ref="BO34:BT34"/>
    <mergeCell ref="B27:C27"/>
    <mergeCell ref="D27:U27"/>
    <mergeCell ref="V27:AR27"/>
    <mergeCell ref="AS27:BA27"/>
    <mergeCell ref="BB27:BJ27"/>
    <mergeCell ref="BK27:BN27"/>
    <mergeCell ref="BO25:BT25"/>
    <mergeCell ref="B26:C26"/>
    <mergeCell ref="D26:U26"/>
    <mergeCell ref="V26:AR26"/>
    <mergeCell ref="AS26:BA26"/>
    <mergeCell ref="BB26:BJ26"/>
    <mergeCell ref="BK26:BN26"/>
    <mergeCell ref="BO26:BT26"/>
    <mergeCell ref="B25:C25"/>
    <mergeCell ref="D25:U25"/>
    <mergeCell ref="V25:AR25"/>
    <mergeCell ref="AS25:BA25"/>
    <mergeCell ref="BB25:BJ25"/>
    <mergeCell ref="BK25:BN25"/>
    <mergeCell ref="BO23:BT23"/>
    <mergeCell ref="B24:C24"/>
    <mergeCell ref="D24:U24"/>
    <mergeCell ref="V24:AR24"/>
    <mergeCell ref="AS24:BA24"/>
    <mergeCell ref="BB24:BJ24"/>
    <mergeCell ref="BK24:BN24"/>
    <mergeCell ref="BO24:BT24"/>
    <mergeCell ref="B23:C23"/>
    <mergeCell ref="D23:U23"/>
    <mergeCell ref="V23:AR23"/>
    <mergeCell ref="AS23:BA23"/>
    <mergeCell ref="BB23:BJ23"/>
    <mergeCell ref="BK23:BN23"/>
    <mergeCell ref="BO14:BT14"/>
    <mergeCell ref="B15:BT15"/>
    <mergeCell ref="B21:BF21"/>
    <mergeCell ref="B22:C22"/>
    <mergeCell ref="D22:U22"/>
    <mergeCell ref="V22:AR22"/>
    <mergeCell ref="AS22:BA22"/>
    <mergeCell ref="BB22:BJ22"/>
    <mergeCell ref="BK22:BN22"/>
    <mergeCell ref="BO22:BT22"/>
    <mergeCell ref="B14:C14"/>
    <mergeCell ref="D14:U14"/>
    <mergeCell ref="V14:AR14"/>
    <mergeCell ref="AS14:BA14"/>
    <mergeCell ref="BB14:BJ14"/>
    <mergeCell ref="BK14:BN14"/>
    <mergeCell ref="BO12:BT12"/>
    <mergeCell ref="B13:C13"/>
    <mergeCell ref="D13:U13"/>
    <mergeCell ref="V13:AR13"/>
    <mergeCell ref="AS13:BA13"/>
    <mergeCell ref="BB13:BJ13"/>
    <mergeCell ref="BK13:BN13"/>
    <mergeCell ref="BO13:BT13"/>
    <mergeCell ref="B12:C12"/>
    <mergeCell ref="D12:U12"/>
    <mergeCell ref="V12:AR12"/>
    <mergeCell ref="AS12:BA12"/>
    <mergeCell ref="BB12:BJ12"/>
    <mergeCell ref="BK12:BN12"/>
    <mergeCell ref="BO10:BT10"/>
    <mergeCell ref="B11:C11"/>
    <mergeCell ref="D11:U11"/>
    <mergeCell ref="V11:AR11"/>
    <mergeCell ref="AS11:BA11"/>
    <mergeCell ref="BB11:BJ11"/>
    <mergeCell ref="BK11:BN11"/>
    <mergeCell ref="BO11:BT11"/>
    <mergeCell ref="B10:C10"/>
    <mergeCell ref="D10:U10"/>
    <mergeCell ref="V10:AR10"/>
    <mergeCell ref="AS10:BA10"/>
    <mergeCell ref="BB10:BJ10"/>
    <mergeCell ref="BK10:BN10"/>
    <mergeCell ref="BO8:BT8"/>
    <mergeCell ref="B9:C9"/>
    <mergeCell ref="D9:U9"/>
    <mergeCell ref="V9:AR9"/>
    <mergeCell ref="AS9:BA9"/>
    <mergeCell ref="BB9:BJ9"/>
    <mergeCell ref="BK9:BN9"/>
    <mergeCell ref="BO9:BT9"/>
    <mergeCell ref="B8:C8"/>
    <mergeCell ref="D8:U8"/>
    <mergeCell ref="V8:AR8"/>
    <mergeCell ref="AS8:BA8"/>
    <mergeCell ref="BB8:BJ8"/>
    <mergeCell ref="BK8:BN8"/>
    <mergeCell ref="B2:BT2"/>
    <mergeCell ref="B6:BG6"/>
    <mergeCell ref="B7:C7"/>
    <mergeCell ref="D7:U7"/>
    <mergeCell ref="V7:AR7"/>
    <mergeCell ref="AS7:BA7"/>
    <mergeCell ref="BB7:BJ7"/>
    <mergeCell ref="BK7:BN7"/>
    <mergeCell ref="BO7:BT7"/>
  </mergeCells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2"/>
  <sheetViews>
    <sheetView workbookViewId="0" topLeftCell="A1">
      <selection activeCell="G25" sqref="G25"/>
    </sheetView>
  </sheetViews>
  <sheetFormatPr defaultColWidth="9.33203125" defaultRowHeight="13.5"/>
  <cols>
    <col min="1" max="1" width="10" style="0" customWidth="1"/>
    <col min="2" max="2" width="8.66015625" style="0" customWidth="1"/>
    <col min="3" max="3" width="74.83203125" style="404" customWidth="1"/>
    <col min="4" max="4" width="3.83203125" style="0" customWidth="1"/>
    <col min="5" max="5" width="9" style="0" customWidth="1"/>
    <col min="6" max="6" width="12.5" style="0" customWidth="1"/>
    <col min="7" max="7" width="18.33203125" style="0" customWidth="1"/>
    <col min="8" max="8" width="24.16015625" style="405" customWidth="1"/>
    <col min="257" max="257" width="10" style="0" customWidth="1"/>
    <col min="258" max="258" width="8.66015625" style="0" customWidth="1"/>
    <col min="259" max="259" width="74.83203125" style="0" customWidth="1"/>
    <col min="260" max="260" width="3.83203125" style="0" customWidth="1"/>
    <col min="261" max="261" width="9" style="0" customWidth="1"/>
    <col min="262" max="262" width="12.5" style="0" customWidth="1"/>
    <col min="263" max="263" width="18.33203125" style="0" customWidth="1"/>
    <col min="264" max="264" width="24.16015625" style="0" customWidth="1"/>
    <col min="513" max="513" width="10" style="0" customWidth="1"/>
    <col min="514" max="514" width="8.66015625" style="0" customWidth="1"/>
    <col min="515" max="515" width="74.83203125" style="0" customWidth="1"/>
    <col min="516" max="516" width="3.83203125" style="0" customWidth="1"/>
    <col min="517" max="517" width="9" style="0" customWidth="1"/>
    <col min="518" max="518" width="12.5" style="0" customWidth="1"/>
    <col min="519" max="519" width="18.33203125" style="0" customWidth="1"/>
    <col min="520" max="520" width="24.16015625" style="0" customWidth="1"/>
    <col min="769" max="769" width="10" style="0" customWidth="1"/>
    <col min="770" max="770" width="8.66015625" style="0" customWidth="1"/>
    <col min="771" max="771" width="74.83203125" style="0" customWidth="1"/>
    <col min="772" max="772" width="3.83203125" style="0" customWidth="1"/>
    <col min="773" max="773" width="9" style="0" customWidth="1"/>
    <col min="774" max="774" width="12.5" style="0" customWidth="1"/>
    <col min="775" max="775" width="18.33203125" style="0" customWidth="1"/>
    <col min="776" max="776" width="24.16015625" style="0" customWidth="1"/>
    <col min="1025" max="1025" width="10" style="0" customWidth="1"/>
    <col min="1026" max="1026" width="8.66015625" style="0" customWidth="1"/>
    <col min="1027" max="1027" width="74.83203125" style="0" customWidth="1"/>
    <col min="1028" max="1028" width="3.83203125" style="0" customWidth="1"/>
    <col min="1029" max="1029" width="9" style="0" customWidth="1"/>
    <col min="1030" max="1030" width="12.5" style="0" customWidth="1"/>
    <col min="1031" max="1031" width="18.33203125" style="0" customWidth="1"/>
    <col min="1032" max="1032" width="24.16015625" style="0" customWidth="1"/>
    <col min="1281" max="1281" width="10" style="0" customWidth="1"/>
    <col min="1282" max="1282" width="8.66015625" style="0" customWidth="1"/>
    <col min="1283" max="1283" width="74.83203125" style="0" customWidth="1"/>
    <col min="1284" max="1284" width="3.83203125" style="0" customWidth="1"/>
    <col min="1285" max="1285" width="9" style="0" customWidth="1"/>
    <col min="1286" max="1286" width="12.5" style="0" customWidth="1"/>
    <col min="1287" max="1287" width="18.33203125" style="0" customWidth="1"/>
    <col min="1288" max="1288" width="24.16015625" style="0" customWidth="1"/>
    <col min="1537" max="1537" width="10" style="0" customWidth="1"/>
    <col min="1538" max="1538" width="8.66015625" style="0" customWidth="1"/>
    <col min="1539" max="1539" width="74.83203125" style="0" customWidth="1"/>
    <col min="1540" max="1540" width="3.83203125" style="0" customWidth="1"/>
    <col min="1541" max="1541" width="9" style="0" customWidth="1"/>
    <col min="1542" max="1542" width="12.5" style="0" customWidth="1"/>
    <col min="1543" max="1543" width="18.33203125" style="0" customWidth="1"/>
    <col min="1544" max="1544" width="24.16015625" style="0" customWidth="1"/>
    <col min="1793" max="1793" width="10" style="0" customWidth="1"/>
    <col min="1794" max="1794" width="8.66015625" style="0" customWidth="1"/>
    <col min="1795" max="1795" width="74.83203125" style="0" customWidth="1"/>
    <col min="1796" max="1796" width="3.83203125" style="0" customWidth="1"/>
    <col min="1797" max="1797" width="9" style="0" customWidth="1"/>
    <col min="1798" max="1798" width="12.5" style="0" customWidth="1"/>
    <col min="1799" max="1799" width="18.33203125" style="0" customWidth="1"/>
    <col min="1800" max="1800" width="24.16015625" style="0" customWidth="1"/>
    <col min="2049" max="2049" width="10" style="0" customWidth="1"/>
    <col min="2050" max="2050" width="8.66015625" style="0" customWidth="1"/>
    <col min="2051" max="2051" width="74.83203125" style="0" customWidth="1"/>
    <col min="2052" max="2052" width="3.83203125" style="0" customWidth="1"/>
    <col min="2053" max="2053" width="9" style="0" customWidth="1"/>
    <col min="2054" max="2054" width="12.5" style="0" customWidth="1"/>
    <col min="2055" max="2055" width="18.33203125" style="0" customWidth="1"/>
    <col min="2056" max="2056" width="24.16015625" style="0" customWidth="1"/>
    <col min="2305" max="2305" width="10" style="0" customWidth="1"/>
    <col min="2306" max="2306" width="8.66015625" style="0" customWidth="1"/>
    <col min="2307" max="2307" width="74.83203125" style="0" customWidth="1"/>
    <col min="2308" max="2308" width="3.83203125" style="0" customWidth="1"/>
    <col min="2309" max="2309" width="9" style="0" customWidth="1"/>
    <col min="2310" max="2310" width="12.5" style="0" customWidth="1"/>
    <col min="2311" max="2311" width="18.33203125" style="0" customWidth="1"/>
    <col min="2312" max="2312" width="24.16015625" style="0" customWidth="1"/>
    <col min="2561" max="2561" width="10" style="0" customWidth="1"/>
    <col min="2562" max="2562" width="8.66015625" style="0" customWidth="1"/>
    <col min="2563" max="2563" width="74.83203125" style="0" customWidth="1"/>
    <col min="2564" max="2564" width="3.83203125" style="0" customWidth="1"/>
    <col min="2565" max="2565" width="9" style="0" customWidth="1"/>
    <col min="2566" max="2566" width="12.5" style="0" customWidth="1"/>
    <col min="2567" max="2567" width="18.33203125" style="0" customWidth="1"/>
    <col min="2568" max="2568" width="24.16015625" style="0" customWidth="1"/>
    <col min="2817" max="2817" width="10" style="0" customWidth="1"/>
    <col min="2818" max="2818" width="8.66015625" style="0" customWidth="1"/>
    <col min="2819" max="2819" width="74.83203125" style="0" customWidth="1"/>
    <col min="2820" max="2820" width="3.83203125" style="0" customWidth="1"/>
    <col min="2821" max="2821" width="9" style="0" customWidth="1"/>
    <col min="2822" max="2822" width="12.5" style="0" customWidth="1"/>
    <col min="2823" max="2823" width="18.33203125" style="0" customWidth="1"/>
    <col min="2824" max="2824" width="24.16015625" style="0" customWidth="1"/>
    <col min="3073" max="3073" width="10" style="0" customWidth="1"/>
    <col min="3074" max="3074" width="8.66015625" style="0" customWidth="1"/>
    <col min="3075" max="3075" width="74.83203125" style="0" customWidth="1"/>
    <col min="3076" max="3076" width="3.83203125" style="0" customWidth="1"/>
    <col min="3077" max="3077" width="9" style="0" customWidth="1"/>
    <col min="3078" max="3078" width="12.5" style="0" customWidth="1"/>
    <col min="3079" max="3079" width="18.33203125" style="0" customWidth="1"/>
    <col min="3080" max="3080" width="24.16015625" style="0" customWidth="1"/>
    <col min="3329" max="3329" width="10" style="0" customWidth="1"/>
    <col min="3330" max="3330" width="8.66015625" style="0" customWidth="1"/>
    <col min="3331" max="3331" width="74.83203125" style="0" customWidth="1"/>
    <col min="3332" max="3332" width="3.83203125" style="0" customWidth="1"/>
    <col min="3333" max="3333" width="9" style="0" customWidth="1"/>
    <col min="3334" max="3334" width="12.5" style="0" customWidth="1"/>
    <col min="3335" max="3335" width="18.33203125" style="0" customWidth="1"/>
    <col min="3336" max="3336" width="24.16015625" style="0" customWidth="1"/>
    <col min="3585" max="3585" width="10" style="0" customWidth="1"/>
    <col min="3586" max="3586" width="8.66015625" style="0" customWidth="1"/>
    <col min="3587" max="3587" width="74.83203125" style="0" customWidth="1"/>
    <col min="3588" max="3588" width="3.83203125" style="0" customWidth="1"/>
    <col min="3589" max="3589" width="9" style="0" customWidth="1"/>
    <col min="3590" max="3590" width="12.5" style="0" customWidth="1"/>
    <col min="3591" max="3591" width="18.33203125" style="0" customWidth="1"/>
    <col min="3592" max="3592" width="24.16015625" style="0" customWidth="1"/>
    <col min="3841" max="3841" width="10" style="0" customWidth="1"/>
    <col min="3842" max="3842" width="8.66015625" style="0" customWidth="1"/>
    <col min="3843" max="3843" width="74.83203125" style="0" customWidth="1"/>
    <col min="3844" max="3844" width="3.83203125" style="0" customWidth="1"/>
    <col min="3845" max="3845" width="9" style="0" customWidth="1"/>
    <col min="3846" max="3846" width="12.5" style="0" customWidth="1"/>
    <col min="3847" max="3847" width="18.33203125" style="0" customWidth="1"/>
    <col min="3848" max="3848" width="24.16015625" style="0" customWidth="1"/>
    <col min="4097" max="4097" width="10" style="0" customWidth="1"/>
    <col min="4098" max="4098" width="8.66015625" style="0" customWidth="1"/>
    <col min="4099" max="4099" width="74.83203125" style="0" customWidth="1"/>
    <col min="4100" max="4100" width="3.83203125" style="0" customWidth="1"/>
    <col min="4101" max="4101" width="9" style="0" customWidth="1"/>
    <col min="4102" max="4102" width="12.5" style="0" customWidth="1"/>
    <col min="4103" max="4103" width="18.33203125" style="0" customWidth="1"/>
    <col min="4104" max="4104" width="24.16015625" style="0" customWidth="1"/>
    <col min="4353" max="4353" width="10" style="0" customWidth="1"/>
    <col min="4354" max="4354" width="8.66015625" style="0" customWidth="1"/>
    <col min="4355" max="4355" width="74.83203125" style="0" customWidth="1"/>
    <col min="4356" max="4356" width="3.83203125" style="0" customWidth="1"/>
    <col min="4357" max="4357" width="9" style="0" customWidth="1"/>
    <col min="4358" max="4358" width="12.5" style="0" customWidth="1"/>
    <col min="4359" max="4359" width="18.33203125" style="0" customWidth="1"/>
    <col min="4360" max="4360" width="24.16015625" style="0" customWidth="1"/>
    <col min="4609" max="4609" width="10" style="0" customWidth="1"/>
    <col min="4610" max="4610" width="8.66015625" style="0" customWidth="1"/>
    <col min="4611" max="4611" width="74.83203125" style="0" customWidth="1"/>
    <col min="4612" max="4612" width="3.83203125" style="0" customWidth="1"/>
    <col min="4613" max="4613" width="9" style="0" customWidth="1"/>
    <col min="4614" max="4614" width="12.5" style="0" customWidth="1"/>
    <col min="4615" max="4615" width="18.33203125" style="0" customWidth="1"/>
    <col min="4616" max="4616" width="24.16015625" style="0" customWidth="1"/>
    <col min="4865" max="4865" width="10" style="0" customWidth="1"/>
    <col min="4866" max="4866" width="8.66015625" style="0" customWidth="1"/>
    <col min="4867" max="4867" width="74.83203125" style="0" customWidth="1"/>
    <col min="4868" max="4868" width="3.83203125" style="0" customWidth="1"/>
    <col min="4869" max="4869" width="9" style="0" customWidth="1"/>
    <col min="4870" max="4870" width="12.5" style="0" customWidth="1"/>
    <col min="4871" max="4871" width="18.33203125" style="0" customWidth="1"/>
    <col min="4872" max="4872" width="24.16015625" style="0" customWidth="1"/>
    <col min="5121" max="5121" width="10" style="0" customWidth="1"/>
    <col min="5122" max="5122" width="8.66015625" style="0" customWidth="1"/>
    <col min="5123" max="5123" width="74.83203125" style="0" customWidth="1"/>
    <col min="5124" max="5124" width="3.83203125" style="0" customWidth="1"/>
    <col min="5125" max="5125" width="9" style="0" customWidth="1"/>
    <col min="5126" max="5126" width="12.5" style="0" customWidth="1"/>
    <col min="5127" max="5127" width="18.33203125" style="0" customWidth="1"/>
    <col min="5128" max="5128" width="24.16015625" style="0" customWidth="1"/>
    <col min="5377" max="5377" width="10" style="0" customWidth="1"/>
    <col min="5378" max="5378" width="8.66015625" style="0" customWidth="1"/>
    <col min="5379" max="5379" width="74.83203125" style="0" customWidth="1"/>
    <col min="5380" max="5380" width="3.83203125" style="0" customWidth="1"/>
    <col min="5381" max="5381" width="9" style="0" customWidth="1"/>
    <col min="5382" max="5382" width="12.5" style="0" customWidth="1"/>
    <col min="5383" max="5383" width="18.33203125" style="0" customWidth="1"/>
    <col min="5384" max="5384" width="24.16015625" style="0" customWidth="1"/>
    <col min="5633" max="5633" width="10" style="0" customWidth="1"/>
    <col min="5634" max="5634" width="8.66015625" style="0" customWidth="1"/>
    <col min="5635" max="5635" width="74.83203125" style="0" customWidth="1"/>
    <col min="5636" max="5636" width="3.83203125" style="0" customWidth="1"/>
    <col min="5637" max="5637" width="9" style="0" customWidth="1"/>
    <col min="5638" max="5638" width="12.5" style="0" customWidth="1"/>
    <col min="5639" max="5639" width="18.33203125" style="0" customWidth="1"/>
    <col min="5640" max="5640" width="24.16015625" style="0" customWidth="1"/>
    <col min="5889" max="5889" width="10" style="0" customWidth="1"/>
    <col min="5890" max="5890" width="8.66015625" style="0" customWidth="1"/>
    <col min="5891" max="5891" width="74.83203125" style="0" customWidth="1"/>
    <col min="5892" max="5892" width="3.83203125" style="0" customWidth="1"/>
    <col min="5893" max="5893" width="9" style="0" customWidth="1"/>
    <col min="5894" max="5894" width="12.5" style="0" customWidth="1"/>
    <col min="5895" max="5895" width="18.33203125" style="0" customWidth="1"/>
    <col min="5896" max="5896" width="24.16015625" style="0" customWidth="1"/>
    <col min="6145" max="6145" width="10" style="0" customWidth="1"/>
    <col min="6146" max="6146" width="8.66015625" style="0" customWidth="1"/>
    <col min="6147" max="6147" width="74.83203125" style="0" customWidth="1"/>
    <col min="6148" max="6148" width="3.83203125" style="0" customWidth="1"/>
    <col min="6149" max="6149" width="9" style="0" customWidth="1"/>
    <col min="6150" max="6150" width="12.5" style="0" customWidth="1"/>
    <col min="6151" max="6151" width="18.33203125" style="0" customWidth="1"/>
    <col min="6152" max="6152" width="24.16015625" style="0" customWidth="1"/>
    <col min="6401" max="6401" width="10" style="0" customWidth="1"/>
    <col min="6402" max="6402" width="8.66015625" style="0" customWidth="1"/>
    <col min="6403" max="6403" width="74.83203125" style="0" customWidth="1"/>
    <col min="6404" max="6404" width="3.83203125" style="0" customWidth="1"/>
    <col min="6405" max="6405" width="9" style="0" customWidth="1"/>
    <col min="6406" max="6406" width="12.5" style="0" customWidth="1"/>
    <col min="6407" max="6407" width="18.33203125" style="0" customWidth="1"/>
    <col min="6408" max="6408" width="24.16015625" style="0" customWidth="1"/>
    <col min="6657" max="6657" width="10" style="0" customWidth="1"/>
    <col min="6658" max="6658" width="8.66015625" style="0" customWidth="1"/>
    <col min="6659" max="6659" width="74.83203125" style="0" customWidth="1"/>
    <col min="6660" max="6660" width="3.83203125" style="0" customWidth="1"/>
    <col min="6661" max="6661" width="9" style="0" customWidth="1"/>
    <col min="6662" max="6662" width="12.5" style="0" customWidth="1"/>
    <col min="6663" max="6663" width="18.33203125" style="0" customWidth="1"/>
    <col min="6664" max="6664" width="24.16015625" style="0" customWidth="1"/>
    <col min="6913" max="6913" width="10" style="0" customWidth="1"/>
    <col min="6914" max="6914" width="8.66015625" style="0" customWidth="1"/>
    <col min="6915" max="6915" width="74.83203125" style="0" customWidth="1"/>
    <col min="6916" max="6916" width="3.83203125" style="0" customWidth="1"/>
    <col min="6917" max="6917" width="9" style="0" customWidth="1"/>
    <col min="6918" max="6918" width="12.5" style="0" customWidth="1"/>
    <col min="6919" max="6919" width="18.33203125" style="0" customWidth="1"/>
    <col min="6920" max="6920" width="24.16015625" style="0" customWidth="1"/>
    <col min="7169" max="7169" width="10" style="0" customWidth="1"/>
    <col min="7170" max="7170" width="8.66015625" style="0" customWidth="1"/>
    <col min="7171" max="7171" width="74.83203125" style="0" customWidth="1"/>
    <col min="7172" max="7172" width="3.83203125" style="0" customWidth="1"/>
    <col min="7173" max="7173" width="9" style="0" customWidth="1"/>
    <col min="7174" max="7174" width="12.5" style="0" customWidth="1"/>
    <col min="7175" max="7175" width="18.33203125" style="0" customWidth="1"/>
    <col min="7176" max="7176" width="24.16015625" style="0" customWidth="1"/>
    <col min="7425" max="7425" width="10" style="0" customWidth="1"/>
    <col min="7426" max="7426" width="8.66015625" style="0" customWidth="1"/>
    <col min="7427" max="7427" width="74.83203125" style="0" customWidth="1"/>
    <col min="7428" max="7428" width="3.83203125" style="0" customWidth="1"/>
    <col min="7429" max="7429" width="9" style="0" customWidth="1"/>
    <col min="7430" max="7430" width="12.5" style="0" customWidth="1"/>
    <col min="7431" max="7431" width="18.33203125" style="0" customWidth="1"/>
    <col min="7432" max="7432" width="24.16015625" style="0" customWidth="1"/>
    <col min="7681" max="7681" width="10" style="0" customWidth="1"/>
    <col min="7682" max="7682" width="8.66015625" style="0" customWidth="1"/>
    <col min="7683" max="7683" width="74.83203125" style="0" customWidth="1"/>
    <col min="7684" max="7684" width="3.83203125" style="0" customWidth="1"/>
    <col min="7685" max="7685" width="9" style="0" customWidth="1"/>
    <col min="7686" max="7686" width="12.5" style="0" customWidth="1"/>
    <col min="7687" max="7687" width="18.33203125" style="0" customWidth="1"/>
    <col min="7688" max="7688" width="24.16015625" style="0" customWidth="1"/>
    <col min="7937" max="7937" width="10" style="0" customWidth="1"/>
    <col min="7938" max="7938" width="8.66015625" style="0" customWidth="1"/>
    <col min="7939" max="7939" width="74.83203125" style="0" customWidth="1"/>
    <col min="7940" max="7940" width="3.83203125" style="0" customWidth="1"/>
    <col min="7941" max="7941" width="9" style="0" customWidth="1"/>
    <col min="7942" max="7942" width="12.5" style="0" customWidth="1"/>
    <col min="7943" max="7943" width="18.33203125" style="0" customWidth="1"/>
    <col min="7944" max="7944" width="24.16015625" style="0" customWidth="1"/>
    <col min="8193" max="8193" width="10" style="0" customWidth="1"/>
    <col min="8194" max="8194" width="8.66015625" style="0" customWidth="1"/>
    <col min="8195" max="8195" width="74.83203125" style="0" customWidth="1"/>
    <col min="8196" max="8196" width="3.83203125" style="0" customWidth="1"/>
    <col min="8197" max="8197" width="9" style="0" customWidth="1"/>
    <col min="8198" max="8198" width="12.5" style="0" customWidth="1"/>
    <col min="8199" max="8199" width="18.33203125" style="0" customWidth="1"/>
    <col min="8200" max="8200" width="24.16015625" style="0" customWidth="1"/>
    <col min="8449" max="8449" width="10" style="0" customWidth="1"/>
    <col min="8450" max="8450" width="8.66015625" style="0" customWidth="1"/>
    <col min="8451" max="8451" width="74.83203125" style="0" customWidth="1"/>
    <col min="8452" max="8452" width="3.83203125" style="0" customWidth="1"/>
    <col min="8453" max="8453" width="9" style="0" customWidth="1"/>
    <col min="8454" max="8454" width="12.5" style="0" customWidth="1"/>
    <col min="8455" max="8455" width="18.33203125" style="0" customWidth="1"/>
    <col min="8456" max="8456" width="24.16015625" style="0" customWidth="1"/>
    <col min="8705" max="8705" width="10" style="0" customWidth="1"/>
    <col min="8706" max="8706" width="8.66015625" style="0" customWidth="1"/>
    <col min="8707" max="8707" width="74.83203125" style="0" customWidth="1"/>
    <col min="8708" max="8708" width="3.83203125" style="0" customWidth="1"/>
    <col min="8709" max="8709" width="9" style="0" customWidth="1"/>
    <col min="8710" max="8710" width="12.5" style="0" customWidth="1"/>
    <col min="8711" max="8711" width="18.33203125" style="0" customWidth="1"/>
    <col min="8712" max="8712" width="24.16015625" style="0" customWidth="1"/>
    <col min="8961" max="8961" width="10" style="0" customWidth="1"/>
    <col min="8962" max="8962" width="8.66015625" style="0" customWidth="1"/>
    <col min="8963" max="8963" width="74.83203125" style="0" customWidth="1"/>
    <col min="8964" max="8964" width="3.83203125" style="0" customWidth="1"/>
    <col min="8965" max="8965" width="9" style="0" customWidth="1"/>
    <col min="8966" max="8966" width="12.5" style="0" customWidth="1"/>
    <col min="8967" max="8967" width="18.33203125" style="0" customWidth="1"/>
    <col min="8968" max="8968" width="24.16015625" style="0" customWidth="1"/>
    <col min="9217" max="9217" width="10" style="0" customWidth="1"/>
    <col min="9218" max="9218" width="8.66015625" style="0" customWidth="1"/>
    <col min="9219" max="9219" width="74.83203125" style="0" customWidth="1"/>
    <col min="9220" max="9220" width="3.83203125" style="0" customWidth="1"/>
    <col min="9221" max="9221" width="9" style="0" customWidth="1"/>
    <col min="9222" max="9222" width="12.5" style="0" customWidth="1"/>
    <col min="9223" max="9223" width="18.33203125" style="0" customWidth="1"/>
    <col min="9224" max="9224" width="24.16015625" style="0" customWidth="1"/>
    <col min="9473" max="9473" width="10" style="0" customWidth="1"/>
    <col min="9474" max="9474" width="8.66015625" style="0" customWidth="1"/>
    <col min="9475" max="9475" width="74.83203125" style="0" customWidth="1"/>
    <col min="9476" max="9476" width="3.83203125" style="0" customWidth="1"/>
    <col min="9477" max="9477" width="9" style="0" customWidth="1"/>
    <col min="9478" max="9478" width="12.5" style="0" customWidth="1"/>
    <col min="9479" max="9479" width="18.33203125" style="0" customWidth="1"/>
    <col min="9480" max="9480" width="24.16015625" style="0" customWidth="1"/>
    <col min="9729" max="9729" width="10" style="0" customWidth="1"/>
    <col min="9730" max="9730" width="8.66015625" style="0" customWidth="1"/>
    <col min="9731" max="9731" width="74.83203125" style="0" customWidth="1"/>
    <col min="9732" max="9732" width="3.83203125" style="0" customWidth="1"/>
    <col min="9733" max="9733" width="9" style="0" customWidth="1"/>
    <col min="9734" max="9734" width="12.5" style="0" customWidth="1"/>
    <col min="9735" max="9735" width="18.33203125" style="0" customWidth="1"/>
    <col min="9736" max="9736" width="24.16015625" style="0" customWidth="1"/>
    <col min="9985" max="9985" width="10" style="0" customWidth="1"/>
    <col min="9986" max="9986" width="8.66015625" style="0" customWidth="1"/>
    <col min="9987" max="9987" width="74.83203125" style="0" customWidth="1"/>
    <col min="9988" max="9988" width="3.83203125" style="0" customWidth="1"/>
    <col min="9989" max="9989" width="9" style="0" customWidth="1"/>
    <col min="9990" max="9990" width="12.5" style="0" customWidth="1"/>
    <col min="9991" max="9991" width="18.33203125" style="0" customWidth="1"/>
    <col min="9992" max="9992" width="24.16015625" style="0" customWidth="1"/>
    <col min="10241" max="10241" width="10" style="0" customWidth="1"/>
    <col min="10242" max="10242" width="8.66015625" style="0" customWidth="1"/>
    <col min="10243" max="10243" width="74.83203125" style="0" customWidth="1"/>
    <col min="10244" max="10244" width="3.83203125" style="0" customWidth="1"/>
    <col min="10245" max="10245" width="9" style="0" customWidth="1"/>
    <col min="10246" max="10246" width="12.5" style="0" customWidth="1"/>
    <col min="10247" max="10247" width="18.33203125" style="0" customWidth="1"/>
    <col min="10248" max="10248" width="24.16015625" style="0" customWidth="1"/>
    <col min="10497" max="10497" width="10" style="0" customWidth="1"/>
    <col min="10498" max="10498" width="8.66015625" style="0" customWidth="1"/>
    <col min="10499" max="10499" width="74.83203125" style="0" customWidth="1"/>
    <col min="10500" max="10500" width="3.83203125" style="0" customWidth="1"/>
    <col min="10501" max="10501" width="9" style="0" customWidth="1"/>
    <col min="10502" max="10502" width="12.5" style="0" customWidth="1"/>
    <col min="10503" max="10503" width="18.33203125" style="0" customWidth="1"/>
    <col min="10504" max="10504" width="24.16015625" style="0" customWidth="1"/>
    <col min="10753" max="10753" width="10" style="0" customWidth="1"/>
    <col min="10754" max="10754" width="8.66015625" style="0" customWidth="1"/>
    <col min="10755" max="10755" width="74.83203125" style="0" customWidth="1"/>
    <col min="10756" max="10756" width="3.83203125" style="0" customWidth="1"/>
    <col min="10757" max="10757" width="9" style="0" customWidth="1"/>
    <col min="10758" max="10758" width="12.5" style="0" customWidth="1"/>
    <col min="10759" max="10759" width="18.33203125" style="0" customWidth="1"/>
    <col min="10760" max="10760" width="24.16015625" style="0" customWidth="1"/>
    <col min="11009" max="11009" width="10" style="0" customWidth="1"/>
    <col min="11010" max="11010" width="8.66015625" style="0" customWidth="1"/>
    <col min="11011" max="11011" width="74.83203125" style="0" customWidth="1"/>
    <col min="11012" max="11012" width="3.83203125" style="0" customWidth="1"/>
    <col min="11013" max="11013" width="9" style="0" customWidth="1"/>
    <col min="11014" max="11014" width="12.5" style="0" customWidth="1"/>
    <col min="11015" max="11015" width="18.33203125" style="0" customWidth="1"/>
    <col min="11016" max="11016" width="24.16015625" style="0" customWidth="1"/>
    <col min="11265" max="11265" width="10" style="0" customWidth="1"/>
    <col min="11266" max="11266" width="8.66015625" style="0" customWidth="1"/>
    <col min="11267" max="11267" width="74.83203125" style="0" customWidth="1"/>
    <col min="11268" max="11268" width="3.83203125" style="0" customWidth="1"/>
    <col min="11269" max="11269" width="9" style="0" customWidth="1"/>
    <col min="11270" max="11270" width="12.5" style="0" customWidth="1"/>
    <col min="11271" max="11271" width="18.33203125" style="0" customWidth="1"/>
    <col min="11272" max="11272" width="24.16015625" style="0" customWidth="1"/>
    <col min="11521" max="11521" width="10" style="0" customWidth="1"/>
    <col min="11522" max="11522" width="8.66015625" style="0" customWidth="1"/>
    <col min="11523" max="11523" width="74.83203125" style="0" customWidth="1"/>
    <col min="11524" max="11524" width="3.83203125" style="0" customWidth="1"/>
    <col min="11525" max="11525" width="9" style="0" customWidth="1"/>
    <col min="11526" max="11526" width="12.5" style="0" customWidth="1"/>
    <col min="11527" max="11527" width="18.33203125" style="0" customWidth="1"/>
    <col min="11528" max="11528" width="24.16015625" style="0" customWidth="1"/>
    <col min="11777" max="11777" width="10" style="0" customWidth="1"/>
    <col min="11778" max="11778" width="8.66015625" style="0" customWidth="1"/>
    <col min="11779" max="11779" width="74.83203125" style="0" customWidth="1"/>
    <col min="11780" max="11780" width="3.83203125" style="0" customWidth="1"/>
    <col min="11781" max="11781" width="9" style="0" customWidth="1"/>
    <col min="11782" max="11782" width="12.5" style="0" customWidth="1"/>
    <col min="11783" max="11783" width="18.33203125" style="0" customWidth="1"/>
    <col min="11784" max="11784" width="24.16015625" style="0" customWidth="1"/>
    <col min="12033" max="12033" width="10" style="0" customWidth="1"/>
    <col min="12034" max="12034" width="8.66015625" style="0" customWidth="1"/>
    <col min="12035" max="12035" width="74.83203125" style="0" customWidth="1"/>
    <col min="12036" max="12036" width="3.83203125" style="0" customWidth="1"/>
    <col min="12037" max="12037" width="9" style="0" customWidth="1"/>
    <col min="12038" max="12038" width="12.5" style="0" customWidth="1"/>
    <col min="12039" max="12039" width="18.33203125" style="0" customWidth="1"/>
    <col min="12040" max="12040" width="24.16015625" style="0" customWidth="1"/>
    <col min="12289" max="12289" width="10" style="0" customWidth="1"/>
    <col min="12290" max="12290" width="8.66015625" style="0" customWidth="1"/>
    <col min="12291" max="12291" width="74.83203125" style="0" customWidth="1"/>
    <col min="12292" max="12292" width="3.83203125" style="0" customWidth="1"/>
    <col min="12293" max="12293" width="9" style="0" customWidth="1"/>
    <col min="12294" max="12294" width="12.5" style="0" customWidth="1"/>
    <col min="12295" max="12295" width="18.33203125" style="0" customWidth="1"/>
    <col min="12296" max="12296" width="24.16015625" style="0" customWidth="1"/>
    <col min="12545" max="12545" width="10" style="0" customWidth="1"/>
    <col min="12546" max="12546" width="8.66015625" style="0" customWidth="1"/>
    <col min="12547" max="12547" width="74.83203125" style="0" customWidth="1"/>
    <col min="12548" max="12548" width="3.83203125" style="0" customWidth="1"/>
    <col min="12549" max="12549" width="9" style="0" customWidth="1"/>
    <col min="12550" max="12550" width="12.5" style="0" customWidth="1"/>
    <col min="12551" max="12551" width="18.33203125" style="0" customWidth="1"/>
    <col min="12552" max="12552" width="24.16015625" style="0" customWidth="1"/>
    <col min="12801" max="12801" width="10" style="0" customWidth="1"/>
    <col min="12802" max="12802" width="8.66015625" style="0" customWidth="1"/>
    <col min="12803" max="12803" width="74.83203125" style="0" customWidth="1"/>
    <col min="12804" max="12804" width="3.83203125" style="0" customWidth="1"/>
    <col min="12805" max="12805" width="9" style="0" customWidth="1"/>
    <col min="12806" max="12806" width="12.5" style="0" customWidth="1"/>
    <col min="12807" max="12807" width="18.33203125" style="0" customWidth="1"/>
    <col min="12808" max="12808" width="24.16015625" style="0" customWidth="1"/>
    <col min="13057" max="13057" width="10" style="0" customWidth="1"/>
    <col min="13058" max="13058" width="8.66015625" style="0" customWidth="1"/>
    <col min="13059" max="13059" width="74.83203125" style="0" customWidth="1"/>
    <col min="13060" max="13060" width="3.83203125" style="0" customWidth="1"/>
    <col min="13061" max="13061" width="9" style="0" customWidth="1"/>
    <col min="13062" max="13062" width="12.5" style="0" customWidth="1"/>
    <col min="13063" max="13063" width="18.33203125" style="0" customWidth="1"/>
    <col min="13064" max="13064" width="24.16015625" style="0" customWidth="1"/>
    <col min="13313" max="13313" width="10" style="0" customWidth="1"/>
    <col min="13314" max="13314" width="8.66015625" style="0" customWidth="1"/>
    <col min="13315" max="13315" width="74.83203125" style="0" customWidth="1"/>
    <col min="13316" max="13316" width="3.83203125" style="0" customWidth="1"/>
    <col min="13317" max="13317" width="9" style="0" customWidth="1"/>
    <col min="13318" max="13318" width="12.5" style="0" customWidth="1"/>
    <col min="13319" max="13319" width="18.33203125" style="0" customWidth="1"/>
    <col min="13320" max="13320" width="24.16015625" style="0" customWidth="1"/>
    <col min="13569" max="13569" width="10" style="0" customWidth="1"/>
    <col min="13570" max="13570" width="8.66015625" style="0" customWidth="1"/>
    <col min="13571" max="13571" width="74.83203125" style="0" customWidth="1"/>
    <col min="13572" max="13572" width="3.83203125" style="0" customWidth="1"/>
    <col min="13573" max="13573" width="9" style="0" customWidth="1"/>
    <col min="13574" max="13574" width="12.5" style="0" customWidth="1"/>
    <col min="13575" max="13575" width="18.33203125" style="0" customWidth="1"/>
    <col min="13576" max="13576" width="24.16015625" style="0" customWidth="1"/>
    <col min="13825" max="13825" width="10" style="0" customWidth="1"/>
    <col min="13826" max="13826" width="8.66015625" style="0" customWidth="1"/>
    <col min="13827" max="13827" width="74.83203125" style="0" customWidth="1"/>
    <col min="13828" max="13828" width="3.83203125" style="0" customWidth="1"/>
    <col min="13829" max="13829" width="9" style="0" customWidth="1"/>
    <col min="13830" max="13830" width="12.5" style="0" customWidth="1"/>
    <col min="13831" max="13831" width="18.33203125" style="0" customWidth="1"/>
    <col min="13832" max="13832" width="24.16015625" style="0" customWidth="1"/>
    <col min="14081" max="14081" width="10" style="0" customWidth="1"/>
    <col min="14082" max="14082" width="8.66015625" style="0" customWidth="1"/>
    <col min="14083" max="14083" width="74.83203125" style="0" customWidth="1"/>
    <col min="14084" max="14084" width="3.83203125" style="0" customWidth="1"/>
    <col min="14085" max="14085" width="9" style="0" customWidth="1"/>
    <col min="14086" max="14086" width="12.5" style="0" customWidth="1"/>
    <col min="14087" max="14087" width="18.33203125" style="0" customWidth="1"/>
    <col min="14088" max="14088" width="24.16015625" style="0" customWidth="1"/>
    <col min="14337" max="14337" width="10" style="0" customWidth="1"/>
    <col min="14338" max="14338" width="8.66015625" style="0" customWidth="1"/>
    <col min="14339" max="14339" width="74.83203125" style="0" customWidth="1"/>
    <col min="14340" max="14340" width="3.83203125" style="0" customWidth="1"/>
    <col min="14341" max="14341" width="9" style="0" customWidth="1"/>
    <col min="14342" max="14342" width="12.5" style="0" customWidth="1"/>
    <col min="14343" max="14343" width="18.33203125" style="0" customWidth="1"/>
    <col min="14344" max="14344" width="24.16015625" style="0" customWidth="1"/>
    <col min="14593" max="14593" width="10" style="0" customWidth="1"/>
    <col min="14594" max="14594" width="8.66015625" style="0" customWidth="1"/>
    <col min="14595" max="14595" width="74.83203125" style="0" customWidth="1"/>
    <col min="14596" max="14596" width="3.83203125" style="0" customWidth="1"/>
    <col min="14597" max="14597" width="9" style="0" customWidth="1"/>
    <col min="14598" max="14598" width="12.5" style="0" customWidth="1"/>
    <col min="14599" max="14599" width="18.33203125" style="0" customWidth="1"/>
    <col min="14600" max="14600" width="24.16015625" style="0" customWidth="1"/>
    <col min="14849" max="14849" width="10" style="0" customWidth="1"/>
    <col min="14850" max="14850" width="8.66015625" style="0" customWidth="1"/>
    <col min="14851" max="14851" width="74.83203125" style="0" customWidth="1"/>
    <col min="14852" max="14852" width="3.83203125" style="0" customWidth="1"/>
    <col min="14853" max="14853" width="9" style="0" customWidth="1"/>
    <col min="14854" max="14854" width="12.5" style="0" customWidth="1"/>
    <col min="14855" max="14855" width="18.33203125" style="0" customWidth="1"/>
    <col min="14856" max="14856" width="24.16015625" style="0" customWidth="1"/>
    <col min="15105" max="15105" width="10" style="0" customWidth="1"/>
    <col min="15106" max="15106" width="8.66015625" style="0" customWidth="1"/>
    <col min="15107" max="15107" width="74.83203125" style="0" customWidth="1"/>
    <col min="15108" max="15108" width="3.83203125" style="0" customWidth="1"/>
    <col min="15109" max="15109" width="9" style="0" customWidth="1"/>
    <col min="15110" max="15110" width="12.5" style="0" customWidth="1"/>
    <col min="15111" max="15111" width="18.33203125" style="0" customWidth="1"/>
    <col min="15112" max="15112" width="24.16015625" style="0" customWidth="1"/>
    <col min="15361" max="15361" width="10" style="0" customWidth="1"/>
    <col min="15362" max="15362" width="8.66015625" style="0" customWidth="1"/>
    <col min="15363" max="15363" width="74.83203125" style="0" customWidth="1"/>
    <col min="15364" max="15364" width="3.83203125" style="0" customWidth="1"/>
    <col min="15365" max="15365" width="9" style="0" customWidth="1"/>
    <col min="15366" max="15366" width="12.5" style="0" customWidth="1"/>
    <col min="15367" max="15367" width="18.33203125" style="0" customWidth="1"/>
    <col min="15368" max="15368" width="24.16015625" style="0" customWidth="1"/>
    <col min="15617" max="15617" width="10" style="0" customWidth="1"/>
    <col min="15618" max="15618" width="8.66015625" style="0" customWidth="1"/>
    <col min="15619" max="15619" width="74.83203125" style="0" customWidth="1"/>
    <col min="15620" max="15620" width="3.83203125" style="0" customWidth="1"/>
    <col min="15621" max="15621" width="9" style="0" customWidth="1"/>
    <col min="15622" max="15622" width="12.5" style="0" customWidth="1"/>
    <col min="15623" max="15623" width="18.33203125" style="0" customWidth="1"/>
    <col min="15624" max="15624" width="24.16015625" style="0" customWidth="1"/>
    <col min="15873" max="15873" width="10" style="0" customWidth="1"/>
    <col min="15874" max="15874" width="8.66015625" style="0" customWidth="1"/>
    <col min="15875" max="15875" width="74.83203125" style="0" customWidth="1"/>
    <col min="15876" max="15876" width="3.83203125" style="0" customWidth="1"/>
    <col min="15877" max="15877" width="9" style="0" customWidth="1"/>
    <col min="15878" max="15878" width="12.5" style="0" customWidth="1"/>
    <col min="15879" max="15879" width="18.33203125" style="0" customWidth="1"/>
    <col min="15880" max="15880" width="24.16015625" style="0" customWidth="1"/>
    <col min="16129" max="16129" width="10" style="0" customWidth="1"/>
    <col min="16130" max="16130" width="8.66015625" style="0" customWidth="1"/>
    <col min="16131" max="16131" width="74.83203125" style="0" customWidth="1"/>
    <col min="16132" max="16132" width="3.83203125" style="0" customWidth="1"/>
    <col min="16133" max="16133" width="9" style="0" customWidth="1"/>
    <col min="16134" max="16134" width="12.5" style="0" customWidth="1"/>
    <col min="16135" max="16135" width="18.33203125" style="0" customWidth="1"/>
    <col min="16136" max="16136" width="24.16015625" style="0" customWidth="1"/>
  </cols>
  <sheetData>
    <row r="1" spans="1:8" ht="16.5">
      <c r="A1" s="368" t="s">
        <v>1819</v>
      </c>
      <c r="B1" s="464"/>
      <c r="C1" s="369"/>
      <c r="D1" s="369"/>
      <c r="E1" s="369"/>
      <c r="F1" s="369"/>
      <c r="G1" s="369"/>
      <c r="H1" s="370"/>
    </row>
    <row r="2" spans="1:8" ht="14.25">
      <c r="A2" s="371" t="s">
        <v>2386</v>
      </c>
      <c r="B2" s="465"/>
      <c r="C2" s="372"/>
      <c r="D2" s="372"/>
      <c r="E2" s="372"/>
      <c r="F2" s="372"/>
      <c r="G2" s="372"/>
      <c r="H2" s="373"/>
    </row>
    <row r="3" spans="1:11" ht="14.25">
      <c r="A3" s="374"/>
      <c r="B3" s="376" t="s">
        <v>2387</v>
      </c>
      <c r="C3" s="375"/>
      <c r="D3" s="376" t="s">
        <v>1823</v>
      </c>
      <c r="E3" s="376" t="s">
        <v>128</v>
      </c>
      <c r="F3" s="376" t="s">
        <v>1824</v>
      </c>
      <c r="G3" s="376" t="s">
        <v>1825</v>
      </c>
      <c r="H3" s="377" t="s">
        <v>1826</v>
      </c>
      <c r="I3" s="378"/>
      <c r="J3" s="378"/>
      <c r="K3" s="378"/>
    </row>
    <row r="4" spans="1:11" ht="14.25">
      <c r="A4" s="379"/>
      <c r="B4" s="466" t="s">
        <v>2388</v>
      </c>
      <c r="C4" s="391" t="s">
        <v>2389</v>
      </c>
      <c r="D4" s="389"/>
      <c r="E4" s="388"/>
      <c r="F4" s="388"/>
      <c r="G4" s="467"/>
      <c r="H4" s="468"/>
      <c r="I4" s="378"/>
      <c r="J4" s="378"/>
      <c r="K4" s="378"/>
    </row>
    <row r="5" spans="1:11" ht="14.25">
      <c r="A5" s="379"/>
      <c r="B5" s="469" t="s">
        <v>2390</v>
      </c>
      <c r="C5" s="386" t="s">
        <v>2391</v>
      </c>
      <c r="D5" s="381"/>
      <c r="E5" s="382"/>
      <c r="F5" s="383"/>
      <c r="G5" s="384"/>
      <c r="H5" s="385"/>
      <c r="I5" s="378"/>
      <c r="J5" s="378"/>
      <c r="K5" s="378"/>
    </row>
    <row r="6" spans="1:11" ht="14.25">
      <c r="A6" s="379"/>
      <c r="B6" s="469"/>
      <c r="C6" s="386" t="s">
        <v>2392</v>
      </c>
      <c r="D6" s="381" t="s">
        <v>158</v>
      </c>
      <c r="E6" s="382">
        <v>38</v>
      </c>
      <c r="F6" s="383"/>
      <c r="G6" s="384">
        <f>E6*F6</f>
        <v>0</v>
      </c>
      <c r="H6" s="385"/>
      <c r="I6" s="378"/>
      <c r="J6" s="378"/>
      <c r="K6" s="378"/>
    </row>
    <row r="7" spans="1:11" ht="14.25">
      <c r="A7" s="379"/>
      <c r="B7" s="469" t="s">
        <v>2393</v>
      </c>
      <c r="C7" s="386" t="s">
        <v>2394</v>
      </c>
      <c r="D7" s="381" t="s">
        <v>580</v>
      </c>
      <c r="E7" s="382">
        <v>3</v>
      </c>
      <c r="F7" s="383"/>
      <c r="G7" s="384">
        <f aca="true" t="shared" si="0" ref="G7:G23">E7*F7</f>
        <v>0</v>
      </c>
      <c r="H7" s="385" t="s">
        <v>2395</v>
      </c>
      <c r="I7" s="378"/>
      <c r="J7" s="378"/>
      <c r="K7" s="378"/>
    </row>
    <row r="8" spans="1:11" ht="14.25">
      <c r="A8" s="379"/>
      <c r="B8" s="469"/>
      <c r="C8" s="386"/>
      <c r="D8" s="381"/>
      <c r="E8" s="382"/>
      <c r="F8" s="383"/>
      <c r="G8" s="384"/>
      <c r="H8" s="385"/>
      <c r="I8" s="378"/>
      <c r="J8" s="378"/>
      <c r="K8" s="378"/>
    </row>
    <row r="9" spans="1:11" ht="22.5">
      <c r="A9" s="379"/>
      <c r="B9" s="469"/>
      <c r="C9" s="386" t="s">
        <v>2396</v>
      </c>
      <c r="D9" s="381" t="s">
        <v>145</v>
      </c>
      <c r="E9" s="382">
        <v>4</v>
      </c>
      <c r="F9" s="383"/>
      <c r="G9" s="384">
        <f t="shared" si="0"/>
        <v>0</v>
      </c>
      <c r="H9" s="385"/>
      <c r="I9" s="378"/>
      <c r="J9" s="378"/>
      <c r="K9" s="378"/>
    </row>
    <row r="10" spans="1:11" ht="14.25">
      <c r="A10" s="379"/>
      <c r="B10" s="469"/>
      <c r="C10" s="386"/>
      <c r="D10" s="381"/>
      <c r="E10" s="382"/>
      <c r="F10" s="383"/>
      <c r="G10" s="384">
        <f t="shared" si="0"/>
        <v>0</v>
      </c>
      <c r="H10" s="385"/>
      <c r="I10" s="378"/>
      <c r="J10" s="378"/>
      <c r="K10" s="378"/>
    </row>
    <row r="11" spans="1:11" ht="14.25">
      <c r="A11" s="379"/>
      <c r="B11" s="469"/>
      <c r="C11" s="386" t="s">
        <v>1871</v>
      </c>
      <c r="D11" s="381" t="s">
        <v>619</v>
      </c>
      <c r="E11" s="382">
        <v>1</v>
      </c>
      <c r="F11" s="383"/>
      <c r="G11" s="384">
        <f t="shared" si="0"/>
        <v>0</v>
      </c>
      <c r="H11" s="385"/>
      <c r="I11" s="378"/>
      <c r="J11" s="378"/>
      <c r="K11" s="378"/>
    </row>
    <row r="12" spans="1:11" ht="14.25">
      <c r="A12" s="379"/>
      <c r="B12" s="469"/>
      <c r="C12" s="386"/>
      <c r="D12" s="381"/>
      <c r="E12" s="382"/>
      <c r="F12" s="383"/>
      <c r="G12" s="384">
        <f t="shared" si="0"/>
        <v>0</v>
      </c>
      <c r="H12" s="385"/>
      <c r="I12" s="378"/>
      <c r="J12" s="378"/>
      <c r="K12" s="378"/>
    </row>
    <row r="13" spans="1:11" ht="14.25">
      <c r="A13" s="379"/>
      <c r="B13" s="469"/>
      <c r="C13" s="386" t="s">
        <v>2397</v>
      </c>
      <c r="D13" s="381" t="s">
        <v>619</v>
      </c>
      <c r="E13" s="382">
        <v>1</v>
      </c>
      <c r="F13" s="383"/>
      <c r="G13" s="384">
        <f t="shared" si="0"/>
        <v>0</v>
      </c>
      <c r="H13" s="385"/>
      <c r="I13" s="378"/>
      <c r="J13" s="378"/>
      <c r="K13" s="378"/>
    </row>
    <row r="14" spans="1:11" ht="14.25">
      <c r="A14" s="379"/>
      <c r="B14" s="469"/>
      <c r="C14" s="386"/>
      <c r="D14" s="381"/>
      <c r="E14" s="382"/>
      <c r="F14" s="383"/>
      <c r="G14" s="384"/>
      <c r="H14" s="385"/>
      <c r="I14" s="378"/>
      <c r="J14" s="378"/>
      <c r="K14" s="378"/>
    </row>
    <row r="15" spans="1:11" ht="14.25">
      <c r="A15" s="379"/>
      <c r="B15" s="469"/>
      <c r="C15" s="386" t="s">
        <v>1872</v>
      </c>
      <c r="D15" s="381" t="s">
        <v>619</v>
      </c>
      <c r="E15" s="382">
        <v>1</v>
      </c>
      <c r="F15" s="383"/>
      <c r="G15" s="384">
        <f t="shared" si="0"/>
        <v>0</v>
      </c>
      <c r="H15" s="385"/>
      <c r="I15" s="378"/>
      <c r="J15" s="378"/>
      <c r="K15" s="378"/>
    </row>
    <row r="16" spans="1:11" ht="14.25">
      <c r="A16" s="379"/>
      <c r="B16" s="469"/>
      <c r="C16" s="386"/>
      <c r="D16" s="381"/>
      <c r="E16" s="382"/>
      <c r="F16" s="383"/>
      <c r="G16" s="384"/>
      <c r="H16" s="385"/>
      <c r="I16" s="378"/>
      <c r="J16" s="378"/>
      <c r="K16" s="378"/>
    </row>
    <row r="17" spans="1:11" ht="14.25">
      <c r="A17" s="379"/>
      <c r="B17" s="469"/>
      <c r="C17" s="386" t="s">
        <v>2398</v>
      </c>
      <c r="D17" s="381" t="s">
        <v>619</v>
      </c>
      <c r="E17" s="382">
        <v>1</v>
      </c>
      <c r="F17" s="383"/>
      <c r="G17" s="384">
        <f t="shared" si="0"/>
        <v>0</v>
      </c>
      <c r="H17" s="385"/>
      <c r="I17" s="378"/>
      <c r="J17" s="378"/>
      <c r="K17" s="378"/>
    </row>
    <row r="18" spans="1:11" ht="14.25">
      <c r="A18" s="379"/>
      <c r="B18" s="469"/>
      <c r="C18" s="386"/>
      <c r="D18" s="381"/>
      <c r="E18" s="382"/>
      <c r="F18" s="383"/>
      <c r="G18" s="384"/>
      <c r="H18" s="385"/>
      <c r="I18" s="378"/>
      <c r="J18" s="378"/>
      <c r="K18" s="378"/>
    </row>
    <row r="19" spans="1:11" ht="14.25">
      <c r="A19" s="379"/>
      <c r="B19" s="469"/>
      <c r="C19" s="386" t="s">
        <v>1877</v>
      </c>
      <c r="D19" s="381" t="s">
        <v>619</v>
      </c>
      <c r="E19" s="382">
        <v>1</v>
      </c>
      <c r="F19" s="383"/>
      <c r="G19" s="384">
        <f t="shared" si="0"/>
        <v>0</v>
      </c>
      <c r="H19" s="385"/>
      <c r="I19" s="378"/>
      <c r="J19" s="378"/>
      <c r="K19" s="378"/>
    </row>
    <row r="20" spans="1:11" ht="14.25">
      <c r="A20" s="379"/>
      <c r="B20" s="469"/>
      <c r="C20" s="386"/>
      <c r="D20" s="381"/>
      <c r="E20" s="382"/>
      <c r="F20" s="383"/>
      <c r="G20" s="384"/>
      <c r="H20" s="385"/>
      <c r="I20" s="378"/>
      <c r="J20" s="378"/>
      <c r="K20" s="378"/>
    </row>
    <row r="21" spans="1:11" ht="14.25">
      <c r="A21" s="379"/>
      <c r="B21" s="469"/>
      <c r="C21" s="386" t="s">
        <v>2399</v>
      </c>
      <c r="D21" s="381" t="s">
        <v>619</v>
      </c>
      <c r="E21" s="382">
        <v>1</v>
      </c>
      <c r="F21" s="383"/>
      <c r="G21" s="384">
        <f t="shared" si="0"/>
        <v>0</v>
      </c>
      <c r="H21" s="385"/>
      <c r="I21" s="378"/>
      <c r="J21" s="378"/>
      <c r="K21" s="378"/>
    </row>
    <row r="22" spans="1:11" ht="14.25">
      <c r="A22" s="379"/>
      <c r="B22" s="469"/>
      <c r="C22" s="386"/>
      <c r="D22" s="381"/>
      <c r="E22" s="382"/>
      <c r="F22" s="383"/>
      <c r="G22" s="384"/>
      <c r="H22" s="385"/>
      <c r="I22" s="378"/>
      <c r="J22" s="378"/>
      <c r="K22" s="378"/>
    </row>
    <row r="23" spans="1:11" ht="15" thickBot="1">
      <c r="A23" s="394"/>
      <c r="B23" s="470"/>
      <c r="C23" s="395" t="s">
        <v>2400</v>
      </c>
      <c r="D23" s="396" t="s">
        <v>619</v>
      </c>
      <c r="E23" s="397">
        <v>1</v>
      </c>
      <c r="F23" s="398"/>
      <c r="G23" s="399">
        <f t="shared" si="0"/>
        <v>0</v>
      </c>
      <c r="H23" s="471"/>
      <c r="I23" s="378"/>
      <c r="J23" s="378"/>
      <c r="K23" s="378"/>
    </row>
    <row r="24" spans="3:8" ht="13.5">
      <c r="C24" s="401"/>
      <c r="D24" s="366"/>
      <c r="E24" s="366"/>
      <c r="F24" s="366"/>
      <c r="G24" s="402">
        <f>SUM(G4:G23)</f>
        <v>0</v>
      </c>
      <c r="H24" s="403"/>
    </row>
    <row r="25" spans="3:8" ht="13.5">
      <c r="C25" s="401"/>
      <c r="D25" s="366"/>
      <c r="E25" s="366"/>
      <c r="F25" s="366"/>
      <c r="G25" s="366"/>
      <c r="H25" s="403"/>
    </row>
    <row r="26" spans="3:8" ht="13.5">
      <c r="C26" s="401"/>
      <c r="D26" s="366"/>
      <c r="E26" s="366"/>
      <c r="F26" s="366"/>
      <c r="G26" s="366"/>
      <c r="H26" s="403"/>
    </row>
    <row r="27" spans="3:8" ht="13.5">
      <c r="C27" s="401"/>
      <c r="D27" s="366"/>
      <c r="E27" s="366"/>
      <c r="F27" s="366"/>
      <c r="G27" s="366"/>
      <c r="H27" s="403"/>
    </row>
    <row r="28" spans="3:8" ht="13.5">
      <c r="C28" s="401"/>
      <c r="D28" s="366"/>
      <c r="E28" s="366"/>
      <c r="F28" s="366"/>
      <c r="G28" s="366"/>
      <c r="H28" s="403"/>
    </row>
    <row r="29" spans="3:8" ht="13.5">
      <c r="C29" s="401"/>
      <c r="D29" s="366"/>
      <c r="E29" s="366"/>
      <c r="F29" s="366"/>
      <c r="G29" s="366"/>
      <c r="H29" s="403"/>
    </row>
    <row r="30" spans="3:8" ht="13.5">
      <c r="C30" s="401"/>
      <c r="D30" s="366"/>
      <c r="E30" s="366"/>
      <c r="F30" s="366"/>
      <c r="G30" s="366"/>
      <c r="H30" s="403"/>
    </row>
    <row r="31" spans="3:8" ht="13.5">
      <c r="C31" s="401"/>
      <c r="D31" s="366"/>
      <c r="E31" s="366"/>
      <c r="F31" s="366"/>
      <c r="G31" s="366"/>
      <c r="H31" s="403"/>
    </row>
    <row r="32" spans="3:8" ht="13.5">
      <c r="C32" s="401"/>
      <c r="D32" s="366"/>
      <c r="E32" s="366"/>
      <c r="F32" s="366"/>
      <c r="G32" s="366"/>
      <c r="H32" s="403"/>
    </row>
    <row r="33" spans="3:8" ht="13.5">
      <c r="C33" s="401"/>
      <c r="D33" s="366"/>
      <c r="E33" s="366"/>
      <c r="F33" s="366"/>
      <c r="G33" s="366"/>
      <c r="H33" s="403"/>
    </row>
    <row r="34" spans="3:8" ht="13.5">
      <c r="C34" s="401"/>
      <c r="D34" s="366"/>
      <c r="E34" s="366"/>
      <c r="F34" s="366"/>
      <c r="G34" s="366"/>
      <c r="H34" s="403"/>
    </row>
    <row r="35" spans="3:8" ht="13.5">
      <c r="C35" s="401"/>
      <c r="D35" s="366"/>
      <c r="E35" s="366"/>
      <c r="F35" s="366"/>
      <c r="G35" s="366"/>
      <c r="H35" s="403"/>
    </row>
    <row r="36" spans="3:8" ht="13.5">
      <c r="C36" s="401"/>
      <c r="D36" s="366"/>
      <c r="E36" s="366"/>
      <c r="F36" s="366"/>
      <c r="G36" s="366"/>
      <c r="H36" s="403"/>
    </row>
    <row r="37" spans="3:8" ht="13.5">
      <c r="C37" s="401"/>
      <c r="D37" s="366"/>
      <c r="E37" s="366"/>
      <c r="F37" s="366"/>
      <c r="G37" s="366"/>
      <c r="H37" s="403"/>
    </row>
    <row r="38" spans="3:8" ht="13.5">
      <c r="C38" s="401"/>
      <c r="D38" s="366"/>
      <c r="E38" s="366"/>
      <c r="F38" s="366"/>
      <c r="G38" s="366"/>
      <c r="H38" s="403"/>
    </row>
    <row r="39" spans="3:8" ht="13.5">
      <c r="C39" s="401"/>
      <c r="D39" s="366"/>
      <c r="E39" s="366"/>
      <c r="F39" s="366"/>
      <c r="G39" s="366"/>
      <c r="H39" s="403"/>
    </row>
    <row r="40" spans="3:8" ht="13.5">
      <c r="C40" s="401"/>
      <c r="D40" s="366"/>
      <c r="E40" s="366"/>
      <c r="F40" s="366"/>
      <c r="G40" s="366"/>
      <c r="H40" s="403"/>
    </row>
    <row r="41" spans="3:8" ht="13.5">
      <c r="C41" s="401"/>
      <c r="D41" s="366"/>
      <c r="E41" s="366"/>
      <c r="F41" s="366"/>
      <c r="G41" s="366"/>
      <c r="H41" s="403"/>
    </row>
    <row r="42" spans="3:8" ht="13.5">
      <c r="C42" s="401"/>
      <c r="D42" s="366"/>
      <c r="E42" s="366"/>
      <c r="F42" s="366"/>
      <c r="G42" s="366"/>
      <c r="H42" s="403"/>
    </row>
    <row r="43" spans="3:8" ht="13.5">
      <c r="C43" s="401"/>
      <c r="D43" s="366"/>
      <c r="E43" s="366"/>
      <c r="F43" s="366"/>
      <c r="G43" s="366"/>
      <c r="H43" s="403"/>
    </row>
    <row r="44" spans="3:8" ht="13.5">
      <c r="C44" s="401"/>
      <c r="D44" s="366"/>
      <c r="E44" s="366"/>
      <c r="F44" s="366"/>
      <c r="G44" s="366"/>
      <c r="H44" s="403"/>
    </row>
    <row r="45" spans="3:8" ht="13.5">
      <c r="C45" s="401"/>
      <c r="D45" s="366"/>
      <c r="E45" s="366"/>
      <c r="F45" s="366"/>
      <c r="G45" s="366"/>
      <c r="H45" s="403"/>
    </row>
    <row r="46" spans="3:8" ht="13.5">
      <c r="C46" s="401"/>
      <c r="D46" s="366"/>
      <c r="E46" s="366"/>
      <c r="F46" s="366"/>
      <c r="G46" s="366"/>
      <c r="H46" s="403"/>
    </row>
    <row r="47" spans="3:8" ht="13.5">
      <c r="C47" s="401"/>
      <c r="D47" s="366"/>
      <c r="E47" s="366"/>
      <c r="F47" s="366"/>
      <c r="G47" s="366"/>
      <c r="H47" s="403"/>
    </row>
    <row r="48" spans="3:8" ht="13.5">
      <c r="C48" s="401"/>
      <c r="D48" s="366"/>
      <c r="E48" s="366"/>
      <c r="F48" s="366"/>
      <c r="G48" s="366"/>
      <c r="H48" s="403"/>
    </row>
    <row r="49" spans="3:8" ht="13.5">
      <c r="C49" s="401"/>
      <c r="D49" s="366"/>
      <c r="E49" s="366"/>
      <c r="F49" s="366"/>
      <c r="G49" s="366"/>
      <c r="H49" s="403"/>
    </row>
    <row r="50" spans="3:8" ht="13.5">
      <c r="C50" s="401"/>
      <c r="D50" s="366"/>
      <c r="E50" s="366"/>
      <c r="F50" s="366"/>
      <c r="G50" s="366"/>
      <c r="H50" s="403"/>
    </row>
    <row r="51" spans="3:8" ht="13.5">
      <c r="C51" s="401"/>
      <c r="D51" s="366"/>
      <c r="E51" s="366"/>
      <c r="F51" s="366"/>
      <c r="G51" s="366"/>
      <c r="H51" s="403"/>
    </row>
    <row r="52" spans="3:8" ht="13.5">
      <c r="C52" s="401"/>
      <c r="D52" s="366"/>
      <c r="E52" s="366"/>
      <c r="F52" s="366"/>
      <c r="G52" s="366"/>
      <c r="H52" s="403"/>
    </row>
    <row r="53" spans="3:8" ht="13.5">
      <c r="C53" s="401"/>
      <c r="D53" s="366"/>
      <c r="E53" s="366"/>
      <c r="F53" s="366"/>
      <c r="G53" s="366"/>
      <c r="H53" s="403"/>
    </row>
    <row r="54" spans="3:8" ht="13.5">
      <c r="C54" s="401"/>
      <c r="D54" s="366"/>
      <c r="E54" s="366"/>
      <c r="F54" s="366"/>
      <c r="G54" s="366"/>
      <c r="H54" s="403"/>
    </row>
    <row r="55" spans="3:8" ht="13.5">
      <c r="C55" s="401"/>
      <c r="D55" s="366"/>
      <c r="E55" s="366"/>
      <c r="F55" s="366"/>
      <c r="G55" s="366"/>
      <c r="H55" s="403"/>
    </row>
    <row r="56" spans="3:8" ht="13.5">
      <c r="C56" s="401"/>
      <c r="D56" s="366"/>
      <c r="E56" s="366"/>
      <c r="F56" s="366"/>
      <c r="G56" s="366"/>
      <c r="H56" s="403"/>
    </row>
    <row r="57" spans="3:8" ht="13.5">
      <c r="C57" s="401"/>
      <c r="D57" s="366"/>
      <c r="E57" s="366"/>
      <c r="F57" s="366"/>
      <c r="G57" s="366"/>
      <c r="H57" s="403"/>
    </row>
    <row r="58" spans="3:8" ht="13.5">
      <c r="C58" s="401"/>
      <c r="D58" s="366"/>
      <c r="E58" s="366"/>
      <c r="F58" s="366"/>
      <c r="G58" s="366"/>
      <c r="H58" s="403"/>
    </row>
    <row r="59" spans="3:8" ht="13.5">
      <c r="C59" s="401"/>
      <c r="D59" s="366"/>
      <c r="E59" s="366"/>
      <c r="F59" s="366"/>
      <c r="G59" s="366"/>
      <c r="H59" s="403"/>
    </row>
    <row r="60" spans="3:8" ht="13.5">
      <c r="C60" s="401"/>
      <c r="D60" s="366"/>
      <c r="E60" s="366"/>
      <c r="F60" s="366"/>
      <c r="G60" s="366"/>
      <c r="H60" s="403"/>
    </row>
    <row r="61" spans="3:8" ht="13.5">
      <c r="C61" s="401"/>
      <c r="D61" s="366"/>
      <c r="E61" s="366"/>
      <c r="F61" s="366"/>
      <c r="G61" s="366"/>
      <c r="H61" s="403"/>
    </row>
    <row r="62" spans="3:8" ht="13.5">
      <c r="C62" s="401"/>
      <c r="D62" s="366"/>
      <c r="E62" s="366"/>
      <c r="F62" s="366"/>
      <c r="G62" s="366"/>
      <c r="H62" s="403"/>
    </row>
    <row r="63" spans="3:8" ht="13.5">
      <c r="C63" s="401"/>
      <c r="D63" s="366"/>
      <c r="E63" s="366"/>
      <c r="F63" s="366"/>
      <c r="G63" s="366"/>
      <c r="H63" s="403"/>
    </row>
    <row r="64" spans="3:8" ht="13.5">
      <c r="C64" s="401"/>
      <c r="D64" s="366"/>
      <c r="E64" s="366"/>
      <c r="F64" s="366"/>
      <c r="G64" s="366"/>
      <c r="H64" s="403"/>
    </row>
    <row r="65" spans="3:8" ht="13.5">
      <c r="C65" s="401"/>
      <c r="D65" s="366"/>
      <c r="E65" s="366"/>
      <c r="F65" s="366"/>
      <c r="G65" s="366"/>
      <c r="H65" s="403"/>
    </row>
    <row r="66" spans="3:8" ht="13.5">
      <c r="C66" s="401"/>
      <c r="D66" s="366"/>
      <c r="E66" s="366"/>
      <c r="F66" s="366"/>
      <c r="G66" s="366"/>
      <c r="H66" s="403"/>
    </row>
    <row r="67" spans="3:8" ht="13.5">
      <c r="C67" s="401"/>
      <c r="D67" s="366"/>
      <c r="E67" s="366"/>
      <c r="F67" s="366"/>
      <c r="G67" s="366"/>
      <c r="H67" s="403"/>
    </row>
    <row r="68" spans="3:8" ht="13.5">
      <c r="C68" s="401"/>
      <c r="D68" s="366"/>
      <c r="E68" s="366"/>
      <c r="F68" s="366"/>
      <c r="G68" s="366"/>
      <c r="H68" s="403"/>
    </row>
    <row r="69" spans="3:8" ht="13.5">
      <c r="C69" s="401"/>
      <c r="D69" s="366"/>
      <c r="E69" s="366"/>
      <c r="F69" s="366"/>
      <c r="G69" s="366"/>
      <c r="H69" s="403"/>
    </row>
    <row r="70" spans="3:8" ht="13.5">
      <c r="C70" s="401"/>
      <c r="D70" s="366"/>
      <c r="E70" s="366"/>
      <c r="F70" s="366"/>
      <c r="G70" s="366"/>
      <c r="H70" s="403"/>
    </row>
    <row r="71" spans="3:8" ht="13.5">
      <c r="C71" s="401"/>
      <c r="D71" s="366"/>
      <c r="E71" s="366"/>
      <c r="F71" s="366"/>
      <c r="G71" s="366"/>
      <c r="H71" s="403"/>
    </row>
    <row r="72" spans="3:8" ht="13.5">
      <c r="C72" s="401"/>
      <c r="D72" s="366"/>
      <c r="E72" s="366"/>
      <c r="F72" s="366"/>
      <c r="G72" s="366"/>
      <c r="H72" s="403"/>
    </row>
    <row r="73" spans="3:8" ht="13.5">
      <c r="C73" s="401"/>
      <c r="D73" s="366"/>
      <c r="E73" s="366"/>
      <c r="F73" s="366"/>
      <c r="G73" s="366"/>
      <c r="H73" s="403"/>
    </row>
    <row r="74" spans="3:8" ht="13.5">
      <c r="C74" s="401"/>
      <c r="D74" s="366"/>
      <c r="E74" s="366"/>
      <c r="F74" s="366"/>
      <c r="G74" s="366"/>
      <c r="H74" s="403"/>
    </row>
    <row r="75" spans="3:8" ht="13.5">
      <c r="C75" s="401"/>
      <c r="D75" s="366"/>
      <c r="E75" s="366"/>
      <c r="F75" s="366"/>
      <c r="G75" s="366"/>
      <c r="H75" s="403"/>
    </row>
    <row r="76" spans="3:8" ht="13.5">
      <c r="C76" s="401"/>
      <c r="D76" s="366"/>
      <c r="E76" s="366"/>
      <c r="F76" s="366"/>
      <c r="G76" s="366"/>
      <c r="H76" s="403"/>
    </row>
    <row r="77" spans="3:8" ht="13.5">
      <c r="C77" s="401"/>
      <c r="D77" s="366"/>
      <c r="E77" s="366"/>
      <c r="F77" s="366"/>
      <c r="G77" s="366"/>
      <c r="H77" s="403"/>
    </row>
    <row r="78" spans="3:8" ht="13.5">
      <c r="C78" s="401"/>
      <c r="D78" s="366"/>
      <c r="E78" s="366"/>
      <c r="F78" s="366"/>
      <c r="G78" s="366"/>
      <c r="H78" s="403"/>
    </row>
    <row r="79" spans="3:8" ht="13.5">
      <c r="C79" s="401"/>
      <c r="D79" s="366"/>
      <c r="E79" s="366"/>
      <c r="F79" s="366"/>
      <c r="G79" s="366"/>
      <c r="H79" s="403"/>
    </row>
    <row r="80" spans="3:8" ht="13.5">
      <c r="C80" s="401"/>
      <c r="D80" s="366"/>
      <c r="E80" s="366"/>
      <c r="F80" s="366"/>
      <c r="G80" s="366"/>
      <c r="H80" s="403"/>
    </row>
    <row r="81" spans="3:8" ht="13.5">
      <c r="C81" s="401"/>
      <c r="D81" s="366"/>
      <c r="E81" s="366"/>
      <c r="F81" s="366"/>
      <c r="G81" s="366"/>
      <c r="H81" s="403"/>
    </row>
    <row r="82" spans="3:8" ht="13.5">
      <c r="C82" s="401"/>
      <c r="D82" s="366"/>
      <c r="E82" s="366"/>
      <c r="F82" s="366"/>
      <c r="G82" s="366"/>
      <c r="H82" s="403"/>
    </row>
    <row r="83" spans="3:8" ht="13.5">
      <c r="C83" s="401"/>
      <c r="D83" s="366"/>
      <c r="E83" s="366"/>
      <c r="F83" s="366"/>
      <c r="G83" s="366"/>
      <c r="H83" s="403"/>
    </row>
    <row r="84" spans="3:8" ht="13.5">
      <c r="C84" s="401"/>
      <c r="D84" s="366"/>
      <c r="E84" s="366"/>
      <c r="F84" s="366"/>
      <c r="G84" s="366"/>
      <c r="H84" s="403"/>
    </row>
    <row r="85" spans="3:8" ht="13.5">
      <c r="C85" s="401"/>
      <c r="D85" s="366"/>
      <c r="E85" s="366"/>
      <c r="F85" s="366"/>
      <c r="G85" s="366"/>
      <c r="H85" s="403"/>
    </row>
    <row r="86" spans="3:8" ht="13.5">
      <c r="C86" s="401"/>
      <c r="D86" s="366"/>
      <c r="E86" s="366"/>
      <c r="F86" s="366"/>
      <c r="G86" s="366"/>
      <c r="H86" s="403"/>
    </row>
    <row r="87" spans="3:8" ht="13.5">
      <c r="C87" s="401"/>
      <c r="D87" s="366"/>
      <c r="E87" s="366"/>
      <c r="F87" s="366"/>
      <c r="G87" s="366"/>
      <c r="H87" s="403"/>
    </row>
    <row r="88" spans="3:8" ht="13.5">
      <c r="C88" s="401"/>
      <c r="D88" s="366"/>
      <c r="E88" s="366"/>
      <c r="F88" s="366"/>
      <c r="G88" s="366"/>
      <c r="H88" s="403"/>
    </row>
    <row r="89" spans="3:8" ht="13.5">
      <c r="C89" s="401"/>
      <c r="D89" s="366"/>
      <c r="E89" s="366"/>
      <c r="F89" s="366"/>
      <c r="G89" s="366"/>
      <c r="H89" s="403"/>
    </row>
    <row r="90" spans="3:8" ht="13.5">
      <c r="C90" s="401"/>
      <c r="D90" s="366"/>
      <c r="E90" s="366"/>
      <c r="F90" s="366"/>
      <c r="G90" s="366"/>
      <c r="H90" s="403"/>
    </row>
    <row r="91" spans="3:8" ht="13.5">
      <c r="C91" s="401"/>
      <c r="D91" s="366"/>
      <c r="E91" s="366"/>
      <c r="F91" s="366"/>
      <c r="G91" s="366"/>
      <c r="H91" s="403"/>
    </row>
    <row r="92" spans="3:8" ht="13.5">
      <c r="C92" s="401"/>
      <c r="D92" s="366"/>
      <c r="E92" s="366"/>
      <c r="F92" s="366"/>
      <c r="G92" s="366"/>
      <c r="H92" s="403"/>
    </row>
    <row r="93" spans="3:8" ht="13.5">
      <c r="C93" s="401"/>
      <c r="D93" s="366"/>
      <c r="E93" s="366"/>
      <c r="F93" s="366"/>
      <c r="G93" s="366"/>
      <c r="H93" s="403"/>
    </row>
    <row r="94" spans="3:8" ht="13.5">
      <c r="C94" s="401"/>
      <c r="D94" s="366"/>
      <c r="E94" s="366"/>
      <c r="F94" s="366"/>
      <c r="G94" s="366"/>
      <c r="H94" s="403"/>
    </row>
    <row r="95" spans="3:8" ht="13.5">
      <c r="C95" s="401"/>
      <c r="D95" s="366"/>
      <c r="E95" s="366"/>
      <c r="F95" s="366"/>
      <c r="G95" s="366"/>
      <c r="H95" s="403"/>
    </row>
    <row r="96" spans="3:8" ht="13.5">
      <c r="C96" s="401"/>
      <c r="D96" s="366"/>
      <c r="E96" s="366"/>
      <c r="F96" s="366"/>
      <c r="G96" s="366"/>
      <c r="H96" s="403"/>
    </row>
    <row r="97" spans="3:8" ht="13.5">
      <c r="C97" s="401"/>
      <c r="D97" s="366"/>
      <c r="E97" s="366"/>
      <c r="F97" s="366"/>
      <c r="G97" s="366"/>
      <c r="H97" s="403"/>
    </row>
    <row r="98" spans="3:8" ht="13.5">
      <c r="C98" s="401"/>
      <c r="D98" s="366"/>
      <c r="E98" s="366"/>
      <c r="F98" s="366"/>
      <c r="G98" s="366"/>
      <c r="H98" s="403"/>
    </row>
    <row r="99" spans="3:8" ht="13.5">
      <c r="C99" s="401"/>
      <c r="D99" s="366"/>
      <c r="E99" s="366"/>
      <c r="F99" s="366"/>
      <c r="G99" s="366"/>
      <c r="H99" s="403"/>
    </row>
    <row r="100" spans="3:8" ht="13.5">
      <c r="C100" s="401"/>
      <c r="D100" s="366"/>
      <c r="E100" s="366"/>
      <c r="F100" s="366"/>
      <c r="G100" s="366"/>
      <c r="H100" s="403"/>
    </row>
    <row r="101" spans="3:8" ht="13.5">
      <c r="C101" s="401"/>
      <c r="D101" s="366"/>
      <c r="E101" s="366"/>
      <c r="F101" s="366"/>
      <c r="G101" s="366"/>
      <c r="H101" s="403"/>
    </row>
    <row r="102" spans="3:8" ht="13.5">
      <c r="C102" s="401"/>
      <c r="D102" s="366"/>
      <c r="E102" s="366"/>
      <c r="F102" s="366"/>
      <c r="G102" s="366"/>
      <c r="H102" s="403"/>
    </row>
    <row r="103" spans="3:8" ht="13.5">
      <c r="C103" s="401"/>
      <c r="D103" s="366"/>
      <c r="E103" s="366"/>
      <c r="F103" s="366"/>
      <c r="G103" s="366"/>
      <c r="H103" s="403"/>
    </row>
    <row r="104" spans="3:8" ht="13.5">
      <c r="C104" s="401"/>
      <c r="D104" s="366"/>
      <c r="E104" s="366"/>
      <c r="F104" s="366"/>
      <c r="G104" s="366"/>
      <c r="H104" s="403"/>
    </row>
    <row r="105" spans="3:8" ht="13.5">
      <c r="C105" s="401"/>
      <c r="D105" s="366"/>
      <c r="E105" s="366"/>
      <c r="F105" s="366"/>
      <c r="G105" s="366"/>
      <c r="H105" s="403"/>
    </row>
    <row r="106" spans="3:8" ht="13.5">
      <c r="C106" s="401"/>
      <c r="D106" s="366"/>
      <c r="E106" s="366"/>
      <c r="F106" s="366"/>
      <c r="G106" s="366"/>
      <c r="H106" s="403"/>
    </row>
    <row r="107" spans="3:8" ht="13.5">
      <c r="C107" s="401"/>
      <c r="D107" s="366"/>
      <c r="E107" s="366"/>
      <c r="F107" s="366"/>
      <c r="G107" s="366"/>
      <c r="H107" s="403"/>
    </row>
    <row r="108" spans="3:8" ht="13.5">
      <c r="C108" s="401"/>
      <c r="D108" s="366"/>
      <c r="E108" s="366"/>
      <c r="F108" s="366"/>
      <c r="G108" s="366"/>
      <c r="H108" s="403"/>
    </row>
    <row r="109" spans="3:8" ht="13.5">
      <c r="C109" s="401"/>
      <c r="D109" s="366"/>
      <c r="E109" s="366"/>
      <c r="F109" s="366"/>
      <c r="G109" s="366"/>
      <c r="H109" s="403"/>
    </row>
    <row r="110" spans="3:8" ht="13.5">
      <c r="C110" s="401"/>
      <c r="D110" s="366"/>
      <c r="E110" s="366"/>
      <c r="F110" s="366"/>
      <c r="G110" s="366"/>
      <c r="H110" s="403"/>
    </row>
    <row r="111" spans="3:8" ht="13.5">
      <c r="C111" s="401"/>
      <c r="D111" s="366"/>
      <c r="E111" s="366"/>
      <c r="F111" s="366"/>
      <c r="G111" s="366"/>
      <c r="H111" s="403"/>
    </row>
    <row r="112" spans="3:8" ht="13.5">
      <c r="C112" s="401"/>
      <c r="D112" s="366"/>
      <c r="E112" s="366"/>
      <c r="F112" s="366"/>
      <c r="G112" s="366"/>
      <c r="H112" s="403"/>
    </row>
    <row r="113" spans="3:8" ht="13.5">
      <c r="C113" s="401"/>
      <c r="D113" s="366"/>
      <c r="E113" s="366"/>
      <c r="F113" s="366"/>
      <c r="G113" s="366"/>
      <c r="H113" s="403"/>
    </row>
    <row r="114" spans="3:8" ht="13.5">
      <c r="C114" s="401"/>
      <c r="D114" s="366"/>
      <c r="E114" s="366"/>
      <c r="F114" s="366"/>
      <c r="G114" s="366"/>
      <c r="H114" s="403"/>
    </row>
    <row r="115" spans="3:8" ht="13.5">
      <c r="C115" s="401"/>
      <c r="D115" s="366"/>
      <c r="E115" s="366"/>
      <c r="F115" s="366"/>
      <c r="G115" s="366"/>
      <c r="H115" s="403"/>
    </row>
    <row r="116" spans="3:8" ht="13.5">
      <c r="C116" s="401"/>
      <c r="D116" s="366"/>
      <c r="E116" s="366"/>
      <c r="F116" s="366"/>
      <c r="G116" s="366"/>
      <c r="H116" s="403"/>
    </row>
    <row r="117" spans="3:8" ht="13.5">
      <c r="C117" s="401"/>
      <c r="D117" s="366"/>
      <c r="E117" s="366"/>
      <c r="F117" s="366"/>
      <c r="G117" s="366"/>
      <c r="H117" s="403"/>
    </row>
    <row r="118" spans="3:8" ht="13.5">
      <c r="C118" s="401"/>
      <c r="D118" s="366"/>
      <c r="E118" s="366"/>
      <c r="F118" s="366"/>
      <c r="G118" s="366"/>
      <c r="H118" s="403"/>
    </row>
    <row r="119" spans="3:8" ht="13.5">
      <c r="C119" s="401"/>
      <c r="D119" s="366"/>
      <c r="E119" s="366"/>
      <c r="F119" s="366"/>
      <c r="G119" s="366"/>
      <c r="H119" s="403"/>
    </row>
    <row r="120" spans="3:8" ht="13.5">
      <c r="C120" s="401"/>
      <c r="D120" s="366"/>
      <c r="E120" s="366"/>
      <c r="F120" s="366"/>
      <c r="G120" s="366"/>
      <c r="H120" s="403"/>
    </row>
    <row r="121" spans="3:8" ht="13.5">
      <c r="C121" s="401"/>
      <c r="D121" s="366"/>
      <c r="E121" s="366"/>
      <c r="F121" s="366"/>
      <c r="G121" s="366"/>
      <c r="H121" s="403"/>
    </row>
    <row r="122" spans="3:8" ht="13.5">
      <c r="C122" s="401"/>
      <c r="D122" s="366"/>
      <c r="E122" s="366"/>
      <c r="F122" s="366"/>
      <c r="G122" s="366"/>
      <c r="H122" s="403"/>
    </row>
    <row r="123" spans="3:8" ht="13.5">
      <c r="C123" s="401"/>
      <c r="D123" s="366"/>
      <c r="E123" s="366"/>
      <c r="F123" s="366"/>
      <c r="G123" s="366"/>
      <c r="H123" s="403"/>
    </row>
    <row r="124" spans="3:8" ht="13.5">
      <c r="C124" s="401"/>
      <c r="D124" s="366"/>
      <c r="E124" s="366"/>
      <c r="F124" s="366"/>
      <c r="G124" s="366"/>
      <c r="H124" s="403"/>
    </row>
    <row r="125" spans="3:8" ht="13.5">
      <c r="C125" s="401"/>
      <c r="D125" s="366"/>
      <c r="E125" s="366"/>
      <c r="F125" s="366"/>
      <c r="G125" s="366"/>
      <c r="H125" s="403"/>
    </row>
    <row r="126" spans="3:8" ht="13.5">
      <c r="C126" s="401"/>
      <c r="D126" s="366"/>
      <c r="E126" s="366"/>
      <c r="F126" s="366"/>
      <c r="G126" s="366"/>
      <c r="H126" s="403"/>
    </row>
    <row r="127" spans="3:8" ht="13.5">
      <c r="C127" s="401"/>
      <c r="D127" s="366"/>
      <c r="E127" s="366"/>
      <c r="F127" s="366"/>
      <c r="G127" s="366"/>
      <c r="H127" s="403"/>
    </row>
    <row r="128" spans="3:8" ht="13.5">
      <c r="C128" s="401"/>
      <c r="D128" s="366"/>
      <c r="E128" s="366"/>
      <c r="F128" s="366"/>
      <c r="G128" s="366"/>
      <c r="H128" s="403"/>
    </row>
    <row r="129" spans="3:8" ht="13.5">
      <c r="C129" s="401"/>
      <c r="D129" s="366"/>
      <c r="E129" s="366"/>
      <c r="F129" s="366"/>
      <c r="G129" s="366"/>
      <c r="H129" s="403"/>
    </row>
    <row r="130" spans="3:8" ht="13.5">
      <c r="C130" s="401"/>
      <c r="D130" s="366"/>
      <c r="E130" s="366"/>
      <c r="F130" s="366"/>
      <c r="G130" s="366"/>
      <c r="H130" s="403"/>
    </row>
    <row r="131" spans="3:8" ht="13.5">
      <c r="C131" s="401"/>
      <c r="D131" s="366"/>
      <c r="E131" s="366"/>
      <c r="F131" s="366"/>
      <c r="G131" s="366"/>
      <c r="H131" s="403"/>
    </row>
    <row r="132" spans="3:8" ht="13.5">
      <c r="C132" s="401"/>
      <c r="D132" s="366"/>
      <c r="E132" s="366"/>
      <c r="F132" s="366"/>
      <c r="G132" s="366"/>
      <c r="H132" s="403"/>
    </row>
    <row r="133" spans="3:8" ht="13.5">
      <c r="C133" s="401"/>
      <c r="D133" s="366"/>
      <c r="E133" s="366"/>
      <c r="F133" s="366"/>
      <c r="G133" s="366"/>
      <c r="H133" s="403"/>
    </row>
    <row r="134" spans="3:8" ht="13.5">
      <c r="C134" s="401"/>
      <c r="D134" s="366"/>
      <c r="E134" s="366"/>
      <c r="F134" s="366"/>
      <c r="G134" s="366"/>
      <c r="H134" s="403"/>
    </row>
    <row r="135" spans="3:8" ht="13.5">
      <c r="C135" s="401"/>
      <c r="D135" s="366"/>
      <c r="E135" s="366"/>
      <c r="F135" s="366"/>
      <c r="G135" s="366"/>
      <c r="H135" s="403"/>
    </row>
    <row r="136" spans="3:8" ht="13.5">
      <c r="C136" s="401"/>
      <c r="D136" s="366"/>
      <c r="E136" s="366"/>
      <c r="F136" s="366"/>
      <c r="G136" s="366"/>
      <c r="H136" s="403"/>
    </row>
    <row r="137" spans="3:8" ht="13.5">
      <c r="C137" s="401"/>
      <c r="D137" s="366"/>
      <c r="E137" s="366"/>
      <c r="F137" s="366"/>
      <c r="G137" s="366"/>
      <c r="H137" s="403"/>
    </row>
    <row r="138" spans="3:8" ht="13.5">
      <c r="C138" s="401"/>
      <c r="D138" s="366"/>
      <c r="E138" s="366"/>
      <c r="F138" s="366"/>
      <c r="G138" s="366"/>
      <c r="H138" s="403"/>
    </row>
    <row r="139" spans="3:8" ht="13.5">
      <c r="C139" s="401"/>
      <c r="D139" s="366"/>
      <c r="E139" s="366"/>
      <c r="F139" s="366"/>
      <c r="G139" s="366"/>
      <c r="H139" s="403"/>
    </row>
    <row r="140" spans="3:8" ht="13.5">
      <c r="C140" s="401"/>
      <c r="D140" s="366"/>
      <c r="E140" s="366"/>
      <c r="F140" s="366"/>
      <c r="G140" s="366"/>
      <c r="H140" s="403"/>
    </row>
    <row r="141" spans="3:8" ht="13.5">
      <c r="C141" s="401"/>
      <c r="D141" s="366"/>
      <c r="E141" s="366"/>
      <c r="F141" s="366"/>
      <c r="G141" s="366"/>
      <c r="H141" s="403"/>
    </row>
    <row r="142" spans="3:8" ht="13.5">
      <c r="C142" s="401"/>
      <c r="D142" s="366"/>
      <c r="E142" s="366"/>
      <c r="F142" s="366"/>
      <c r="G142" s="366"/>
      <c r="H142" s="403"/>
    </row>
    <row r="143" spans="3:8" ht="13.5">
      <c r="C143" s="401"/>
      <c r="D143" s="366"/>
      <c r="E143" s="366"/>
      <c r="F143" s="366"/>
      <c r="G143" s="366"/>
      <c r="H143" s="403"/>
    </row>
    <row r="144" spans="3:8" ht="13.5">
      <c r="C144" s="401"/>
      <c r="D144" s="366"/>
      <c r="E144" s="366"/>
      <c r="F144" s="366"/>
      <c r="G144" s="366"/>
      <c r="H144" s="403"/>
    </row>
    <row r="145" spans="3:8" ht="13.5">
      <c r="C145" s="401"/>
      <c r="D145" s="366"/>
      <c r="E145" s="366"/>
      <c r="F145" s="366"/>
      <c r="G145" s="366"/>
      <c r="H145" s="403"/>
    </row>
    <row r="146" spans="3:8" ht="13.5">
      <c r="C146" s="401"/>
      <c r="D146" s="366"/>
      <c r="E146" s="366"/>
      <c r="F146" s="366"/>
      <c r="G146" s="366"/>
      <c r="H146" s="403"/>
    </row>
    <row r="147" spans="3:8" ht="13.5">
      <c r="C147" s="401"/>
      <c r="D147" s="366"/>
      <c r="E147" s="366"/>
      <c r="F147" s="366"/>
      <c r="G147" s="366"/>
      <c r="H147" s="403"/>
    </row>
    <row r="148" spans="3:8" ht="13.5">
      <c r="C148" s="401"/>
      <c r="D148" s="366"/>
      <c r="E148" s="366"/>
      <c r="F148" s="366"/>
      <c r="G148" s="366"/>
      <c r="H148" s="403"/>
    </row>
    <row r="149" spans="3:8" ht="13.5">
      <c r="C149" s="401"/>
      <c r="D149" s="366"/>
      <c r="E149" s="366"/>
      <c r="F149" s="366"/>
      <c r="G149" s="366"/>
      <c r="H149" s="403"/>
    </row>
    <row r="150" spans="3:8" ht="13.5">
      <c r="C150" s="401"/>
      <c r="D150" s="366"/>
      <c r="E150" s="366"/>
      <c r="F150" s="366"/>
      <c r="G150" s="366"/>
      <c r="H150" s="403"/>
    </row>
    <row r="151" spans="3:8" ht="13.5">
      <c r="C151" s="401"/>
      <c r="D151" s="366"/>
      <c r="E151" s="366"/>
      <c r="F151" s="366"/>
      <c r="G151" s="366"/>
      <c r="H151" s="403"/>
    </row>
    <row r="152" spans="3:8" ht="13.5">
      <c r="C152" s="401"/>
      <c r="D152" s="366"/>
      <c r="E152" s="366"/>
      <c r="F152" s="366"/>
      <c r="G152" s="366"/>
      <c r="H152" s="403"/>
    </row>
    <row r="153" spans="3:8" ht="13.5">
      <c r="C153" s="401"/>
      <c r="D153" s="366"/>
      <c r="E153" s="366"/>
      <c r="F153" s="366"/>
      <c r="G153" s="366"/>
      <c r="H153" s="403"/>
    </row>
    <row r="154" spans="3:8" ht="13.5">
      <c r="C154" s="401"/>
      <c r="D154" s="366"/>
      <c r="E154" s="366"/>
      <c r="F154" s="366"/>
      <c r="G154" s="366"/>
      <c r="H154" s="403"/>
    </row>
    <row r="155" spans="3:8" ht="13.5">
      <c r="C155" s="401"/>
      <c r="D155" s="366"/>
      <c r="E155" s="366"/>
      <c r="F155" s="366"/>
      <c r="G155" s="366"/>
      <c r="H155" s="403"/>
    </row>
    <row r="156" spans="3:8" ht="13.5">
      <c r="C156" s="401"/>
      <c r="D156" s="366"/>
      <c r="E156" s="366"/>
      <c r="F156" s="366"/>
      <c r="G156" s="366"/>
      <c r="H156" s="403"/>
    </row>
    <row r="157" spans="3:8" ht="13.5">
      <c r="C157" s="401"/>
      <c r="D157" s="366"/>
      <c r="E157" s="366"/>
      <c r="F157" s="366"/>
      <c r="G157" s="366"/>
      <c r="H157" s="403"/>
    </row>
    <row r="158" spans="3:8" ht="13.5">
      <c r="C158" s="401"/>
      <c r="D158" s="366"/>
      <c r="E158" s="366"/>
      <c r="F158" s="366"/>
      <c r="G158" s="366"/>
      <c r="H158" s="403"/>
    </row>
    <row r="159" spans="3:8" ht="13.5">
      <c r="C159" s="401"/>
      <c r="D159" s="366"/>
      <c r="E159" s="366"/>
      <c r="F159" s="366"/>
      <c r="G159" s="366"/>
      <c r="H159" s="403"/>
    </row>
    <row r="160" spans="3:8" ht="13.5">
      <c r="C160" s="401"/>
      <c r="D160" s="366"/>
      <c r="E160" s="366"/>
      <c r="F160" s="366"/>
      <c r="G160" s="366"/>
      <c r="H160" s="403"/>
    </row>
    <row r="161" spans="3:8" ht="13.5">
      <c r="C161" s="401"/>
      <c r="D161" s="366"/>
      <c r="E161" s="366"/>
      <c r="F161" s="366"/>
      <c r="G161" s="366"/>
      <c r="H161" s="403"/>
    </row>
    <row r="162" spans="3:8" ht="13.5">
      <c r="C162" s="401"/>
      <c r="D162" s="366"/>
      <c r="E162" s="366"/>
      <c r="F162" s="366"/>
      <c r="G162" s="366"/>
      <c r="H162" s="403"/>
    </row>
    <row r="163" spans="3:8" ht="13.5">
      <c r="C163" s="401"/>
      <c r="D163" s="366"/>
      <c r="E163" s="366"/>
      <c r="F163" s="366"/>
      <c r="G163" s="366"/>
      <c r="H163" s="403"/>
    </row>
    <row r="164" spans="3:8" ht="13.5">
      <c r="C164" s="401"/>
      <c r="D164" s="366"/>
      <c r="E164" s="366"/>
      <c r="F164" s="366"/>
      <c r="G164" s="366"/>
      <c r="H164" s="403"/>
    </row>
    <row r="165" spans="3:8" ht="13.5">
      <c r="C165" s="401"/>
      <c r="D165" s="366"/>
      <c r="E165" s="366"/>
      <c r="F165" s="366"/>
      <c r="G165" s="366"/>
      <c r="H165" s="403"/>
    </row>
    <row r="166" spans="3:8" ht="13.5">
      <c r="C166" s="401"/>
      <c r="D166" s="366"/>
      <c r="E166" s="366"/>
      <c r="F166" s="366"/>
      <c r="G166" s="366"/>
      <c r="H166" s="403"/>
    </row>
    <row r="167" spans="3:8" ht="13.5">
      <c r="C167" s="401"/>
      <c r="D167" s="366"/>
      <c r="E167" s="366"/>
      <c r="F167" s="366"/>
      <c r="G167" s="366"/>
      <c r="H167" s="403"/>
    </row>
    <row r="168" spans="3:8" ht="13.5">
      <c r="C168" s="401"/>
      <c r="D168" s="366"/>
      <c r="E168" s="366"/>
      <c r="F168" s="366"/>
      <c r="G168" s="366"/>
      <c r="H168" s="403"/>
    </row>
    <row r="169" spans="3:8" ht="13.5">
      <c r="C169" s="401"/>
      <c r="D169" s="366"/>
      <c r="E169" s="366"/>
      <c r="F169" s="366"/>
      <c r="G169" s="366"/>
      <c r="H169" s="403"/>
    </row>
    <row r="170" spans="3:8" ht="13.5">
      <c r="C170" s="401"/>
      <c r="D170" s="366"/>
      <c r="E170" s="366"/>
      <c r="F170" s="366"/>
      <c r="G170" s="366"/>
      <c r="H170" s="403"/>
    </row>
    <row r="171" spans="3:8" ht="13.5">
      <c r="C171" s="401"/>
      <c r="D171" s="366"/>
      <c r="E171" s="366"/>
      <c r="F171" s="366"/>
      <c r="G171" s="366"/>
      <c r="H171" s="403"/>
    </row>
    <row r="172" spans="3:8" ht="13.5">
      <c r="C172" s="401"/>
      <c r="D172" s="366"/>
      <c r="E172" s="366"/>
      <c r="F172" s="366"/>
      <c r="G172" s="366"/>
      <c r="H172" s="403"/>
    </row>
    <row r="173" spans="3:8" ht="13.5">
      <c r="C173" s="401"/>
      <c r="D173" s="366"/>
      <c r="E173" s="366"/>
      <c r="F173" s="366"/>
      <c r="G173" s="366"/>
      <c r="H173" s="403"/>
    </row>
    <row r="174" spans="3:8" ht="13.5">
      <c r="C174" s="401"/>
      <c r="D174" s="366"/>
      <c r="E174" s="366"/>
      <c r="F174" s="366"/>
      <c r="G174" s="366"/>
      <c r="H174" s="403"/>
    </row>
    <row r="175" spans="3:8" ht="13.5">
      <c r="C175" s="401"/>
      <c r="D175" s="366"/>
      <c r="E175" s="366"/>
      <c r="F175" s="366"/>
      <c r="G175" s="366"/>
      <c r="H175" s="403"/>
    </row>
    <row r="176" spans="3:8" ht="13.5">
      <c r="C176" s="401"/>
      <c r="D176" s="366"/>
      <c r="E176" s="366"/>
      <c r="F176" s="366"/>
      <c r="G176" s="366"/>
      <c r="H176" s="403"/>
    </row>
    <row r="177" spans="3:8" ht="13.5">
      <c r="C177" s="401"/>
      <c r="D177" s="366"/>
      <c r="E177" s="366"/>
      <c r="F177" s="366"/>
      <c r="G177" s="366"/>
      <c r="H177" s="403"/>
    </row>
    <row r="178" spans="3:8" ht="13.5">
      <c r="C178" s="401"/>
      <c r="D178" s="366"/>
      <c r="E178" s="366"/>
      <c r="F178" s="366"/>
      <c r="G178" s="366"/>
      <c r="H178" s="403"/>
    </row>
    <row r="179" spans="3:8" ht="13.5">
      <c r="C179" s="401"/>
      <c r="D179" s="366"/>
      <c r="E179" s="366"/>
      <c r="F179" s="366"/>
      <c r="G179" s="366"/>
      <c r="H179" s="403"/>
    </row>
    <row r="180" spans="3:8" ht="13.5">
      <c r="C180" s="401"/>
      <c r="D180" s="366"/>
      <c r="E180" s="366"/>
      <c r="F180" s="366"/>
      <c r="G180" s="366"/>
      <c r="H180" s="403"/>
    </row>
    <row r="181" spans="3:8" ht="13.5">
      <c r="C181" s="401"/>
      <c r="D181" s="366"/>
      <c r="E181" s="366"/>
      <c r="F181" s="366"/>
      <c r="G181" s="366"/>
      <c r="H181" s="403"/>
    </row>
    <row r="182" spans="3:8" ht="13.5">
      <c r="C182" s="401"/>
      <c r="D182" s="366"/>
      <c r="E182" s="366"/>
      <c r="F182" s="366"/>
      <c r="G182" s="366"/>
      <c r="H182" s="403"/>
    </row>
    <row r="183" spans="3:8" ht="13.5">
      <c r="C183" s="401"/>
      <c r="D183" s="366"/>
      <c r="E183" s="366"/>
      <c r="F183" s="366"/>
      <c r="G183" s="366"/>
      <c r="H183" s="403"/>
    </row>
    <row r="184" spans="3:8" ht="13.5">
      <c r="C184" s="401"/>
      <c r="D184" s="366"/>
      <c r="E184" s="366"/>
      <c r="F184" s="366"/>
      <c r="G184" s="366"/>
      <c r="H184" s="403"/>
    </row>
    <row r="185" spans="3:8" ht="13.5">
      <c r="C185" s="401"/>
      <c r="D185" s="366"/>
      <c r="E185" s="366"/>
      <c r="F185" s="366"/>
      <c r="G185" s="366"/>
      <c r="H185" s="403"/>
    </row>
    <row r="186" spans="3:8" ht="13.5">
      <c r="C186" s="401"/>
      <c r="D186" s="366"/>
      <c r="E186" s="366"/>
      <c r="F186" s="366"/>
      <c r="G186" s="366"/>
      <c r="H186" s="403"/>
    </row>
    <row r="187" spans="3:8" ht="13.5">
      <c r="C187" s="401"/>
      <c r="D187" s="366"/>
      <c r="E187" s="366"/>
      <c r="F187" s="366"/>
      <c r="G187" s="366"/>
      <c r="H187" s="403"/>
    </row>
    <row r="188" spans="3:8" ht="13.5">
      <c r="C188" s="401"/>
      <c r="D188" s="366"/>
      <c r="E188" s="366"/>
      <c r="F188" s="366"/>
      <c r="G188" s="366"/>
      <c r="H188" s="403"/>
    </row>
    <row r="189" spans="3:8" ht="13.5">
      <c r="C189" s="401"/>
      <c r="D189" s="366"/>
      <c r="E189" s="366"/>
      <c r="F189" s="366"/>
      <c r="G189" s="366"/>
      <c r="H189" s="403"/>
    </row>
    <row r="190" spans="3:8" ht="13.5">
      <c r="C190" s="401"/>
      <c r="D190" s="366"/>
      <c r="E190" s="366"/>
      <c r="F190" s="366"/>
      <c r="G190" s="366"/>
      <c r="H190" s="403"/>
    </row>
    <row r="191" spans="3:8" ht="13.5">
      <c r="C191" s="401"/>
      <c r="D191" s="366"/>
      <c r="E191" s="366"/>
      <c r="F191" s="366"/>
      <c r="G191" s="366"/>
      <c r="H191" s="403"/>
    </row>
    <row r="192" spans="3:8" ht="13.5">
      <c r="C192" s="401"/>
      <c r="D192" s="366"/>
      <c r="E192" s="366"/>
      <c r="F192" s="366"/>
      <c r="G192" s="366"/>
      <c r="H192" s="403"/>
    </row>
    <row r="193" spans="3:8" ht="13.5">
      <c r="C193" s="401"/>
      <c r="D193" s="366"/>
      <c r="E193" s="366"/>
      <c r="F193" s="366"/>
      <c r="G193" s="366"/>
      <c r="H193" s="403"/>
    </row>
    <row r="194" spans="3:8" ht="13.5">
      <c r="C194" s="401"/>
      <c r="D194" s="366"/>
      <c r="E194" s="366"/>
      <c r="F194" s="366"/>
      <c r="G194" s="366"/>
      <c r="H194" s="403"/>
    </row>
    <row r="195" spans="3:8" ht="13.5">
      <c r="C195" s="401"/>
      <c r="D195" s="366"/>
      <c r="E195" s="366"/>
      <c r="F195" s="366"/>
      <c r="G195" s="366"/>
      <c r="H195" s="403"/>
    </row>
    <row r="196" spans="3:8" ht="13.5">
      <c r="C196" s="401"/>
      <c r="D196" s="366"/>
      <c r="E196" s="366"/>
      <c r="F196" s="366"/>
      <c r="G196" s="366"/>
      <c r="H196" s="403"/>
    </row>
    <row r="197" spans="3:8" ht="13.5">
      <c r="C197" s="401"/>
      <c r="D197" s="366"/>
      <c r="E197" s="366"/>
      <c r="F197" s="366"/>
      <c r="G197" s="366"/>
      <c r="H197" s="403"/>
    </row>
    <row r="198" spans="3:8" ht="13.5">
      <c r="C198" s="401"/>
      <c r="D198" s="366"/>
      <c r="E198" s="366"/>
      <c r="F198" s="366"/>
      <c r="G198" s="366"/>
      <c r="H198" s="403"/>
    </row>
    <row r="199" spans="3:8" ht="13.5">
      <c r="C199" s="401"/>
      <c r="D199" s="366"/>
      <c r="E199" s="366"/>
      <c r="F199" s="366"/>
      <c r="G199" s="366"/>
      <c r="H199" s="403"/>
    </row>
    <row r="200" spans="3:8" ht="13.5">
      <c r="C200" s="401"/>
      <c r="D200" s="366"/>
      <c r="E200" s="366"/>
      <c r="F200" s="366"/>
      <c r="G200" s="366"/>
      <c r="H200" s="403"/>
    </row>
    <row r="201" spans="3:8" ht="13.5">
      <c r="C201" s="401"/>
      <c r="D201" s="366"/>
      <c r="E201" s="366"/>
      <c r="F201" s="366"/>
      <c r="G201" s="366"/>
      <c r="H201" s="403"/>
    </row>
    <row r="202" spans="3:8" ht="13.5">
      <c r="C202" s="401"/>
      <c r="D202" s="366"/>
      <c r="E202" s="366"/>
      <c r="F202" s="366"/>
      <c r="G202" s="366"/>
      <c r="H202" s="403"/>
    </row>
    <row r="203" spans="3:8" ht="13.5">
      <c r="C203" s="401"/>
      <c r="D203" s="366"/>
      <c r="E203" s="366"/>
      <c r="F203" s="366"/>
      <c r="G203" s="366"/>
      <c r="H203" s="403"/>
    </row>
    <row r="204" spans="3:8" ht="13.5">
      <c r="C204" s="401"/>
      <c r="D204" s="366"/>
      <c r="E204" s="366"/>
      <c r="F204" s="366"/>
      <c r="G204" s="366"/>
      <c r="H204" s="403"/>
    </row>
    <row r="205" spans="3:8" ht="13.5">
      <c r="C205" s="401"/>
      <c r="D205" s="366"/>
      <c r="E205" s="366"/>
      <c r="F205" s="366"/>
      <c r="G205" s="366"/>
      <c r="H205" s="403"/>
    </row>
    <row r="206" spans="3:8" ht="13.5">
      <c r="C206" s="401"/>
      <c r="D206" s="366"/>
      <c r="E206" s="366"/>
      <c r="F206" s="366"/>
      <c r="G206" s="366"/>
      <c r="H206" s="403"/>
    </row>
    <row r="207" spans="3:8" ht="13.5">
      <c r="C207" s="401"/>
      <c r="D207" s="366"/>
      <c r="E207" s="366"/>
      <c r="F207" s="366"/>
      <c r="G207" s="366"/>
      <c r="H207" s="403"/>
    </row>
    <row r="208" spans="3:8" ht="13.5">
      <c r="C208" s="401"/>
      <c r="D208" s="366"/>
      <c r="E208" s="366"/>
      <c r="F208" s="366"/>
      <c r="G208" s="366"/>
      <c r="H208" s="403"/>
    </row>
    <row r="209" spans="3:8" ht="13.5">
      <c r="C209" s="401"/>
      <c r="D209" s="366"/>
      <c r="E209" s="366"/>
      <c r="F209" s="366"/>
      <c r="G209" s="366"/>
      <c r="H209" s="403"/>
    </row>
    <row r="210" spans="3:8" ht="13.5">
      <c r="C210" s="401"/>
      <c r="D210" s="366"/>
      <c r="E210" s="366"/>
      <c r="F210" s="366"/>
      <c r="G210" s="366"/>
      <c r="H210" s="403"/>
    </row>
    <row r="211" spans="3:8" ht="13.5">
      <c r="C211" s="401"/>
      <c r="D211" s="366"/>
      <c r="E211" s="366"/>
      <c r="F211" s="366"/>
      <c r="G211" s="366"/>
      <c r="H211" s="403"/>
    </row>
    <row r="212" spans="3:8" ht="13.5">
      <c r="C212" s="401"/>
      <c r="D212" s="366"/>
      <c r="E212" s="366"/>
      <c r="F212" s="366"/>
      <c r="G212" s="366"/>
      <c r="H212" s="403"/>
    </row>
    <row r="213" spans="3:8" ht="13.5">
      <c r="C213" s="401"/>
      <c r="D213" s="366"/>
      <c r="E213" s="366"/>
      <c r="F213" s="366"/>
      <c r="G213" s="366"/>
      <c r="H213" s="403"/>
    </row>
    <row r="214" spans="3:8" ht="13.5">
      <c r="C214" s="401"/>
      <c r="D214" s="366"/>
      <c r="E214" s="366"/>
      <c r="F214" s="366"/>
      <c r="G214" s="366"/>
      <c r="H214" s="403"/>
    </row>
    <row r="215" spans="3:8" ht="13.5">
      <c r="C215" s="401"/>
      <c r="D215" s="366"/>
      <c r="E215" s="366"/>
      <c r="F215" s="366"/>
      <c r="G215" s="366"/>
      <c r="H215" s="403"/>
    </row>
    <row r="216" spans="3:8" ht="13.5">
      <c r="C216" s="401"/>
      <c r="D216" s="366"/>
      <c r="E216" s="366"/>
      <c r="F216" s="366"/>
      <c r="G216" s="366"/>
      <c r="H216" s="403"/>
    </row>
    <row r="217" spans="3:8" ht="13.5">
      <c r="C217" s="401"/>
      <c r="D217" s="366"/>
      <c r="E217" s="366"/>
      <c r="F217" s="366"/>
      <c r="G217" s="366"/>
      <c r="H217" s="403"/>
    </row>
    <row r="218" spans="3:8" ht="13.5">
      <c r="C218" s="401"/>
      <c r="D218" s="366"/>
      <c r="E218" s="366"/>
      <c r="F218" s="366"/>
      <c r="G218" s="366"/>
      <c r="H218" s="403"/>
    </row>
    <row r="219" spans="3:8" ht="13.5">
      <c r="C219" s="401"/>
      <c r="D219" s="366"/>
      <c r="E219" s="366"/>
      <c r="F219" s="366"/>
      <c r="G219" s="366"/>
      <c r="H219" s="403"/>
    </row>
    <row r="220" spans="3:8" ht="13.5">
      <c r="C220" s="401"/>
      <c r="D220" s="366"/>
      <c r="E220" s="366"/>
      <c r="F220" s="366"/>
      <c r="G220" s="366"/>
      <c r="H220" s="403"/>
    </row>
    <row r="221" spans="3:8" ht="13.5">
      <c r="C221" s="401"/>
      <c r="D221" s="366"/>
      <c r="E221" s="366"/>
      <c r="F221" s="366"/>
      <c r="G221" s="366"/>
      <c r="H221" s="403"/>
    </row>
    <row r="222" spans="3:8" ht="13.5">
      <c r="C222" s="401"/>
      <c r="D222" s="366"/>
      <c r="E222" s="366"/>
      <c r="F222" s="366"/>
      <c r="G222" s="366"/>
      <c r="H222" s="403"/>
    </row>
    <row r="223" spans="3:8" ht="13.5">
      <c r="C223" s="401"/>
      <c r="D223" s="366"/>
      <c r="E223" s="366"/>
      <c r="F223" s="366"/>
      <c r="G223" s="366"/>
      <c r="H223" s="403"/>
    </row>
    <row r="224" spans="3:8" ht="13.5">
      <c r="C224" s="401"/>
      <c r="D224" s="366"/>
      <c r="E224" s="366"/>
      <c r="F224" s="366"/>
      <c r="G224" s="366"/>
      <c r="H224" s="403"/>
    </row>
    <row r="225" spans="3:8" ht="13.5">
      <c r="C225" s="401"/>
      <c r="D225" s="366"/>
      <c r="E225" s="366"/>
      <c r="F225" s="366"/>
      <c r="G225" s="366"/>
      <c r="H225" s="403"/>
    </row>
    <row r="226" spans="3:8" ht="13.5">
      <c r="C226" s="401"/>
      <c r="D226" s="366"/>
      <c r="E226" s="366"/>
      <c r="F226" s="366"/>
      <c r="G226" s="366"/>
      <c r="H226" s="403"/>
    </row>
    <row r="227" spans="3:8" ht="13.5">
      <c r="C227" s="401"/>
      <c r="D227" s="366"/>
      <c r="E227" s="366"/>
      <c r="F227" s="366"/>
      <c r="G227" s="366"/>
      <c r="H227" s="403"/>
    </row>
    <row r="228" spans="3:8" ht="13.5">
      <c r="C228" s="401"/>
      <c r="D228" s="366"/>
      <c r="E228" s="366"/>
      <c r="F228" s="366"/>
      <c r="G228" s="366"/>
      <c r="H228" s="403"/>
    </row>
    <row r="229" spans="3:8" ht="13.5">
      <c r="C229" s="401"/>
      <c r="D229" s="366"/>
      <c r="E229" s="366"/>
      <c r="F229" s="366"/>
      <c r="G229" s="366"/>
      <c r="H229" s="403"/>
    </row>
    <row r="230" spans="3:8" ht="13.5">
      <c r="C230" s="401"/>
      <c r="D230" s="366"/>
      <c r="E230" s="366"/>
      <c r="F230" s="366"/>
      <c r="G230" s="366"/>
      <c r="H230" s="403"/>
    </row>
    <row r="231" spans="3:8" ht="13.5">
      <c r="C231" s="401"/>
      <c r="D231" s="366"/>
      <c r="E231" s="366"/>
      <c r="F231" s="366"/>
      <c r="G231" s="366"/>
      <c r="H231" s="403"/>
    </row>
    <row r="232" spans="3:8" ht="13.5">
      <c r="C232" s="401"/>
      <c r="D232" s="366"/>
      <c r="E232" s="366"/>
      <c r="F232" s="366"/>
      <c r="G232" s="366"/>
      <c r="H232" s="403"/>
    </row>
    <row r="233" spans="3:8" ht="13.5">
      <c r="C233" s="401"/>
      <c r="D233" s="366"/>
      <c r="E233" s="366"/>
      <c r="F233" s="366"/>
      <c r="G233" s="366"/>
      <c r="H233" s="403"/>
    </row>
    <row r="234" spans="3:8" ht="13.5">
      <c r="C234" s="401"/>
      <c r="D234" s="366"/>
      <c r="E234" s="366"/>
      <c r="F234" s="366"/>
      <c r="G234" s="366"/>
      <c r="H234" s="403"/>
    </row>
    <row r="235" spans="3:8" ht="13.5">
      <c r="C235" s="401"/>
      <c r="D235" s="366"/>
      <c r="E235" s="366"/>
      <c r="F235" s="366"/>
      <c r="G235" s="366"/>
      <c r="H235" s="403"/>
    </row>
    <row r="236" spans="3:8" ht="13.5">
      <c r="C236" s="401"/>
      <c r="D236" s="366"/>
      <c r="E236" s="366"/>
      <c r="F236" s="366"/>
      <c r="G236" s="366"/>
      <c r="H236" s="403"/>
    </row>
    <row r="237" spans="3:8" ht="13.5">
      <c r="C237" s="401"/>
      <c r="D237" s="366"/>
      <c r="E237" s="366"/>
      <c r="F237" s="366"/>
      <c r="G237" s="366"/>
      <c r="H237" s="403"/>
    </row>
    <row r="238" spans="3:8" ht="13.5">
      <c r="C238" s="401"/>
      <c r="D238" s="366"/>
      <c r="E238" s="366"/>
      <c r="F238" s="366"/>
      <c r="G238" s="366"/>
      <c r="H238" s="403"/>
    </row>
    <row r="239" spans="3:8" ht="13.5">
      <c r="C239" s="401"/>
      <c r="D239" s="366"/>
      <c r="E239" s="366"/>
      <c r="F239" s="366"/>
      <c r="G239" s="366"/>
      <c r="H239" s="403"/>
    </row>
    <row r="240" spans="3:8" ht="13.5">
      <c r="C240" s="401"/>
      <c r="D240" s="366"/>
      <c r="E240" s="366"/>
      <c r="F240" s="366"/>
      <c r="G240" s="366"/>
      <c r="H240" s="403"/>
    </row>
    <row r="241" spans="3:8" ht="13.5">
      <c r="C241" s="401"/>
      <c r="D241" s="366"/>
      <c r="E241" s="366"/>
      <c r="F241" s="366"/>
      <c r="G241" s="366"/>
      <c r="H241" s="403"/>
    </row>
    <row r="242" spans="3:8" ht="13.5">
      <c r="C242" s="401"/>
      <c r="D242" s="366"/>
      <c r="E242" s="366"/>
      <c r="F242" s="366"/>
      <c r="G242" s="366"/>
      <c r="H242" s="403"/>
    </row>
    <row r="243" spans="3:8" ht="13.5">
      <c r="C243" s="401"/>
      <c r="D243" s="366"/>
      <c r="E243" s="366"/>
      <c r="F243" s="366"/>
      <c r="G243" s="366"/>
      <c r="H243" s="403"/>
    </row>
    <row r="244" spans="3:8" ht="13.5">
      <c r="C244" s="401"/>
      <c r="D244" s="366"/>
      <c r="E244" s="366"/>
      <c r="F244" s="366"/>
      <c r="G244" s="366"/>
      <c r="H244" s="403"/>
    </row>
    <row r="245" spans="3:8" ht="13.5">
      <c r="C245" s="401"/>
      <c r="D245" s="366"/>
      <c r="E245" s="366"/>
      <c r="F245" s="366"/>
      <c r="G245" s="366"/>
      <c r="H245" s="403"/>
    </row>
    <row r="246" spans="3:8" ht="13.5">
      <c r="C246" s="401"/>
      <c r="D246" s="366"/>
      <c r="E246" s="366"/>
      <c r="F246" s="366"/>
      <c r="G246" s="366"/>
      <c r="H246" s="403"/>
    </row>
    <row r="247" spans="3:8" ht="13.5">
      <c r="C247" s="401"/>
      <c r="D247" s="366"/>
      <c r="E247" s="366"/>
      <c r="F247" s="366"/>
      <c r="G247" s="366"/>
      <c r="H247" s="403"/>
    </row>
    <row r="248" spans="3:8" ht="13.5">
      <c r="C248" s="401"/>
      <c r="D248" s="366"/>
      <c r="E248" s="366"/>
      <c r="F248" s="366"/>
      <c r="G248" s="366"/>
      <c r="H248" s="403"/>
    </row>
    <row r="249" spans="3:8" ht="13.5">
      <c r="C249" s="401"/>
      <c r="D249" s="366"/>
      <c r="E249" s="366"/>
      <c r="F249" s="366"/>
      <c r="G249" s="366"/>
      <c r="H249" s="403"/>
    </row>
    <row r="250" spans="3:8" ht="13.5">
      <c r="C250" s="401"/>
      <c r="D250" s="366"/>
      <c r="E250" s="366"/>
      <c r="F250" s="366"/>
      <c r="G250" s="366"/>
      <c r="H250" s="403"/>
    </row>
    <row r="251" spans="3:8" ht="13.5">
      <c r="C251" s="401"/>
      <c r="D251" s="366"/>
      <c r="E251" s="366"/>
      <c r="F251" s="366"/>
      <c r="G251" s="366"/>
      <c r="H251" s="403"/>
    </row>
    <row r="252" spans="3:8" ht="13.5">
      <c r="C252" s="401"/>
      <c r="D252" s="366"/>
      <c r="E252" s="366"/>
      <c r="F252" s="366"/>
      <c r="G252" s="366"/>
      <c r="H252" s="403"/>
    </row>
    <row r="253" spans="3:8" ht="13.5">
      <c r="C253" s="401"/>
      <c r="D253" s="366"/>
      <c r="E253" s="366"/>
      <c r="F253" s="366"/>
      <c r="G253" s="366"/>
      <c r="H253" s="403"/>
    </row>
    <row r="254" spans="3:8" ht="13.5">
      <c r="C254" s="401"/>
      <c r="D254" s="366"/>
      <c r="E254" s="366"/>
      <c r="F254" s="366"/>
      <c r="G254" s="366"/>
      <c r="H254" s="403"/>
    </row>
    <row r="255" spans="3:8" ht="13.5">
      <c r="C255" s="401"/>
      <c r="D255" s="366"/>
      <c r="E255" s="366"/>
      <c r="F255" s="366"/>
      <c r="G255" s="366"/>
      <c r="H255" s="403"/>
    </row>
    <row r="256" spans="3:8" ht="13.5">
      <c r="C256" s="401"/>
      <c r="D256" s="366"/>
      <c r="E256" s="366"/>
      <c r="F256" s="366"/>
      <c r="G256" s="366"/>
      <c r="H256" s="403"/>
    </row>
    <row r="257" spans="3:8" ht="13.5">
      <c r="C257" s="401"/>
      <c r="D257" s="366"/>
      <c r="E257" s="366"/>
      <c r="F257" s="366"/>
      <c r="G257" s="366"/>
      <c r="H257" s="403"/>
    </row>
    <row r="258" spans="3:8" ht="13.5">
      <c r="C258" s="401"/>
      <c r="D258" s="366"/>
      <c r="E258" s="366"/>
      <c r="F258" s="366"/>
      <c r="G258" s="366"/>
      <c r="H258" s="403"/>
    </row>
    <row r="259" spans="3:8" ht="13.5">
      <c r="C259" s="401"/>
      <c r="D259" s="366"/>
      <c r="E259" s="366"/>
      <c r="F259" s="366"/>
      <c r="G259" s="366"/>
      <c r="H259" s="403"/>
    </row>
    <row r="260" spans="3:8" ht="13.5">
      <c r="C260" s="401"/>
      <c r="D260" s="366"/>
      <c r="E260" s="366"/>
      <c r="F260" s="366"/>
      <c r="G260" s="366"/>
      <c r="H260" s="403"/>
    </row>
    <row r="261" spans="3:8" ht="13.5">
      <c r="C261" s="401"/>
      <c r="D261" s="366"/>
      <c r="E261" s="366"/>
      <c r="F261" s="366"/>
      <c r="G261" s="366"/>
      <c r="H261" s="403"/>
    </row>
    <row r="262" spans="3:8" ht="13.5">
      <c r="C262" s="401"/>
      <c r="D262" s="366"/>
      <c r="E262" s="366"/>
      <c r="F262" s="366"/>
      <c r="G262" s="366"/>
      <c r="H262" s="403"/>
    </row>
    <row r="263" spans="3:8" ht="13.5">
      <c r="C263" s="401"/>
      <c r="D263" s="366"/>
      <c r="E263" s="366"/>
      <c r="F263" s="366"/>
      <c r="G263" s="366"/>
      <c r="H263" s="403"/>
    </row>
    <row r="264" spans="3:8" ht="13.5">
      <c r="C264" s="401"/>
      <c r="D264" s="366"/>
      <c r="E264" s="366"/>
      <c r="F264" s="366"/>
      <c r="G264" s="366"/>
      <c r="H264" s="403"/>
    </row>
    <row r="265" spans="3:8" ht="13.5">
      <c r="C265" s="401"/>
      <c r="D265" s="366"/>
      <c r="E265" s="366"/>
      <c r="F265" s="366"/>
      <c r="G265" s="366"/>
      <c r="H265" s="403"/>
    </row>
    <row r="266" spans="3:8" ht="13.5">
      <c r="C266" s="401"/>
      <c r="D266" s="366"/>
      <c r="E266" s="366"/>
      <c r="F266" s="366"/>
      <c r="G266" s="366"/>
      <c r="H266" s="403"/>
    </row>
    <row r="267" spans="3:8" ht="13.5">
      <c r="C267" s="401"/>
      <c r="D267" s="366"/>
      <c r="E267" s="366"/>
      <c r="F267" s="366"/>
      <c r="G267" s="366"/>
      <c r="H267" s="403"/>
    </row>
    <row r="268" spans="3:8" ht="13.5">
      <c r="C268" s="401"/>
      <c r="D268" s="366"/>
      <c r="E268" s="366"/>
      <c r="F268" s="366"/>
      <c r="G268" s="366"/>
      <c r="H268" s="403"/>
    </row>
    <row r="269" spans="3:8" ht="13.5">
      <c r="C269" s="401"/>
      <c r="D269" s="366"/>
      <c r="E269" s="366"/>
      <c r="F269" s="366"/>
      <c r="G269" s="366"/>
      <c r="H269" s="403"/>
    </row>
    <row r="270" spans="3:8" ht="13.5">
      <c r="C270" s="401"/>
      <c r="D270" s="366"/>
      <c r="E270" s="366"/>
      <c r="F270" s="366"/>
      <c r="G270" s="366"/>
      <c r="H270" s="403"/>
    </row>
    <row r="271" spans="3:8" ht="13.5">
      <c r="C271" s="401"/>
      <c r="D271" s="366"/>
      <c r="E271" s="366"/>
      <c r="F271" s="366"/>
      <c r="G271" s="366"/>
      <c r="H271" s="403"/>
    </row>
    <row r="272" spans="3:8" ht="13.5">
      <c r="C272" s="401"/>
      <c r="D272" s="366"/>
      <c r="E272" s="366"/>
      <c r="F272" s="366"/>
      <c r="G272" s="366"/>
      <c r="H272" s="403"/>
    </row>
    <row r="273" spans="3:8" ht="13.5">
      <c r="C273" s="401"/>
      <c r="D273" s="366"/>
      <c r="E273" s="366"/>
      <c r="F273" s="366"/>
      <c r="G273" s="366"/>
      <c r="H273" s="403"/>
    </row>
    <row r="274" spans="3:8" ht="13.5">
      <c r="C274" s="401"/>
      <c r="D274" s="366"/>
      <c r="E274" s="366"/>
      <c r="F274" s="366"/>
      <c r="G274" s="366"/>
      <c r="H274" s="403"/>
    </row>
    <row r="275" spans="3:8" ht="13.5">
      <c r="C275" s="401"/>
      <c r="D275" s="366"/>
      <c r="E275" s="366"/>
      <c r="F275" s="366"/>
      <c r="G275" s="366"/>
      <c r="H275" s="403"/>
    </row>
    <row r="276" spans="3:8" ht="13.5">
      <c r="C276" s="401"/>
      <c r="D276" s="366"/>
      <c r="E276" s="366"/>
      <c r="F276" s="366"/>
      <c r="G276" s="366"/>
      <c r="H276" s="403"/>
    </row>
    <row r="277" spans="3:8" ht="13.5">
      <c r="C277" s="401"/>
      <c r="D277" s="366"/>
      <c r="E277" s="366"/>
      <c r="F277" s="366"/>
      <c r="G277" s="366"/>
      <c r="H277" s="403"/>
    </row>
    <row r="278" spans="3:8" ht="13.5">
      <c r="C278" s="401"/>
      <c r="D278" s="366"/>
      <c r="E278" s="366"/>
      <c r="F278" s="366"/>
      <c r="G278" s="366"/>
      <c r="H278" s="403"/>
    </row>
    <row r="279" spans="3:8" ht="13.5">
      <c r="C279" s="401"/>
      <c r="D279" s="366"/>
      <c r="E279" s="366"/>
      <c r="F279" s="366"/>
      <c r="G279" s="366"/>
      <c r="H279" s="403"/>
    </row>
    <row r="280" spans="3:8" ht="13.5">
      <c r="C280" s="401"/>
      <c r="D280" s="366"/>
      <c r="E280" s="366"/>
      <c r="F280" s="366"/>
      <c r="G280" s="366"/>
      <c r="H280" s="403"/>
    </row>
    <row r="281" spans="3:8" ht="13.5">
      <c r="C281" s="401"/>
      <c r="D281" s="366"/>
      <c r="E281" s="366"/>
      <c r="F281" s="366"/>
      <c r="G281" s="366"/>
      <c r="H281" s="403"/>
    </row>
    <row r="282" spans="3:8" ht="13.5">
      <c r="C282" s="401"/>
      <c r="D282" s="366"/>
      <c r="E282" s="366"/>
      <c r="F282" s="366"/>
      <c r="G282" s="366"/>
      <c r="H282" s="403"/>
    </row>
    <row r="283" spans="3:8" ht="13.5">
      <c r="C283" s="401"/>
      <c r="D283" s="366"/>
      <c r="E283" s="366"/>
      <c r="F283" s="366"/>
      <c r="G283" s="366"/>
      <c r="H283" s="403"/>
    </row>
    <row r="284" spans="3:8" ht="13.5">
      <c r="C284" s="401"/>
      <c r="D284" s="366"/>
      <c r="E284" s="366"/>
      <c r="F284" s="366"/>
      <c r="G284" s="366"/>
      <c r="H284" s="403"/>
    </row>
    <row r="285" spans="3:8" ht="13.5">
      <c r="C285" s="401"/>
      <c r="D285" s="366"/>
      <c r="E285" s="366"/>
      <c r="F285" s="366"/>
      <c r="G285" s="366"/>
      <c r="H285" s="403"/>
    </row>
    <row r="286" spans="3:8" ht="13.5">
      <c r="C286" s="401"/>
      <c r="D286" s="366"/>
      <c r="E286" s="366"/>
      <c r="F286" s="366"/>
      <c r="G286" s="366"/>
      <c r="H286" s="403"/>
    </row>
    <row r="287" spans="3:8" ht="13.5">
      <c r="C287" s="401"/>
      <c r="D287" s="366"/>
      <c r="E287" s="366"/>
      <c r="F287" s="366"/>
      <c r="G287" s="366"/>
      <c r="H287" s="403"/>
    </row>
    <row r="288" spans="3:8" ht="13.5">
      <c r="C288" s="401"/>
      <c r="D288" s="366"/>
      <c r="E288" s="366"/>
      <c r="F288" s="366"/>
      <c r="G288" s="366"/>
      <c r="H288" s="403"/>
    </row>
    <row r="289" spans="3:8" ht="13.5">
      <c r="C289" s="401"/>
      <c r="D289" s="366"/>
      <c r="E289" s="366"/>
      <c r="F289" s="366"/>
      <c r="G289" s="366"/>
      <c r="H289" s="403"/>
    </row>
    <row r="290" spans="3:8" ht="13.5">
      <c r="C290" s="401"/>
      <c r="D290" s="366"/>
      <c r="E290" s="366"/>
      <c r="F290" s="366"/>
      <c r="G290" s="366"/>
      <c r="H290" s="403"/>
    </row>
    <row r="291" spans="3:8" ht="13.5">
      <c r="C291" s="401"/>
      <c r="D291" s="366"/>
      <c r="E291" s="366"/>
      <c r="F291" s="366"/>
      <c r="G291" s="366"/>
      <c r="H291" s="403"/>
    </row>
    <row r="292" spans="3:8" ht="13.5">
      <c r="C292" s="401"/>
      <c r="D292" s="366"/>
      <c r="E292" s="366"/>
      <c r="F292" s="366"/>
      <c r="G292" s="366"/>
      <c r="H292" s="403"/>
    </row>
    <row r="293" spans="3:8" ht="13.5">
      <c r="C293" s="401"/>
      <c r="D293" s="366"/>
      <c r="E293" s="366"/>
      <c r="F293" s="366"/>
      <c r="G293" s="366"/>
      <c r="H293" s="403"/>
    </row>
    <row r="294" spans="3:8" ht="13.5">
      <c r="C294" s="401"/>
      <c r="D294" s="366"/>
      <c r="E294" s="366"/>
      <c r="F294" s="366"/>
      <c r="G294" s="366"/>
      <c r="H294" s="403"/>
    </row>
    <row r="295" spans="3:8" ht="13.5">
      <c r="C295" s="401"/>
      <c r="D295" s="366"/>
      <c r="E295" s="366"/>
      <c r="F295" s="366"/>
      <c r="G295" s="366"/>
      <c r="H295" s="403"/>
    </row>
    <row r="296" spans="3:8" ht="13.5">
      <c r="C296" s="401"/>
      <c r="D296" s="366"/>
      <c r="E296" s="366"/>
      <c r="F296" s="366"/>
      <c r="G296" s="366"/>
      <c r="H296" s="403"/>
    </row>
    <row r="297" spans="3:8" ht="13.5">
      <c r="C297" s="401"/>
      <c r="D297" s="366"/>
      <c r="E297" s="366"/>
      <c r="F297" s="366"/>
      <c r="G297" s="366"/>
      <c r="H297" s="403"/>
    </row>
    <row r="298" spans="3:8" ht="13.5">
      <c r="C298" s="401"/>
      <c r="D298" s="366"/>
      <c r="E298" s="366"/>
      <c r="F298" s="366"/>
      <c r="G298" s="366"/>
      <c r="H298" s="403"/>
    </row>
    <row r="299" spans="3:8" ht="13.5">
      <c r="C299" s="401"/>
      <c r="D299" s="366"/>
      <c r="E299" s="366"/>
      <c r="F299" s="366"/>
      <c r="G299" s="366"/>
      <c r="H299" s="403"/>
    </row>
    <row r="300" spans="3:8" ht="13.5">
      <c r="C300" s="401"/>
      <c r="D300" s="366"/>
      <c r="E300" s="366"/>
      <c r="F300" s="366"/>
      <c r="G300" s="366"/>
      <c r="H300" s="403"/>
    </row>
    <row r="301" spans="3:8" ht="13.5">
      <c r="C301" s="401"/>
      <c r="D301" s="366"/>
      <c r="E301" s="366"/>
      <c r="F301" s="366"/>
      <c r="G301" s="366"/>
      <c r="H301" s="403"/>
    </row>
    <row r="302" spans="3:8" ht="13.5">
      <c r="C302" s="401"/>
      <c r="D302" s="366"/>
      <c r="E302" s="366"/>
      <c r="F302" s="366"/>
      <c r="G302" s="366"/>
      <c r="H302" s="403"/>
    </row>
    <row r="303" spans="3:8" ht="13.5">
      <c r="C303" s="401"/>
      <c r="D303" s="366"/>
      <c r="E303" s="366"/>
      <c r="F303" s="366"/>
      <c r="G303" s="366"/>
      <c r="H303" s="403"/>
    </row>
    <row r="304" spans="3:8" ht="13.5">
      <c r="C304" s="401"/>
      <c r="D304" s="366"/>
      <c r="E304" s="366"/>
      <c r="F304" s="366"/>
      <c r="G304" s="366"/>
      <c r="H304" s="403"/>
    </row>
    <row r="305" spans="3:8" ht="13.5">
      <c r="C305" s="401"/>
      <c r="D305" s="366"/>
      <c r="E305" s="366"/>
      <c r="F305" s="366"/>
      <c r="G305" s="366"/>
      <c r="H305" s="403"/>
    </row>
    <row r="306" spans="3:8" ht="13.5">
      <c r="C306" s="401"/>
      <c r="D306" s="366"/>
      <c r="E306" s="366"/>
      <c r="F306" s="366"/>
      <c r="G306" s="366"/>
      <c r="H306" s="403"/>
    </row>
    <row r="307" spans="3:8" ht="13.5">
      <c r="C307" s="401"/>
      <c r="D307" s="366"/>
      <c r="E307" s="366"/>
      <c r="F307" s="366"/>
      <c r="G307" s="366"/>
      <c r="H307" s="403"/>
    </row>
    <row r="308" spans="3:8" ht="13.5">
      <c r="C308" s="401"/>
      <c r="D308" s="366"/>
      <c r="E308" s="366"/>
      <c r="F308" s="366"/>
      <c r="G308" s="366"/>
      <c r="H308" s="403"/>
    </row>
    <row r="309" spans="3:8" ht="13.5">
      <c r="C309" s="401"/>
      <c r="D309" s="366"/>
      <c r="E309" s="366"/>
      <c r="F309" s="366"/>
      <c r="G309" s="366"/>
      <c r="H309" s="403"/>
    </row>
    <row r="310" spans="3:8" ht="13.5">
      <c r="C310" s="401"/>
      <c r="D310" s="366"/>
      <c r="E310" s="366"/>
      <c r="F310" s="366"/>
      <c r="G310" s="366"/>
      <c r="H310" s="403"/>
    </row>
    <row r="311" spans="3:8" ht="13.5">
      <c r="C311" s="401"/>
      <c r="D311" s="366"/>
      <c r="E311" s="366"/>
      <c r="F311" s="366"/>
      <c r="G311" s="366"/>
      <c r="H311" s="403"/>
    </row>
    <row r="312" spans="3:8" ht="13.5">
      <c r="C312" s="401"/>
      <c r="D312" s="366"/>
      <c r="E312" s="366"/>
      <c r="F312" s="366"/>
      <c r="G312" s="366"/>
      <c r="H312" s="403"/>
    </row>
    <row r="313" spans="3:8" ht="13.5">
      <c r="C313" s="401"/>
      <c r="D313" s="366"/>
      <c r="E313" s="366"/>
      <c r="F313" s="366"/>
      <c r="G313" s="366"/>
      <c r="H313" s="403"/>
    </row>
    <row r="314" spans="3:8" ht="13.5">
      <c r="C314" s="401"/>
      <c r="D314" s="366"/>
      <c r="E314" s="366"/>
      <c r="F314" s="366"/>
      <c r="G314" s="366"/>
      <c r="H314" s="403"/>
    </row>
    <row r="315" spans="3:8" ht="13.5">
      <c r="C315" s="401"/>
      <c r="D315" s="366"/>
      <c r="E315" s="366"/>
      <c r="F315" s="366"/>
      <c r="G315" s="366"/>
      <c r="H315" s="403"/>
    </row>
    <row r="316" spans="3:8" ht="13.5">
      <c r="C316" s="401"/>
      <c r="D316" s="366"/>
      <c r="E316" s="366"/>
      <c r="F316" s="366"/>
      <c r="G316" s="366"/>
      <c r="H316" s="403"/>
    </row>
    <row r="317" spans="3:8" ht="13.5">
      <c r="C317" s="401"/>
      <c r="D317" s="366"/>
      <c r="E317" s="366"/>
      <c r="F317" s="366"/>
      <c r="G317" s="366"/>
      <c r="H317" s="403"/>
    </row>
    <row r="318" spans="3:8" ht="13.5">
      <c r="C318" s="401"/>
      <c r="D318" s="366"/>
      <c r="E318" s="366"/>
      <c r="F318" s="366"/>
      <c r="G318" s="366"/>
      <c r="H318" s="403"/>
    </row>
    <row r="319" spans="3:8" ht="13.5">
      <c r="C319" s="401"/>
      <c r="D319" s="366"/>
      <c r="E319" s="366"/>
      <c r="F319" s="366"/>
      <c r="G319" s="366"/>
      <c r="H319" s="403"/>
    </row>
    <row r="320" spans="3:8" ht="13.5">
      <c r="C320" s="401"/>
      <c r="D320" s="366"/>
      <c r="E320" s="366"/>
      <c r="F320" s="366"/>
      <c r="G320" s="366"/>
      <c r="H320" s="403"/>
    </row>
    <row r="321" spans="3:8" ht="13.5">
      <c r="C321" s="401"/>
      <c r="D321" s="366"/>
      <c r="E321" s="366"/>
      <c r="F321" s="366"/>
      <c r="G321" s="366"/>
      <c r="H321" s="403"/>
    </row>
    <row r="322" spans="3:8" ht="13.5">
      <c r="C322" s="401"/>
      <c r="D322" s="366"/>
      <c r="E322" s="366"/>
      <c r="F322" s="366"/>
      <c r="G322" s="366"/>
      <c r="H322" s="403"/>
    </row>
    <row r="323" spans="3:8" ht="13.5">
      <c r="C323" s="401"/>
      <c r="D323" s="366"/>
      <c r="E323" s="366"/>
      <c r="F323" s="366"/>
      <c r="G323" s="366"/>
      <c r="H323" s="403"/>
    </row>
    <row r="324" spans="3:8" ht="13.5">
      <c r="C324" s="401"/>
      <c r="D324" s="366"/>
      <c r="E324" s="366"/>
      <c r="F324" s="366"/>
      <c r="G324" s="366"/>
      <c r="H324" s="403"/>
    </row>
    <row r="325" spans="3:8" ht="13.5">
      <c r="C325" s="401"/>
      <c r="D325" s="366"/>
      <c r="E325" s="366"/>
      <c r="F325" s="366"/>
      <c r="G325" s="366"/>
      <c r="H325" s="403"/>
    </row>
    <row r="326" spans="3:8" ht="13.5">
      <c r="C326" s="401"/>
      <c r="D326" s="366"/>
      <c r="E326" s="366"/>
      <c r="F326" s="366"/>
      <c r="G326" s="366"/>
      <c r="H326" s="403"/>
    </row>
    <row r="327" spans="3:8" ht="13.5">
      <c r="C327" s="401"/>
      <c r="D327" s="366"/>
      <c r="E327" s="366"/>
      <c r="F327" s="366"/>
      <c r="G327" s="366"/>
      <c r="H327" s="403"/>
    </row>
    <row r="328" spans="3:8" ht="13.5">
      <c r="C328" s="401"/>
      <c r="D328" s="366"/>
      <c r="E328" s="366"/>
      <c r="F328" s="366"/>
      <c r="G328" s="366"/>
      <c r="H328" s="403"/>
    </row>
    <row r="329" spans="3:8" ht="13.5">
      <c r="C329" s="401"/>
      <c r="D329" s="366"/>
      <c r="E329" s="366"/>
      <c r="F329" s="366"/>
      <c r="G329" s="366"/>
      <c r="H329" s="403"/>
    </row>
    <row r="330" spans="3:8" ht="13.5">
      <c r="C330" s="401"/>
      <c r="D330" s="366"/>
      <c r="E330" s="366"/>
      <c r="F330" s="366"/>
      <c r="G330" s="366"/>
      <c r="H330" s="403"/>
    </row>
    <row r="331" spans="3:8" ht="13.5">
      <c r="C331" s="401"/>
      <c r="D331" s="366"/>
      <c r="E331" s="366"/>
      <c r="F331" s="366"/>
      <c r="G331" s="366"/>
      <c r="H331" s="403"/>
    </row>
    <row r="332" spans="3:8" ht="13.5">
      <c r="C332" s="401"/>
      <c r="D332" s="366"/>
      <c r="E332" s="366"/>
      <c r="F332" s="366"/>
      <c r="G332" s="366"/>
      <c r="H332" s="403"/>
    </row>
    <row r="333" spans="3:8" ht="13.5">
      <c r="C333" s="401"/>
      <c r="D333" s="366"/>
      <c r="E333" s="366"/>
      <c r="F333" s="366"/>
      <c r="G333" s="366"/>
      <c r="H333" s="403"/>
    </row>
    <row r="334" spans="3:8" ht="13.5">
      <c r="C334" s="401"/>
      <c r="D334" s="366"/>
      <c r="E334" s="366"/>
      <c r="F334" s="366"/>
      <c r="G334" s="366"/>
      <c r="H334" s="403"/>
    </row>
    <row r="335" spans="3:8" ht="13.5">
      <c r="C335" s="401"/>
      <c r="D335" s="366"/>
      <c r="E335" s="366"/>
      <c r="F335" s="366"/>
      <c r="G335" s="366"/>
      <c r="H335" s="403"/>
    </row>
    <row r="336" spans="3:8" ht="13.5">
      <c r="C336" s="401"/>
      <c r="D336" s="366"/>
      <c r="E336" s="366"/>
      <c r="F336" s="366"/>
      <c r="G336" s="366"/>
      <c r="H336" s="403"/>
    </row>
    <row r="337" spans="3:8" ht="13.5">
      <c r="C337" s="401"/>
      <c r="D337" s="366"/>
      <c r="E337" s="366"/>
      <c r="F337" s="366"/>
      <c r="G337" s="366"/>
      <c r="H337" s="403"/>
    </row>
    <row r="338" spans="3:8" ht="13.5">
      <c r="C338" s="401"/>
      <c r="D338" s="366"/>
      <c r="E338" s="366"/>
      <c r="F338" s="366"/>
      <c r="G338" s="366"/>
      <c r="H338" s="403"/>
    </row>
    <row r="339" spans="3:8" ht="13.5">
      <c r="C339" s="401"/>
      <c r="D339" s="366"/>
      <c r="E339" s="366"/>
      <c r="F339" s="366"/>
      <c r="G339" s="366"/>
      <c r="H339" s="403"/>
    </row>
    <row r="340" spans="3:8" ht="13.5">
      <c r="C340" s="401"/>
      <c r="D340" s="366"/>
      <c r="E340" s="366"/>
      <c r="F340" s="366"/>
      <c r="G340" s="366"/>
      <c r="H340" s="403"/>
    </row>
    <row r="341" spans="3:8" ht="13.5">
      <c r="C341" s="401"/>
      <c r="D341" s="366"/>
      <c r="E341" s="366"/>
      <c r="F341" s="366"/>
      <c r="G341" s="366"/>
      <c r="H341" s="403"/>
    </row>
    <row r="342" spans="3:8" ht="13.5">
      <c r="C342" s="401"/>
      <c r="D342" s="366"/>
      <c r="E342" s="366"/>
      <c r="F342" s="366"/>
      <c r="G342" s="366"/>
      <c r="H342" s="403"/>
    </row>
    <row r="343" spans="3:8" ht="13.5">
      <c r="C343" s="401"/>
      <c r="D343" s="366"/>
      <c r="E343" s="366"/>
      <c r="F343" s="366"/>
      <c r="G343" s="366"/>
      <c r="H343" s="403"/>
    </row>
    <row r="344" spans="3:8" ht="13.5">
      <c r="C344" s="401"/>
      <c r="D344" s="366"/>
      <c r="E344" s="366"/>
      <c r="F344" s="366"/>
      <c r="G344" s="366"/>
      <c r="H344" s="403"/>
    </row>
    <row r="345" spans="3:8" ht="13.5">
      <c r="C345" s="401"/>
      <c r="D345" s="366"/>
      <c r="E345" s="366"/>
      <c r="F345" s="366"/>
      <c r="G345" s="366"/>
      <c r="H345" s="403"/>
    </row>
    <row r="346" spans="3:8" ht="13.5">
      <c r="C346" s="401"/>
      <c r="D346" s="366"/>
      <c r="E346" s="366"/>
      <c r="F346" s="366"/>
      <c r="G346" s="366"/>
      <c r="H346" s="403"/>
    </row>
    <row r="347" spans="3:8" ht="13.5">
      <c r="C347" s="401"/>
      <c r="D347" s="366"/>
      <c r="E347" s="366"/>
      <c r="F347" s="366"/>
      <c r="G347" s="366"/>
      <c r="H347" s="403"/>
    </row>
    <row r="348" spans="3:8" ht="13.5">
      <c r="C348" s="401"/>
      <c r="D348" s="366"/>
      <c r="E348" s="366"/>
      <c r="F348" s="366"/>
      <c r="G348" s="366"/>
      <c r="H348" s="403"/>
    </row>
    <row r="349" spans="3:8" ht="13.5">
      <c r="C349" s="401"/>
      <c r="D349" s="366"/>
      <c r="E349" s="366"/>
      <c r="F349" s="366"/>
      <c r="G349" s="366"/>
      <c r="H349" s="403"/>
    </row>
    <row r="350" spans="3:8" ht="13.5">
      <c r="C350" s="401"/>
      <c r="D350" s="366"/>
      <c r="E350" s="366"/>
      <c r="F350" s="366"/>
      <c r="G350" s="366"/>
      <c r="H350" s="403"/>
    </row>
    <row r="351" spans="3:8" ht="13.5">
      <c r="C351" s="401"/>
      <c r="D351" s="366"/>
      <c r="E351" s="366"/>
      <c r="F351" s="366"/>
      <c r="G351" s="366"/>
      <c r="H351" s="403"/>
    </row>
    <row r="352" spans="3:8" ht="13.5">
      <c r="C352" s="401"/>
      <c r="D352" s="366"/>
      <c r="E352" s="366"/>
      <c r="F352" s="366"/>
      <c r="G352" s="366"/>
      <c r="H352" s="403"/>
    </row>
    <row r="353" spans="3:8" ht="13.5">
      <c r="C353" s="401"/>
      <c r="D353" s="366"/>
      <c r="E353" s="366"/>
      <c r="F353" s="366"/>
      <c r="G353" s="366"/>
      <c r="H353" s="403"/>
    </row>
    <row r="354" spans="3:8" ht="13.5">
      <c r="C354" s="401"/>
      <c r="D354" s="366"/>
      <c r="E354" s="366"/>
      <c r="F354" s="366"/>
      <c r="G354" s="366"/>
      <c r="H354" s="403"/>
    </row>
    <row r="355" spans="3:8" ht="13.5">
      <c r="C355" s="401"/>
      <c r="D355" s="366"/>
      <c r="E355" s="366"/>
      <c r="F355" s="366"/>
      <c r="G355" s="366"/>
      <c r="H355" s="403"/>
    </row>
    <row r="356" spans="3:8" ht="13.5">
      <c r="C356" s="401"/>
      <c r="D356" s="366"/>
      <c r="E356" s="366"/>
      <c r="F356" s="366"/>
      <c r="G356" s="366"/>
      <c r="H356" s="403"/>
    </row>
    <row r="357" spans="3:8" ht="13.5">
      <c r="C357" s="401"/>
      <c r="D357" s="366"/>
      <c r="E357" s="366"/>
      <c r="F357" s="366"/>
      <c r="G357" s="366"/>
      <c r="H357" s="403"/>
    </row>
    <row r="358" spans="3:8" ht="13.5">
      <c r="C358" s="401"/>
      <c r="D358" s="366"/>
      <c r="E358" s="366"/>
      <c r="F358" s="366"/>
      <c r="G358" s="366"/>
      <c r="H358" s="403"/>
    </row>
    <row r="359" spans="3:8" ht="13.5">
      <c r="C359" s="401"/>
      <c r="D359" s="366"/>
      <c r="E359" s="366"/>
      <c r="F359" s="366"/>
      <c r="G359" s="366"/>
      <c r="H359" s="403"/>
    </row>
    <row r="360" spans="3:8" ht="13.5">
      <c r="C360" s="401"/>
      <c r="D360" s="366"/>
      <c r="E360" s="366"/>
      <c r="F360" s="366"/>
      <c r="G360" s="366"/>
      <c r="H360" s="403"/>
    </row>
    <row r="361" spans="3:8" ht="13.5">
      <c r="C361" s="401"/>
      <c r="D361" s="366"/>
      <c r="E361" s="366"/>
      <c r="F361" s="366"/>
      <c r="G361" s="366"/>
      <c r="H361" s="403"/>
    </row>
    <row r="362" spans="3:8" ht="13.5">
      <c r="C362" s="401"/>
      <c r="D362" s="366"/>
      <c r="E362" s="366"/>
      <c r="F362" s="366"/>
      <c r="G362" s="366"/>
      <c r="H362" s="403"/>
    </row>
    <row r="363" spans="3:8" ht="13.5">
      <c r="C363" s="401"/>
      <c r="D363" s="366"/>
      <c r="E363" s="366"/>
      <c r="F363" s="366"/>
      <c r="G363" s="366"/>
      <c r="H363" s="403"/>
    </row>
    <row r="364" spans="3:8" ht="13.5">
      <c r="C364" s="401"/>
      <c r="D364" s="366"/>
      <c r="E364" s="366"/>
      <c r="F364" s="366"/>
      <c r="G364" s="366"/>
      <c r="H364" s="403"/>
    </row>
    <row r="365" spans="3:8" ht="13.5">
      <c r="C365" s="401"/>
      <c r="D365" s="366"/>
      <c r="E365" s="366"/>
      <c r="F365" s="366"/>
      <c r="G365" s="366"/>
      <c r="H365" s="403"/>
    </row>
    <row r="366" spans="3:8" ht="13.5">
      <c r="C366" s="401"/>
      <c r="D366" s="366"/>
      <c r="E366" s="366"/>
      <c r="F366" s="366"/>
      <c r="G366" s="366"/>
      <c r="H366" s="403"/>
    </row>
    <row r="367" spans="3:8" ht="13.5">
      <c r="C367" s="401"/>
      <c r="D367" s="366"/>
      <c r="E367" s="366"/>
      <c r="F367" s="366"/>
      <c r="G367" s="366"/>
      <c r="H367" s="403"/>
    </row>
    <row r="368" spans="3:8" ht="13.5">
      <c r="C368" s="401"/>
      <c r="D368" s="366"/>
      <c r="E368" s="366"/>
      <c r="F368" s="366"/>
      <c r="G368" s="366"/>
      <c r="H368" s="403"/>
    </row>
    <row r="369" spans="3:8" ht="13.5">
      <c r="C369" s="401"/>
      <c r="D369" s="366"/>
      <c r="E369" s="366"/>
      <c r="F369" s="366"/>
      <c r="G369" s="366"/>
      <c r="H369" s="403"/>
    </row>
    <row r="370" spans="3:8" ht="13.5">
      <c r="C370" s="401"/>
      <c r="D370" s="366"/>
      <c r="E370" s="366"/>
      <c r="F370" s="366"/>
      <c r="G370" s="366"/>
      <c r="H370" s="403"/>
    </row>
    <row r="371" spans="3:8" ht="13.5">
      <c r="C371" s="401"/>
      <c r="D371" s="366"/>
      <c r="E371" s="366"/>
      <c r="F371" s="366"/>
      <c r="G371" s="366"/>
      <c r="H371" s="403"/>
    </row>
    <row r="372" spans="3:8" ht="13.5">
      <c r="C372" s="401"/>
      <c r="D372" s="366"/>
      <c r="E372" s="366"/>
      <c r="F372" s="366"/>
      <c r="G372" s="366"/>
      <c r="H372" s="403"/>
    </row>
    <row r="373" spans="3:8" ht="13.5">
      <c r="C373" s="401"/>
      <c r="D373" s="366"/>
      <c r="E373" s="366"/>
      <c r="F373" s="366"/>
      <c r="G373" s="366"/>
      <c r="H373" s="403"/>
    </row>
    <row r="374" spans="3:8" ht="13.5">
      <c r="C374" s="401"/>
      <c r="D374" s="366"/>
      <c r="E374" s="366"/>
      <c r="F374" s="366"/>
      <c r="G374" s="366"/>
      <c r="H374" s="403"/>
    </row>
    <row r="375" spans="3:8" ht="13.5">
      <c r="C375" s="401"/>
      <c r="D375" s="366"/>
      <c r="E375" s="366"/>
      <c r="F375" s="366"/>
      <c r="G375" s="366"/>
      <c r="H375" s="403"/>
    </row>
    <row r="376" spans="3:8" ht="13.5">
      <c r="C376" s="401"/>
      <c r="D376" s="366"/>
      <c r="E376" s="366"/>
      <c r="F376" s="366"/>
      <c r="G376" s="366"/>
      <c r="H376" s="403"/>
    </row>
    <row r="377" spans="3:8" ht="13.5">
      <c r="C377" s="401"/>
      <c r="D377" s="366"/>
      <c r="E377" s="366"/>
      <c r="F377" s="366"/>
      <c r="G377" s="366"/>
      <c r="H377" s="403"/>
    </row>
    <row r="378" spans="3:8" ht="13.5">
      <c r="C378" s="401"/>
      <c r="D378" s="366"/>
      <c r="E378" s="366"/>
      <c r="F378" s="366"/>
      <c r="G378" s="366"/>
      <c r="H378" s="403"/>
    </row>
    <row r="379" spans="3:8" ht="13.5">
      <c r="C379" s="401"/>
      <c r="D379" s="366"/>
      <c r="E379" s="366"/>
      <c r="F379" s="366"/>
      <c r="G379" s="366"/>
      <c r="H379" s="403"/>
    </row>
    <row r="380" spans="3:8" ht="13.5">
      <c r="C380" s="401"/>
      <c r="D380" s="366"/>
      <c r="E380" s="366"/>
      <c r="F380" s="366"/>
      <c r="G380" s="366"/>
      <c r="H380" s="403"/>
    </row>
    <row r="381" spans="3:8" ht="13.5">
      <c r="C381" s="401"/>
      <c r="D381" s="366"/>
      <c r="E381" s="366"/>
      <c r="F381" s="366"/>
      <c r="G381" s="366"/>
      <c r="H381" s="403"/>
    </row>
    <row r="382" spans="3:8" ht="13.5">
      <c r="C382" s="401"/>
      <c r="D382" s="366"/>
      <c r="E382" s="366"/>
      <c r="F382" s="366"/>
      <c r="G382" s="366"/>
      <c r="H382" s="403"/>
    </row>
    <row r="383" spans="3:8" ht="13.5">
      <c r="C383" s="401"/>
      <c r="D383" s="366"/>
      <c r="E383" s="366"/>
      <c r="F383" s="366"/>
      <c r="G383" s="366"/>
      <c r="H383" s="403"/>
    </row>
    <row r="384" spans="3:8" ht="13.5">
      <c r="C384" s="401"/>
      <c r="D384" s="366"/>
      <c r="E384" s="366"/>
      <c r="F384" s="366"/>
      <c r="G384" s="366"/>
      <c r="H384" s="403"/>
    </row>
    <row r="385" spans="3:8" ht="13.5">
      <c r="C385" s="401"/>
      <c r="D385" s="366"/>
      <c r="E385" s="366"/>
      <c r="F385" s="366"/>
      <c r="G385" s="366"/>
      <c r="H385" s="403"/>
    </row>
    <row r="386" spans="3:8" ht="13.5">
      <c r="C386" s="401"/>
      <c r="D386" s="366"/>
      <c r="E386" s="366"/>
      <c r="F386" s="366"/>
      <c r="G386" s="366"/>
      <c r="H386" s="403"/>
    </row>
    <row r="387" spans="3:8" ht="13.5">
      <c r="C387" s="401"/>
      <c r="D387" s="366"/>
      <c r="E387" s="366"/>
      <c r="F387" s="366"/>
      <c r="G387" s="366"/>
      <c r="H387" s="403"/>
    </row>
    <row r="388" spans="3:8" ht="13.5">
      <c r="C388" s="401"/>
      <c r="D388" s="366"/>
      <c r="E388" s="366"/>
      <c r="F388" s="366"/>
      <c r="G388" s="366"/>
      <c r="H388" s="403"/>
    </row>
    <row r="389" spans="3:8" ht="13.5">
      <c r="C389" s="401"/>
      <c r="D389" s="366"/>
      <c r="E389" s="366"/>
      <c r="F389" s="366"/>
      <c r="G389" s="366"/>
      <c r="H389" s="403"/>
    </row>
    <row r="390" spans="3:8" ht="13.5">
      <c r="C390" s="401"/>
      <c r="D390" s="366"/>
      <c r="E390" s="366"/>
      <c r="F390" s="366"/>
      <c r="G390" s="366"/>
      <c r="H390" s="403"/>
    </row>
    <row r="391" spans="3:8" ht="13.5">
      <c r="C391" s="401"/>
      <c r="D391" s="366"/>
      <c r="E391" s="366"/>
      <c r="F391" s="366"/>
      <c r="G391" s="366"/>
      <c r="H391" s="403"/>
    </row>
    <row r="392" spans="3:8" ht="13.5">
      <c r="C392" s="401"/>
      <c r="D392" s="366"/>
      <c r="E392" s="366"/>
      <c r="F392" s="366"/>
      <c r="G392" s="366"/>
      <c r="H392" s="403"/>
    </row>
    <row r="393" spans="3:8" ht="13.5">
      <c r="C393" s="401"/>
      <c r="D393" s="366"/>
      <c r="E393" s="366"/>
      <c r="F393" s="366"/>
      <c r="G393" s="366"/>
      <c r="H393" s="403"/>
    </row>
    <row r="394" spans="3:8" ht="13.5">
      <c r="C394" s="401"/>
      <c r="D394" s="366"/>
      <c r="E394" s="366"/>
      <c r="F394" s="366"/>
      <c r="G394" s="366"/>
      <c r="H394" s="403"/>
    </row>
    <row r="395" spans="3:8" ht="13.5">
      <c r="C395" s="401"/>
      <c r="D395" s="366"/>
      <c r="E395" s="366"/>
      <c r="F395" s="366"/>
      <c r="G395" s="366"/>
      <c r="H395" s="403"/>
    </row>
    <row r="396" spans="3:8" ht="13.5">
      <c r="C396" s="401"/>
      <c r="D396" s="366"/>
      <c r="E396" s="366"/>
      <c r="F396" s="366"/>
      <c r="G396" s="366"/>
      <c r="H396" s="403"/>
    </row>
    <row r="397" spans="3:8" ht="13.5">
      <c r="C397" s="401"/>
      <c r="D397" s="366"/>
      <c r="E397" s="366"/>
      <c r="F397" s="366"/>
      <c r="G397" s="366"/>
      <c r="H397" s="403"/>
    </row>
    <row r="398" spans="3:8" ht="13.5">
      <c r="C398" s="401"/>
      <c r="D398" s="366"/>
      <c r="E398" s="366"/>
      <c r="F398" s="366"/>
      <c r="G398" s="366"/>
      <c r="H398" s="403"/>
    </row>
    <row r="399" spans="3:8" ht="13.5">
      <c r="C399" s="401"/>
      <c r="D399" s="366"/>
      <c r="E399" s="366"/>
      <c r="F399" s="366"/>
      <c r="G399" s="366"/>
      <c r="H399" s="403"/>
    </row>
    <row r="400" spans="3:8" ht="13.5">
      <c r="C400" s="401"/>
      <c r="D400" s="366"/>
      <c r="E400" s="366"/>
      <c r="F400" s="366"/>
      <c r="G400" s="366"/>
      <c r="H400" s="403"/>
    </row>
    <row r="401" spans="3:8" ht="13.5">
      <c r="C401" s="401"/>
      <c r="D401" s="366"/>
      <c r="E401" s="366"/>
      <c r="F401" s="366"/>
      <c r="G401" s="366"/>
      <c r="H401" s="403"/>
    </row>
    <row r="402" spans="3:8" ht="13.5">
      <c r="C402" s="401"/>
      <c r="D402" s="366"/>
      <c r="E402" s="366"/>
      <c r="F402" s="366"/>
      <c r="G402" s="366"/>
      <c r="H402" s="403"/>
    </row>
    <row r="403" spans="3:8" ht="13.5">
      <c r="C403" s="401"/>
      <c r="D403" s="366"/>
      <c r="E403" s="366"/>
      <c r="F403" s="366"/>
      <c r="G403" s="366"/>
      <c r="H403" s="403"/>
    </row>
    <row r="404" spans="3:8" ht="13.5">
      <c r="C404" s="401"/>
      <c r="D404" s="366"/>
      <c r="E404" s="366"/>
      <c r="F404" s="366"/>
      <c r="G404" s="366"/>
      <c r="H404" s="403"/>
    </row>
    <row r="405" spans="3:8" ht="13.5">
      <c r="C405" s="401"/>
      <c r="D405" s="366"/>
      <c r="E405" s="366"/>
      <c r="F405" s="366"/>
      <c r="G405" s="366"/>
      <c r="H405" s="403"/>
    </row>
    <row r="406" spans="3:8" ht="13.5">
      <c r="C406" s="401"/>
      <c r="D406" s="366"/>
      <c r="E406" s="366"/>
      <c r="F406" s="366"/>
      <c r="G406" s="366"/>
      <c r="H406" s="403"/>
    </row>
    <row r="407" spans="3:8" ht="13.5">
      <c r="C407" s="401"/>
      <c r="D407" s="366"/>
      <c r="E407" s="366"/>
      <c r="F407" s="366"/>
      <c r="G407" s="366"/>
      <c r="H407" s="403"/>
    </row>
    <row r="408" spans="3:8" ht="13.5">
      <c r="C408" s="401"/>
      <c r="D408" s="366"/>
      <c r="E408" s="366"/>
      <c r="F408" s="366"/>
      <c r="G408" s="366"/>
      <c r="H408" s="403"/>
    </row>
    <row r="409" spans="3:8" ht="13.5">
      <c r="C409" s="401"/>
      <c r="D409" s="366"/>
      <c r="E409" s="366"/>
      <c r="F409" s="366"/>
      <c r="G409" s="366"/>
      <c r="H409" s="403"/>
    </row>
    <row r="410" spans="3:8" ht="13.5">
      <c r="C410" s="401"/>
      <c r="D410" s="366"/>
      <c r="E410" s="366"/>
      <c r="F410" s="366"/>
      <c r="G410" s="366"/>
      <c r="H410" s="403"/>
    </row>
    <row r="411" spans="3:8" ht="13.5">
      <c r="C411" s="401"/>
      <c r="D411" s="366"/>
      <c r="E411" s="366"/>
      <c r="F411" s="366"/>
      <c r="G411" s="366"/>
      <c r="H411" s="403"/>
    </row>
    <row r="412" spans="3:8" ht="13.5">
      <c r="C412" s="401"/>
      <c r="D412" s="366"/>
      <c r="E412" s="366"/>
      <c r="F412" s="366"/>
      <c r="G412" s="366"/>
      <c r="H412" s="403"/>
    </row>
    <row r="413" spans="3:8" ht="13.5">
      <c r="C413" s="401"/>
      <c r="D413" s="366"/>
      <c r="E413" s="366"/>
      <c r="F413" s="366"/>
      <c r="G413" s="366"/>
      <c r="H413" s="403"/>
    </row>
    <row r="414" spans="3:8" ht="13.5">
      <c r="C414" s="401"/>
      <c r="D414" s="366"/>
      <c r="E414" s="366"/>
      <c r="F414" s="366"/>
      <c r="G414" s="366"/>
      <c r="H414" s="403"/>
    </row>
    <row r="415" spans="3:8" ht="13.5">
      <c r="C415" s="401"/>
      <c r="D415" s="366"/>
      <c r="E415" s="366"/>
      <c r="F415" s="366"/>
      <c r="G415" s="366"/>
      <c r="H415" s="403"/>
    </row>
    <row r="416" spans="3:8" ht="13.5">
      <c r="C416" s="401"/>
      <c r="D416" s="366"/>
      <c r="E416" s="366"/>
      <c r="F416" s="366"/>
      <c r="G416" s="366"/>
      <c r="H416" s="403"/>
    </row>
    <row r="417" spans="3:8" ht="13.5">
      <c r="C417" s="401"/>
      <c r="D417" s="366"/>
      <c r="E417" s="366"/>
      <c r="F417" s="366"/>
      <c r="G417" s="366"/>
      <c r="H417" s="403"/>
    </row>
    <row r="418" spans="3:8" ht="13.5">
      <c r="C418" s="401"/>
      <c r="D418" s="366"/>
      <c r="E418" s="366"/>
      <c r="F418" s="366"/>
      <c r="G418" s="366"/>
      <c r="H418" s="403"/>
    </row>
    <row r="419" spans="3:8" ht="13.5">
      <c r="C419" s="401"/>
      <c r="D419" s="366"/>
      <c r="E419" s="366"/>
      <c r="F419" s="366"/>
      <c r="G419" s="366"/>
      <c r="H419" s="403"/>
    </row>
    <row r="420" spans="3:8" ht="13.5">
      <c r="C420" s="401"/>
      <c r="D420" s="366"/>
      <c r="E420" s="366"/>
      <c r="F420" s="366"/>
      <c r="G420" s="366"/>
      <c r="H420" s="403"/>
    </row>
    <row r="421" spans="3:8" ht="13.5">
      <c r="C421" s="401"/>
      <c r="D421" s="366"/>
      <c r="E421" s="366"/>
      <c r="F421" s="366"/>
      <c r="G421" s="366"/>
      <c r="H421" s="403"/>
    </row>
    <row r="422" spans="3:8" ht="13.5">
      <c r="C422" s="401"/>
      <c r="D422" s="366"/>
      <c r="E422" s="366"/>
      <c r="F422" s="366"/>
      <c r="G422" s="366"/>
      <c r="H422" s="403"/>
    </row>
    <row r="423" spans="3:8" ht="13.5">
      <c r="C423" s="401"/>
      <c r="D423" s="366"/>
      <c r="E423" s="366"/>
      <c r="F423" s="366"/>
      <c r="G423" s="366"/>
      <c r="H423" s="403"/>
    </row>
    <row r="424" spans="3:8" ht="13.5">
      <c r="C424" s="401"/>
      <c r="D424" s="366"/>
      <c r="E424" s="366"/>
      <c r="F424" s="366"/>
      <c r="G424" s="366"/>
      <c r="H424" s="403"/>
    </row>
    <row r="425" spans="3:8" ht="13.5">
      <c r="C425" s="401"/>
      <c r="D425" s="366"/>
      <c r="E425" s="366"/>
      <c r="F425" s="366"/>
      <c r="G425" s="366"/>
      <c r="H425" s="403"/>
    </row>
    <row r="426" spans="3:8" ht="13.5">
      <c r="C426" s="401"/>
      <c r="D426" s="366"/>
      <c r="E426" s="366"/>
      <c r="F426" s="366"/>
      <c r="G426" s="366"/>
      <c r="H426" s="403"/>
    </row>
    <row r="427" spans="3:8" ht="13.5">
      <c r="C427" s="401"/>
      <c r="D427" s="366"/>
      <c r="E427" s="366"/>
      <c r="F427" s="366"/>
      <c r="G427" s="366"/>
      <c r="H427" s="403"/>
    </row>
    <row r="428" spans="3:8" ht="13.5">
      <c r="C428" s="401"/>
      <c r="D428" s="366"/>
      <c r="E428" s="366"/>
      <c r="F428" s="366"/>
      <c r="G428" s="366"/>
      <c r="H428" s="403"/>
    </row>
    <row r="429" spans="3:8" ht="13.5">
      <c r="C429" s="401"/>
      <c r="D429" s="366"/>
      <c r="E429" s="366"/>
      <c r="F429" s="366"/>
      <c r="G429" s="366"/>
      <c r="H429" s="403"/>
    </row>
    <row r="430" spans="3:8" ht="13.5">
      <c r="C430" s="401"/>
      <c r="D430" s="366"/>
      <c r="E430" s="366"/>
      <c r="F430" s="366"/>
      <c r="G430" s="366"/>
      <c r="H430" s="403"/>
    </row>
    <row r="431" spans="3:8" ht="13.5">
      <c r="C431" s="401"/>
      <c r="D431" s="366"/>
      <c r="E431" s="366"/>
      <c r="F431" s="366"/>
      <c r="G431" s="366"/>
      <c r="H431" s="403"/>
    </row>
    <row r="432" spans="3:8" ht="13.5">
      <c r="C432" s="401"/>
      <c r="D432" s="366"/>
      <c r="E432" s="366"/>
      <c r="F432" s="366"/>
      <c r="G432" s="366"/>
      <c r="H432" s="403"/>
    </row>
    <row r="433" spans="3:8" ht="13.5">
      <c r="C433" s="401"/>
      <c r="D433" s="366"/>
      <c r="E433" s="366"/>
      <c r="F433" s="366"/>
      <c r="G433" s="366"/>
      <c r="H433" s="403"/>
    </row>
    <row r="434" spans="3:8" ht="13.5">
      <c r="C434" s="401"/>
      <c r="D434" s="366"/>
      <c r="E434" s="366"/>
      <c r="F434" s="366"/>
      <c r="G434" s="366"/>
      <c r="H434" s="403"/>
    </row>
    <row r="435" spans="3:8" ht="13.5">
      <c r="C435" s="401"/>
      <c r="D435" s="366"/>
      <c r="E435" s="366"/>
      <c r="F435" s="366"/>
      <c r="G435" s="366"/>
      <c r="H435" s="403"/>
    </row>
    <row r="436" spans="3:8" ht="13.5">
      <c r="C436" s="401"/>
      <c r="D436" s="366"/>
      <c r="E436" s="366"/>
      <c r="F436" s="366"/>
      <c r="G436" s="366"/>
      <c r="H436" s="403"/>
    </row>
    <row r="437" spans="3:8" ht="13.5">
      <c r="C437" s="401"/>
      <c r="D437" s="366"/>
      <c r="E437" s="366"/>
      <c r="F437" s="366"/>
      <c r="G437" s="366"/>
      <c r="H437" s="403"/>
    </row>
    <row r="438" spans="3:8" ht="13.5">
      <c r="C438" s="401"/>
      <c r="D438" s="366"/>
      <c r="E438" s="366"/>
      <c r="F438" s="366"/>
      <c r="G438" s="366"/>
      <c r="H438" s="403"/>
    </row>
    <row r="439" spans="3:8" ht="13.5">
      <c r="C439" s="401"/>
      <c r="D439" s="366"/>
      <c r="E439" s="366"/>
      <c r="F439" s="366"/>
      <c r="G439" s="366"/>
      <c r="H439" s="403"/>
    </row>
    <row r="440" spans="3:8" ht="13.5">
      <c r="C440" s="401"/>
      <c r="D440" s="366"/>
      <c r="E440" s="366"/>
      <c r="F440" s="366"/>
      <c r="G440" s="366"/>
      <c r="H440" s="403"/>
    </row>
    <row r="441" spans="3:8" ht="13.5">
      <c r="C441" s="401"/>
      <c r="D441" s="366"/>
      <c r="E441" s="366"/>
      <c r="F441" s="366"/>
      <c r="G441" s="366"/>
      <c r="H441" s="403"/>
    </row>
    <row r="442" spans="3:8" ht="13.5">
      <c r="C442" s="401"/>
      <c r="D442" s="366"/>
      <c r="E442" s="366"/>
      <c r="F442" s="366"/>
      <c r="G442" s="366"/>
      <c r="H442" s="403"/>
    </row>
  </sheetData>
  <mergeCells count="2">
    <mergeCell ref="A1:H1"/>
    <mergeCell ref="A2:H2"/>
  </mergeCells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10" customWidth="1"/>
    <col min="2" max="2" width="1.66796875" style="210" customWidth="1"/>
    <col min="3" max="4" width="5" style="210" customWidth="1"/>
    <col min="5" max="5" width="11.66015625" style="210" customWidth="1"/>
    <col min="6" max="6" width="9.16015625" style="210" customWidth="1"/>
    <col min="7" max="7" width="5" style="210" customWidth="1"/>
    <col min="8" max="8" width="77.83203125" style="210" customWidth="1"/>
    <col min="9" max="10" width="20" style="210" customWidth="1"/>
    <col min="11" max="11" width="1.66796875" style="210" customWidth="1"/>
  </cols>
  <sheetData>
    <row r="1" ht="37.5" customHeight="1"/>
    <row r="2" spans="2:11" ht="7.5" customHeight="1">
      <c r="B2" s="211"/>
      <c r="C2" s="212"/>
      <c r="D2" s="212"/>
      <c r="E2" s="212"/>
      <c r="F2" s="212"/>
      <c r="G2" s="212"/>
      <c r="H2" s="212"/>
      <c r="I2" s="212"/>
      <c r="J2" s="212"/>
      <c r="K2" s="213"/>
    </row>
    <row r="3" spans="2:11" s="13" customFormat="1" ht="45" customHeight="1">
      <c r="B3" s="214"/>
      <c r="C3" s="333" t="s">
        <v>1469</v>
      </c>
      <c r="D3" s="333"/>
      <c r="E3" s="333"/>
      <c r="F3" s="333"/>
      <c r="G3" s="333"/>
      <c r="H3" s="333"/>
      <c r="I3" s="333"/>
      <c r="J3" s="333"/>
      <c r="K3" s="215"/>
    </row>
    <row r="4" spans="2:11" ht="25.5" customHeight="1">
      <c r="B4" s="216"/>
      <c r="C4" s="337" t="s">
        <v>1470</v>
      </c>
      <c r="D4" s="337"/>
      <c r="E4" s="337"/>
      <c r="F4" s="337"/>
      <c r="G4" s="337"/>
      <c r="H4" s="337"/>
      <c r="I4" s="337"/>
      <c r="J4" s="337"/>
      <c r="K4" s="217"/>
    </row>
    <row r="5" spans="2:11" ht="5.25" customHeight="1">
      <c r="B5" s="216"/>
      <c r="C5" s="218"/>
      <c r="D5" s="218"/>
      <c r="E5" s="218"/>
      <c r="F5" s="218"/>
      <c r="G5" s="218"/>
      <c r="H5" s="218"/>
      <c r="I5" s="218"/>
      <c r="J5" s="218"/>
      <c r="K5" s="217"/>
    </row>
    <row r="6" spans="2:11" ht="15" customHeight="1">
      <c r="B6" s="216"/>
      <c r="C6" s="336" t="s">
        <v>1471</v>
      </c>
      <c r="D6" s="336"/>
      <c r="E6" s="336"/>
      <c r="F6" s="336"/>
      <c r="G6" s="336"/>
      <c r="H6" s="336"/>
      <c r="I6" s="336"/>
      <c r="J6" s="336"/>
      <c r="K6" s="217"/>
    </row>
    <row r="7" spans="2:11" ht="15" customHeight="1">
      <c r="B7" s="220"/>
      <c r="C7" s="336" t="s">
        <v>1472</v>
      </c>
      <c r="D7" s="336"/>
      <c r="E7" s="336"/>
      <c r="F7" s="336"/>
      <c r="G7" s="336"/>
      <c r="H7" s="336"/>
      <c r="I7" s="336"/>
      <c r="J7" s="336"/>
      <c r="K7" s="217"/>
    </row>
    <row r="8" spans="2:11" ht="12.75" customHeight="1">
      <c r="B8" s="220"/>
      <c r="C8" s="219"/>
      <c r="D8" s="219"/>
      <c r="E8" s="219"/>
      <c r="F8" s="219"/>
      <c r="G8" s="219"/>
      <c r="H8" s="219"/>
      <c r="I8" s="219"/>
      <c r="J8" s="219"/>
      <c r="K8" s="217"/>
    </row>
    <row r="9" spans="2:11" ht="15" customHeight="1">
      <c r="B9" s="220"/>
      <c r="C9" s="336" t="s">
        <v>1473</v>
      </c>
      <c r="D9" s="336"/>
      <c r="E9" s="336"/>
      <c r="F9" s="336"/>
      <c r="G9" s="336"/>
      <c r="H9" s="336"/>
      <c r="I9" s="336"/>
      <c r="J9" s="336"/>
      <c r="K9" s="217"/>
    </row>
    <row r="10" spans="2:11" ht="15" customHeight="1">
      <c r="B10" s="220"/>
      <c r="C10" s="219"/>
      <c r="D10" s="336" t="s">
        <v>1474</v>
      </c>
      <c r="E10" s="336"/>
      <c r="F10" s="336"/>
      <c r="G10" s="336"/>
      <c r="H10" s="336"/>
      <c r="I10" s="336"/>
      <c r="J10" s="336"/>
      <c r="K10" s="217"/>
    </row>
    <row r="11" spans="2:11" ht="15" customHeight="1">
      <c r="B11" s="220"/>
      <c r="C11" s="221"/>
      <c r="D11" s="336" t="s">
        <v>1475</v>
      </c>
      <c r="E11" s="336"/>
      <c r="F11" s="336"/>
      <c r="G11" s="336"/>
      <c r="H11" s="336"/>
      <c r="I11" s="336"/>
      <c r="J11" s="336"/>
      <c r="K11" s="217"/>
    </row>
    <row r="12" spans="2:11" ht="12.75" customHeight="1">
      <c r="B12" s="220"/>
      <c r="C12" s="221"/>
      <c r="D12" s="221"/>
      <c r="E12" s="221"/>
      <c r="F12" s="221"/>
      <c r="G12" s="221"/>
      <c r="H12" s="221"/>
      <c r="I12" s="221"/>
      <c r="J12" s="221"/>
      <c r="K12" s="217"/>
    </row>
    <row r="13" spans="2:11" ht="15" customHeight="1">
      <c r="B13" s="220"/>
      <c r="C13" s="221"/>
      <c r="D13" s="336" t="s">
        <v>1476</v>
      </c>
      <c r="E13" s="336"/>
      <c r="F13" s="336"/>
      <c r="G13" s="336"/>
      <c r="H13" s="336"/>
      <c r="I13" s="336"/>
      <c r="J13" s="336"/>
      <c r="K13" s="217"/>
    </row>
    <row r="14" spans="2:11" ht="15" customHeight="1">
      <c r="B14" s="220"/>
      <c r="C14" s="221"/>
      <c r="D14" s="336" t="s">
        <v>1477</v>
      </c>
      <c r="E14" s="336"/>
      <c r="F14" s="336"/>
      <c r="G14" s="336"/>
      <c r="H14" s="336"/>
      <c r="I14" s="336"/>
      <c r="J14" s="336"/>
      <c r="K14" s="217"/>
    </row>
    <row r="15" spans="2:11" ht="15" customHeight="1">
      <c r="B15" s="220"/>
      <c r="C15" s="221"/>
      <c r="D15" s="336" t="s">
        <v>1478</v>
      </c>
      <c r="E15" s="336"/>
      <c r="F15" s="336"/>
      <c r="G15" s="336"/>
      <c r="H15" s="336"/>
      <c r="I15" s="336"/>
      <c r="J15" s="336"/>
      <c r="K15" s="217"/>
    </row>
    <row r="16" spans="2:11" ht="15" customHeight="1">
      <c r="B16" s="220"/>
      <c r="C16" s="221"/>
      <c r="D16" s="221"/>
      <c r="E16" s="222" t="s">
        <v>79</v>
      </c>
      <c r="F16" s="336" t="s">
        <v>1479</v>
      </c>
      <c r="G16" s="336"/>
      <c r="H16" s="336"/>
      <c r="I16" s="336"/>
      <c r="J16" s="336"/>
      <c r="K16" s="217"/>
    </row>
    <row r="17" spans="2:11" ht="15" customHeight="1">
      <c r="B17" s="220"/>
      <c r="C17" s="221"/>
      <c r="D17" s="221"/>
      <c r="E17" s="222" t="s">
        <v>1480</v>
      </c>
      <c r="F17" s="336" t="s">
        <v>1481</v>
      </c>
      <c r="G17" s="336"/>
      <c r="H17" s="336"/>
      <c r="I17" s="336"/>
      <c r="J17" s="336"/>
      <c r="K17" s="217"/>
    </row>
    <row r="18" spans="2:11" ht="15" customHeight="1">
      <c r="B18" s="220"/>
      <c r="C18" s="221"/>
      <c r="D18" s="221"/>
      <c r="E18" s="222" t="s">
        <v>1482</v>
      </c>
      <c r="F18" s="336" t="s">
        <v>1483</v>
      </c>
      <c r="G18" s="336"/>
      <c r="H18" s="336"/>
      <c r="I18" s="336"/>
      <c r="J18" s="336"/>
      <c r="K18" s="217"/>
    </row>
    <row r="19" spans="2:11" ht="15" customHeight="1">
      <c r="B19" s="220"/>
      <c r="C19" s="221"/>
      <c r="D19" s="221"/>
      <c r="E19" s="222" t="s">
        <v>1484</v>
      </c>
      <c r="F19" s="336" t="s">
        <v>1485</v>
      </c>
      <c r="G19" s="336"/>
      <c r="H19" s="336"/>
      <c r="I19" s="336"/>
      <c r="J19" s="336"/>
      <c r="K19" s="217"/>
    </row>
    <row r="20" spans="2:11" ht="15" customHeight="1">
      <c r="B20" s="220"/>
      <c r="C20" s="221"/>
      <c r="D20" s="221"/>
      <c r="E20" s="222" t="s">
        <v>1486</v>
      </c>
      <c r="F20" s="336" t="s">
        <v>1487</v>
      </c>
      <c r="G20" s="336"/>
      <c r="H20" s="336"/>
      <c r="I20" s="336"/>
      <c r="J20" s="336"/>
      <c r="K20" s="217"/>
    </row>
    <row r="21" spans="2:11" ht="15" customHeight="1">
      <c r="B21" s="220"/>
      <c r="C21" s="221"/>
      <c r="D21" s="221"/>
      <c r="E21" s="222" t="s">
        <v>1488</v>
      </c>
      <c r="F21" s="336" t="s">
        <v>1489</v>
      </c>
      <c r="G21" s="336"/>
      <c r="H21" s="336"/>
      <c r="I21" s="336"/>
      <c r="J21" s="336"/>
      <c r="K21" s="217"/>
    </row>
    <row r="22" spans="2:11" ht="12.75" customHeight="1">
      <c r="B22" s="220"/>
      <c r="C22" s="221"/>
      <c r="D22" s="221"/>
      <c r="E22" s="221"/>
      <c r="F22" s="221"/>
      <c r="G22" s="221"/>
      <c r="H22" s="221"/>
      <c r="I22" s="221"/>
      <c r="J22" s="221"/>
      <c r="K22" s="217"/>
    </row>
    <row r="23" spans="2:11" ht="15" customHeight="1">
      <c r="B23" s="220"/>
      <c r="C23" s="336" t="s">
        <v>1490</v>
      </c>
      <c r="D23" s="336"/>
      <c r="E23" s="336"/>
      <c r="F23" s="336"/>
      <c r="G23" s="336"/>
      <c r="H23" s="336"/>
      <c r="I23" s="336"/>
      <c r="J23" s="336"/>
      <c r="K23" s="217"/>
    </row>
    <row r="24" spans="2:11" ht="15" customHeight="1">
      <c r="B24" s="220"/>
      <c r="C24" s="336" t="s">
        <v>1491</v>
      </c>
      <c r="D24" s="336"/>
      <c r="E24" s="336"/>
      <c r="F24" s="336"/>
      <c r="G24" s="336"/>
      <c r="H24" s="336"/>
      <c r="I24" s="336"/>
      <c r="J24" s="336"/>
      <c r="K24" s="217"/>
    </row>
    <row r="25" spans="2:11" ht="15" customHeight="1">
      <c r="B25" s="220"/>
      <c r="C25" s="219"/>
      <c r="D25" s="336" t="s">
        <v>1492</v>
      </c>
      <c r="E25" s="336"/>
      <c r="F25" s="336"/>
      <c r="G25" s="336"/>
      <c r="H25" s="336"/>
      <c r="I25" s="336"/>
      <c r="J25" s="336"/>
      <c r="K25" s="217"/>
    </row>
    <row r="26" spans="2:11" ht="15" customHeight="1">
      <c r="B26" s="220"/>
      <c r="C26" s="221"/>
      <c r="D26" s="336" t="s">
        <v>1493</v>
      </c>
      <c r="E26" s="336"/>
      <c r="F26" s="336"/>
      <c r="G26" s="336"/>
      <c r="H26" s="336"/>
      <c r="I26" s="336"/>
      <c r="J26" s="336"/>
      <c r="K26" s="217"/>
    </row>
    <row r="27" spans="2:11" ht="12.75" customHeight="1">
      <c r="B27" s="220"/>
      <c r="C27" s="221"/>
      <c r="D27" s="221"/>
      <c r="E27" s="221"/>
      <c r="F27" s="221"/>
      <c r="G27" s="221"/>
      <c r="H27" s="221"/>
      <c r="I27" s="221"/>
      <c r="J27" s="221"/>
      <c r="K27" s="217"/>
    </row>
    <row r="28" spans="2:11" ht="15" customHeight="1">
      <c r="B28" s="220"/>
      <c r="C28" s="221"/>
      <c r="D28" s="336" t="s">
        <v>1494</v>
      </c>
      <c r="E28" s="336"/>
      <c r="F28" s="336"/>
      <c r="G28" s="336"/>
      <c r="H28" s="336"/>
      <c r="I28" s="336"/>
      <c r="J28" s="336"/>
      <c r="K28" s="217"/>
    </row>
    <row r="29" spans="2:11" ht="15" customHeight="1">
      <c r="B29" s="220"/>
      <c r="C29" s="221"/>
      <c r="D29" s="336" t="s">
        <v>1495</v>
      </c>
      <c r="E29" s="336"/>
      <c r="F29" s="336"/>
      <c r="G29" s="336"/>
      <c r="H29" s="336"/>
      <c r="I29" s="336"/>
      <c r="J29" s="336"/>
      <c r="K29" s="217"/>
    </row>
    <row r="30" spans="2:11" ht="12.75" customHeight="1">
      <c r="B30" s="220"/>
      <c r="C30" s="221"/>
      <c r="D30" s="221"/>
      <c r="E30" s="221"/>
      <c r="F30" s="221"/>
      <c r="G30" s="221"/>
      <c r="H30" s="221"/>
      <c r="I30" s="221"/>
      <c r="J30" s="221"/>
      <c r="K30" s="217"/>
    </row>
    <row r="31" spans="2:11" ht="15" customHeight="1">
      <c r="B31" s="220"/>
      <c r="C31" s="221"/>
      <c r="D31" s="336" t="s">
        <v>1496</v>
      </c>
      <c r="E31" s="336"/>
      <c r="F31" s="336"/>
      <c r="G31" s="336"/>
      <c r="H31" s="336"/>
      <c r="I31" s="336"/>
      <c r="J31" s="336"/>
      <c r="K31" s="217"/>
    </row>
    <row r="32" spans="2:11" ht="15" customHeight="1">
      <c r="B32" s="220"/>
      <c r="C32" s="221"/>
      <c r="D32" s="336" t="s">
        <v>1497</v>
      </c>
      <c r="E32" s="336"/>
      <c r="F32" s="336"/>
      <c r="G32" s="336"/>
      <c r="H32" s="336"/>
      <c r="I32" s="336"/>
      <c r="J32" s="336"/>
      <c r="K32" s="217"/>
    </row>
    <row r="33" spans="2:11" ht="15" customHeight="1">
      <c r="B33" s="220"/>
      <c r="C33" s="221"/>
      <c r="D33" s="336" t="s">
        <v>1498</v>
      </c>
      <c r="E33" s="336"/>
      <c r="F33" s="336"/>
      <c r="G33" s="336"/>
      <c r="H33" s="336"/>
      <c r="I33" s="336"/>
      <c r="J33" s="336"/>
      <c r="K33" s="217"/>
    </row>
    <row r="34" spans="2:11" ht="15" customHeight="1">
      <c r="B34" s="220"/>
      <c r="C34" s="221"/>
      <c r="D34" s="219"/>
      <c r="E34" s="223" t="s">
        <v>125</v>
      </c>
      <c r="F34" s="219"/>
      <c r="G34" s="336" t="s">
        <v>1499</v>
      </c>
      <c r="H34" s="336"/>
      <c r="I34" s="336"/>
      <c r="J34" s="336"/>
      <c r="K34" s="217"/>
    </row>
    <row r="35" spans="2:11" ht="30.75" customHeight="1">
      <c r="B35" s="220"/>
      <c r="C35" s="221"/>
      <c r="D35" s="219"/>
      <c r="E35" s="223" t="s">
        <v>1500</v>
      </c>
      <c r="F35" s="219"/>
      <c r="G35" s="336" t="s">
        <v>1501</v>
      </c>
      <c r="H35" s="336"/>
      <c r="I35" s="336"/>
      <c r="J35" s="336"/>
      <c r="K35" s="217"/>
    </row>
    <row r="36" spans="2:11" ht="15" customHeight="1">
      <c r="B36" s="220"/>
      <c r="C36" s="221"/>
      <c r="D36" s="219"/>
      <c r="E36" s="223" t="s">
        <v>56</v>
      </c>
      <c r="F36" s="219"/>
      <c r="G36" s="336" t="s">
        <v>1502</v>
      </c>
      <c r="H36" s="336"/>
      <c r="I36" s="336"/>
      <c r="J36" s="336"/>
      <c r="K36" s="217"/>
    </row>
    <row r="37" spans="2:11" ht="15" customHeight="1">
      <c r="B37" s="220"/>
      <c r="C37" s="221"/>
      <c r="D37" s="219"/>
      <c r="E37" s="223" t="s">
        <v>126</v>
      </c>
      <c r="F37" s="219"/>
      <c r="G37" s="336" t="s">
        <v>1503</v>
      </c>
      <c r="H37" s="336"/>
      <c r="I37" s="336"/>
      <c r="J37" s="336"/>
      <c r="K37" s="217"/>
    </row>
    <row r="38" spans="2:11" ht="15" customHeight="1">
      <c r="B38" s="220"/>
      <c r="C38" s="221"/>
      <c r="D38" s="219"/>
      <c r="E38" s="223" t="s">
        <v>127</v>
      </c>
      <c r="F38" s="219"/>
      <c r="G38" s="336" t="s">
        <v>1504</v>
      </c>
      <c r="H38" s="336"/>
      <c r="I38" s="336"/>
      <c r="J38" s="336"/>
      <c r="K38" s="217"/>
    </row>
    <row r="39" spans="2:11" ht="15" customHeight="1">
      <c r="B39" s="220"/>
      <c r="C39" s="221"/>
      <c r="D39" s="219"/>
      <c r="E39" s="223" t="s">
        <v>128</v>
      </c>
      <c r="F39" s="219"/>
      <c r="G39" s="336" t="s">
        <v>1505</v>
      </c>
      <c r="H39" s="336"/>
      <c r="I39" s="336"/>
      <c r="J39" s="336"/>
      <c r="K39" s="217"/>
    </row>
    <row r="40" spans="2:11" ht="15" customHeight="1">
      <c r="B40" s="220"/>
      <c r="C40" s="221"/>
      <c r="D40" s="219"/>
      <c r="E40" s="223" t="s">
        <v>1506</v>
      </c>
      <c r="F40" s="219"/>
      <c r="G40" s="336" t="s">
        <v>1507</v>
      </c>
      <c r="H40" s="336"/>
      <c r="I40" s="336"/>
      <c r="J40" s="336"/>
      <c r="K40" s="217"/>
    </row>
    <row r="41" spans="2:11" ht="15" customHeight="1">
      <c r="B41" s="220"/>
      <c r="C41" s="221"/>
      <c r="D41" s="219"/>
      <c r="E41" s="223"/>
      <c r="F41" s="219"/>
      <c r="G41" s="336" t="s">
        <v>1508</v>
      </c>
      <c r="H41" s="336"/>
      <c r="I41" s="336"/>
      <c r="J41" s="336"/>
      <c r="K41" s="217"/>
    </row>
    <row r="42" spans="2:11" ht="15" customHeight="1">
      <c r="B42" s="220"/>
      <c r="C42" s="221"/>
      <c r="D42" s="219"/>
      <c r="E42" s="223" t="s">
        <v>1509</v>
      </c>
      <c r="F42" s="219"/>
      <c r="G42" s="336" t="s">
        <v>1510</v>
      </c>
      <c r="H42" s="336"/>
      <c r="I42" s="336"/>
      <c r="J42" s="336"/>
      <c r="K42" s="217"/>
    </row>
    <row r="43" spans="2:11" ht="15" customHeight="1">
      <c r="B43" s="220"/>
      <c r="C43" s="221"/>
      <c r="D43" s="219"/>
      <c r="E43" s="223" t="s">
        <v>130</v>
      </c>
      <c r="F43" s="219"/>
      <c r="G43" s="336" t="s">
        <v>1511</v>
      </c>
      <c r="H43" s="336"/>
      <c r="I43" s="336"/>
      <c r="J43" s="336"/>
      <c r="K43" s="217"/>
    </row>
    <row r="44" spans="2:11" ht="12.75" customHeight="1">
      <c r="B44" s="220"/>
      <c r="C44" s="221"/>
      <c r="D44" s="219"/>
      <c r="E44" s="219"/>
      <c r="F44" s="219"/>
      <c r="G44" s="219"/>
      <c r="H44" s="219"/>
      <c r="I44" s="219"/>
      <c r="J44" s="219"/>
      <c r="K44" s="217"/>
    </row>
    <row r="45" spans="2:11" ht="15" customHeight="1">
      <c r="B45" s="220"/>
      <c r="C45" s="221"/>
      <c r="D45" s="336" t="s">
        <v>1512</v>
      </c>
      <c r="E45" s="336"/>
      <c r="F45" s="336"/>
      <c r="G45" s="336"/>
      <c r="H45" s="336"/>
      <c r="I45" s="336"/>
      <c r="J45" s="336"/>
      <c r="K45" s="217"/>
    </row>
    <row r="46" spans="2:11" ht="15" customHeight="1">
      <c r="B46" s="220"/>
      <c r="C46" s="221"/>
      <c r="D46" s="221"/>
      <c r="E46" s="336" t="s">
        <v>1513</v>
      </c>
      <c r="F46" s="336"/>
      <c r="G46" s="336"/>
      <c r="H46" s="336"/>
      <c r="I46" s="336"/>
      <c r="J46" s="336"/>
      <c r="K46" s="217"/>
    </row>
    <row r="47" spans="2:11" ht="15" customHeight="1">
      <c r="B47" s="220"/>
      <c r="C47" s="221"/>
      <c r="D47" s="221"/>
      <c r="E47" s="336" t="s">
        <v>1514</v>
      </c>
      <c r="F47" s="336"/>
      <c r="G47" s="336"/>
      <c r="H47" s="336"/>
      <c r="I47" s="336"/>
      <c r="J47" s="336"/>
      <c r="K47" s="217"/>
    </row>
    <row r="48" spans="2:11" ht="15" customHeight="1">
      <c r="B48" s="220"/>
      <c r="C48" s="221"/>
      <c r="D48" s="221"/>
      <c r="E48" s="336" t="s">
        <v>1515</v>
      </c>
      <c r="F48" s="336"/>
      <c r="G48" s="336"/>
      <c r="H48" s="336"/>
      <c r="I48" s="336"/>
      <c r="J48" s="336"/>
      <c r="K48" s="217"/>
    </row>
    <row r="49" spans="2:11" ht="15" customHeight="1">
      <c r="B49" s="220"/>
      <c r="C49" s="221"/>
      <c r="D49" s="336" t="s">
        <v>1516</v>
      </c>
      <c r="E49" s="336"/>
      <c r="F49" s="336"/>
      <c r="G49" s="336"/>
      <c r="H49" s="336"/>
      <c r="I49" s="336"/>
      <c r="J49" s="336"/>
      <c r="K49" s="217"/>
    </row>
    <row r="50" spans="2:11" ht="25.5" customHeight="1">
      <c r="B50" s="216"/>
      <c r="C50" s="337" t="s">
        <v>1517</v>
      </c>
      <c r="D50" s="337"/>
      <c r="E50" s="337"/>
      <c r="F50" s="337"/>
      <c r="G50" s="337"/>
      <c r="H50" s="337"/>
      <c r="I50" s="337"/>
      <c r="J50" s="337"/>
      <c r="K50" s="217"/>
    </row>
    <row r="51" spans="2:11" ht="5.25" customHeight="1">
      <c r="B51" s="216"/>
      <c r="C51" s="218"/>
      <c r="D51" s="218"/>
      <c r="E51" s="218"/>
      <c r="F51" s="218"/>
      <c r="G51" s="218"/>
      <c r="H51" s="218"/>
      <c r="I51" s="218"/>
      <c r="J51" s="218"/>
      <c r="K51" s="217"/>
    </row>
    <row r="52" spans="2:11" ht="15" customHeight="1">
      <c r="B52" s="216"/>
      <c r="C52" s="336" t="s">
        <v>1518</v>
      </c>
      <c r="D52" s="336"/>
      <c r="E52" s="336"/>
      <c r="F52" s="336"/>
      <c r="G52" s="336"/>
      <c r="H52" s="336"/>
      <c r="I52" s="336"/>
      <c r="J52" s="336"/>
      <c r="K52" s="217"/>
    </row>
    <row r="53" spans="2:11" ht="15" customHeight="1">
      <c r="B53" s="216"/>
      <c r="C53" s="336" t="s">
        <v>1519</v>
      </c>
      <c r="D53" s="336"/>
      <c r="E53" s="336"/>
      <c r="F53" s="336"/>
      <c r="G53" s="336"/>
      <c r="H53" s="336"/>
      <c r="I53" s="336"/>
      <c r="J53" s="336"/>
      <c r="K53" s="217"/>
    </row>
    <row r="54" spans="2:11" ht="12.75" customHeight="1">
      <c r="B54" s="216"/>
      <c r="C54" s="219"/>
      <c r="D54" s="219"/>
      <c r="E54" s="219"/>
      <c r="F54" s="219"/>
      <c r="G54" s="219"/>
      <c r="H54" s="219"/>
      <c r="I54" s="219"/>
      <c r="J54" s="219"/>
      <c r="K54" s="217"/>
    </row>
    <row r="55" spans="2:11" ht="15" customHeight="1">
      <c r="B55" s="216"/>
      <c r="C55" s="336" t="s">
        <v>1520</v>
      </c>
      <c r="D55" s="336"/>
      <c r="E55" s="336"/>
      <c r="F55" s="336"/>
      <c r="G55" s="336"/>
      <c r="H55" s="336"/>
      <c r="I55" s="336"/>
      <c r="J55" s="336"/>
      <c r="K55" s="217"/>
    </row>
    <row r="56" spans="2:11" ht="15" customHeight="1">
      <c r="B56" s="216"/>
      <c r="C56" s="221"/>
      <c r="D56" s="336" t="s">
        <v>1521</v>
      </c>
      <c r="E56" s="336"/>
      <c r="F56" s="336"/>
      <c r="G56" s="336"/>
      <c r="H56" s="336"/>
      <c r="I56" s="336"/>
      <c r="J56" s="336"/>
      <c r="K56" s="217"/>
    </row>
    <row r="57" spans="2:11" ht="15" customHeight="1">
      <c r="B57" s="216"/>
      <c r="C57" s="221"/>
      <c r="D57" s="336" t="s">
        <v>1522</v>
      </c>
      <c r="E57" s="336"/>
      <c r="F57" s="336"/>
      <c r="G57" s="336"/>
      <c r="H57" s="336"/>
      <c r="I57" s="336"/>
      <c r="J57" s="336"/>
      <c r="K57" s="217"/>
    </row>
    <row r="58" spans="2:11" ht="15" customHeight="1">
      <c r="B58" s="216"/>
      <c r="C58" s="221"/>
      <c r="D58" s="336" t="s">
        <v>1523</v>
      </c>
      <c r="E58" s="336"/>
      <c r="F58" s="336"/>
      <c r="G58" s="336"/>
      <c r="H58" s="336"/>
      <c r="I58" s="336"/>
      <c r="J58" s="336"/>
      <c r="K58" s="217"/>
    </row>
    <row r="59" spans="2:11" ht="15" customHeight="1">
      <c r="B59" s="216"/>
      <c r="C59" s="221"/>
      <c r="D59" s="336" t="s">
        <v>1524</v>
      </c>
      <c r="E59" s="336"/>
      <c r="F59" s="336"/>
      <c r="G59" s="336"/>
      <c r="H59" s="336"/>
      <c r="I59" s="336"/>
      <c r="J59" s="336"/>
      <c r="K59" s="217"/>
    </row>
    <row r="60" spans="2:11" ht="15" customHeight="1">
      <c r="B60" s="216"/>
      <c r="C60" s="221"/>
      <c r="D60" s="335" t="s">
        <v>1525</v>
      </c>
      <c r="E60" s="335"/>
      <c r="F60" s="335"/>
      <c r="G60" s="335"/>
      <c r="H60" s="335"/>
      <c r="I60" s="335"/>
      <c r="J60" s="335"/>
      <c r="K60" s="217"/>
    </row>
    <row r="61" spans="2:11" ht="15" customHeight="1">
      <c r="B61" s="216"/>
      <c r="C61" s="221"/>
      <c r="D61" s="336" t="s">
        <v>1526</v>
      </c>
      <c r="E61" s="336"/>
      <c r="F61" s="336"/>
      <c r="G61" s="336"/>
      <c r="H61" s="336"/>
      <c r="I61" s="336"/>
      <c r="J61" s="336"/>
      <c r="K61" s="217"/>
    </row>
    <row r="62" spans="2:11" ht="12.75" customHeight="1">
      <c r="B62" s="216"/>
      <c r="C62" s="221"/>
      <c r="D62" s="221"/>
      <c r="E62" s="224"/>
      <c r="F62" s="221"/>
      <c r="G62" s="221"/>
      <c r="H62" s="221"/>
      <c r="I62" s="221"/>
      <c r="J62" s="221"/>
      <c r="K62" s="217"/>
    </row>
    <row r="63" spans="2:11" ht="15" customHeight="1">
      <c r="B63" s="216"/>
      <c r="C63" s="221"/>
      <c r="D63" s="336" t="s">
        <v>1527</v>
      </c>
      <c r="E63" s="336"/>
      <c r="F63" s="336"/>
      <c r="G63" s="336"/>
      <c r="H63" s="336"/>
      <c r="I63" s="336"/>
      <c r="J63" s="336"/>
      <c r="K63" s="217"/>
    </row>
    <row r="64" spans="2:11" ht="15" customHeight="1">
      <c r="B64" s="216"/>
      <c r="C64" s="221"/>
      <c r="D64" s="335" t="s">
        <v>1528</v>
      </c>
      <c r="E64" s="335"/>
      <c r="F64" s="335"/>
      <c r="G64" s="335"/>
      <c r="H64" s="335"/>
      <c r="I64" s="335"/>
      <c r="J64" s="335"/>
      <c r="K64" s="217"/>
    </row>
    <row r="65" spans="2:11" ht="15" customHeight="1">
      <c r="B65" s="216"/>
      <c r="C65" s="221"/>
      <c r="D65" s="336" t="s">
        <v>1529</v>
      </c>
      <c r="E65" s="336"/>
      <c r="F65" s="336"/>
      <c r="G65" s="336"/>
      <c r="H65" s="336"/>
      <c r="I65" s="336"/>
      <c r="J65" s="336"/>
      <c r="K65" s="217"/>
    </row>
    <row r="66" spans="2:11" ht="15" customHeight="1">
      <c r="B66" s="216"/>
      <c r="C66" s="221"/>
      <c r="D66" s="336" t="s">
        <v>1530</v>
      </c>
      <c r="E66" s="336"/>
      <c r="F66" s="336"/>
      <c r="G66" s="336"/>
      <c r="H66" s="336"/>
      <c r="I66" s="336"/>
      <c r="J66" s="336"/>
      <c r="K66" s="217"/>
    </row>
    <row r="67" spans="2:11" ht="15" customHeight="1">
      <c r="B67" s="216"/>
      <c r="C67" s="221"/>
      <c r="D67" s="336" t="s">
        <v>1531</v>
      </c>
      <c r="E67" s="336"/>
      <c r="F67" s="336"/>
      <c r="G67" s="336"/>
      <c r="H67" s="336"/>
      <c r="I67" s="336"/>
      <c r="J67" s="336"/>
      <c r="K67" s="217"/>
    </row>
    <row r="68" spans="2:11" ht="15" customHeight="1">
      <c r="B68" s="216"/>
      <c r="C68" s="221"/>
      <c r="D68" s="336" t="s">
        <v>1532</v>
      </c>
      <c r="E68" s="336"/>
      <c r="F68" s="336"/>
      <c r="G68" s="336"/>
      <c r="H68" s="336"/>
      <c r="I68" s="336"/>
      <c r="J68" s="336"/>
      <c r="K68" s="217"/>
    </row>
    <row r="69" spans="2:11" ht="12.75" customHeight="1">
      <c r="B69" s="225"/>
      <c r="C69" s="226"/>
      <c r="D69" s="226"/>
      <c r="E69" s="226"/>
      <c r="F69" s="226"/>
      <c r="G69" s="226"/>
      <c r="H69" s="226"/>
      <c r="I69" s="226"/>
      <c r="J69" s="226"/>
      <c r="K69" s="227"/>
    </row>
    <row r="70" spans="2:11" ht="18.75" customHeight="1">
      <c r="B70" s="228"/>
      <c r="C70" s="228"/>
      <c r="D70" s="228"/>
      <c r="E70" s="228"/>
      <c r="F70" s="228"/>
      <c r="G70" s="228"/>
      <c r="H70" s="228"/>
      <c r="I70" s="228"/>
      <c r="J70" s="228"/>
      <c r="K70" s="229"/>
    </row>
    <row r="71" spans="2:11" ht="18.75" customHeight="1">
      <c r="B71" s="229"/>
      <c r="C71" s="229"/>
      <c r="D71" s="229"/>
      <c r="E71" s="229"/>
      <c r="F71" s="229"/>
      <c r="G71" s="229"/>
      <c r="H71" s="229"/>
      <c r="I71" s="229"/>
      <c r="J71" s="229"/>
      <c r="K71" s="229"/>
    </row>
    <row r="72" spans="2:11" ht="7.5" customHeight="1">
      <c r="B72" s="230"/>
      <c r="C72" s="231"/>
      <c r="D72" s="231"/>
      <c r="E72" s="231"/>
      <c r="F72" s="231"/>
      <c r="G72" s="231"/>
      <c r="H72" s="231"/>
      <c r="I72" s="231"/>
      <c r="J72" s="231"/>
      <c r="K72" s="232"/>
    </row>
    <row r="73" spans="2:11" ht="45" customHeight="1">
      <c r="B73" s="233"/>
      <c r="C73" s="334" t="s">
        <v>85</v>
      </c>
      <c r="D73" s="334"/>
      <c r="E73" s="334"/>
      <c r="F73" s="334"/>
      <c r="G73" s="334"/>
      <c r="H73" s="334"/>
      <c r="I73" s="334"/>
      <c r="J73" s="334"/>
      <c r="K73" s="234"/>
    </row>
    <row r="74" spans="2:11" ht="17.25" customHeight="1">
      <c r="B74" s="233"/>
      <c r="C74" s="235" t="s">
        <v>1533</v>
      </c>
      <c r="D74" s="235"/>
      <c r="E74" s="235"/>
      <c r="F74" s="235" t="s">
        <v>1534</v>
      </c>
      <c r="G74" s="236"/>
      <c r="H74" s="235" t="s">
        <v>126</v>
      </c>
      <c r="I74" s="235" t="s">
        <v>60</v>
      </c>
      <c r="J74" s="235" t="s">
        <v>1535</v>
      </c>
      <c r="K74" s="234"/>
    </row>
    <row r="75" spans="2:11" ht="17.25" customHeight="1">
      <c r="B75" s="233"/>
      <c r="C75" s="237" t="s">
        <v>1536</v>
      </c>
      <c r="D75" s="237"/>
      <c r="E75" s="237"/>
      <c r="F75" s="238" t="s">
        <v>1537</v>
      </c>
      <c r="G75" s="239"/>
      <c r="H75" s="237"/>
      <c r="I75" s="237"/>
      <c r="J75" s="237" t="s">
        <v>1538</v>
      </c>
      <c r="K75" s="234"/>
    </row>
    <row r="76" spans="2:11" ht="5.25" customHeight="1">
      <c r="B76" s="233"/>
      <c r="C76" s="240"/>
      <c r="D76" s="240"/>
      <c r="E76" s="240"/>
      <c r="F76" s="240"/>
      <c r="G76" s="241"/>
      <c r="H76" s="240"/>
      <c r="I76" s="240"/>
      <c r="J76" s="240"/>
      <c r="K76" s="234"/>
    </row>
    <row r="77" spans="2:11" ht="15" customHeight="1">
      <c r="B77" s="233"/>
      <c r="C77" s="223" t="s">
        <v>56</v>
      </c>
      <c r="D77" s="240"/>
      <c r="E77" s="240"/>
      <c r="F77" s="242" t="s">
        <v>1539</v>
      </c>
      <c r="G77" s="241"/>
      <c r="H77" s="223" t="s">
        <v>1540</v>
      </c>
      <c r="I77" s="223" t="s">
        <v>1541</v>
      </c>
      <c r="J77" s="223">
        <v>20</v>
      </c>
      <c r="K77" s="234"/>
    </row>
    <row r="78" spans="2:11" ht="15" customHeight="1">
      <c r="B78" s="233"/>
      <c r="C78" s="223" t="s">
        <v>1542</v>
      </c>
      <c r="D78" s="223"/>
      <c r="E78" s="223"/>
      <c r="F78" s="242" t="s">
        <v>1539</v>
      </c>
      <c r="G78" s="241"/>
      <c r="H78" s="223" t="s">
        <v>1543</v>
      </c>
      <c r="I78" s="223" t="s">
        <v>1541</v>
      </c>
      <c r="J78" s="223">
        <v>120</v>
      </c>
      <c r="K78" s="234"/>
    </row>
    <row r="79" spans="2:11" ht="15" customHeight="1">
      <c r="B79" s="243"/>
      <c r="C79" s="223" t="s">
        <v>1544</v>
      </c>
      <c r="D79" s="223"/>
      <c r="E79" s="223"/>
      <c r="F79" s="242" t="s">
        <v>1545</v>
      </c>
      <c r="G79" s="241"/>
      <c r="H79" s="223" t="s">
        <v>1546</v>
      </c>
      <c r="I79" s="223" t="s">
        <v>1541</v>
      </c>
      <c r="J79" s="223">
        <v>50</v>
      </c>
      <c r="K79" s="234"/>
    </row>
    <row r="80" spans="2:11" ht="15" customHeight="1">
      <c r="B80" s="243"/>
      <c r="C80" s="223" t="s">
        <v>1547</v>
      </c>
      <c r="D80" s="223"/>
      <c r="E80" s="223"/>
      <c r="F80" s="242" t="s">
        <v>1539</v>
      </c>
      <c r="G80" s="241"/>
      <c r="H80" s="223" t="s">
        <v>1548</v>
      </c>
      <c r="I80" s="223" t="s">
        <v>1549</v>
      </c>
      <c r="J80" s="223"/>
      <c r="K80" s="234"/>
    </row>
    <row r="81" spans="2:11" ht="15" customHeight="1">
      <c r="B81" s="243"/>
      <c r="C81" s="244" t="s">
        <v>1550</v>
      </c>
      <c r="D81" s="244"/>
      <c r="E81" s="244"/>
      <c r="F81" s="245" t="s">
        <v>1545</v>
      </c>
      <c r="G81" s="244"/>
      <c r="H81" s="244" t="s">
        <v>1551</v>
      </c>
      <c r="I81" s="244" t="s">
        <v>1541</v>
      </c>
      <c r="J81" s="244">
        <v>15</v>
      </c>
      <c r="K81" s="234"/>
    </row>
    <row r="82" spans="2:11" ht="15" customHeight="1">
      <c r="B82" s="243"/>
      <c r="C82" s="244" t="s">
        <v>1552</v>
      </c>
      <c r="D82" s="244"/>
      <c r="E82" s="244"/>
      <c r="F82" s="245" t="s">
        <v>1545</v>
      </c>
      <c r="G82" s="244"/>
      <c r="H82" s="244" t="s">
        <v>1553</v>
      </c>
      <c r="I82" s="244" t="s">
        <v>1541</v>
      </c>
      <c r="J82" s="244">
        <v>15</v>
      </c>
      <c r="K82" s="234"/>
    </row>
    <row r="83" spans="2:11" ht="15" customHeight="1">
      <c r="B83" s="243"/>
      <c r="C83" s="244" t="s">
        <v>1554</v>
      </c>
      <c r="D83" s="244"/>
      <c r="E83" s="244"/>
      <c r="F83" s="245" t="s">
        <v>1545</v>
      </c>
      <c r="G83" s="244"/>
      <c r="H83" s="244" t="s">
        <v>1555</v>
      </c>
      <c r="I83" s="244" t="s">
        <v>1541</v>
      </c>
      <c r="J83" s="244">
        <v>20</v>
      </c>
      <c r="K83" s="234"/>
    </row>
    <row r="84" spans="2:11" ht="15" customHeight="1">
      <c r="B84" s="243"/>
      <c r="C84" s="244" t="s">
        <v>1556</v>
      </c>
      <c r="D84" s="244"/>
      <c r="E84" s="244"/>
      <c r="F84" s="245" t="s">
        <v>1545</v>
      </c>
      <c r="G84" s="244"/>
      <c r="H84" s="244" t="s">
        <v>1557</v>
      </c>
      <c r="I84" s="244" t="s">
        <v>1541</v>
      </c>
      <c r="J84" s="244">
        <v>20</v>
      </c>
      <c r="K84" s="234"/>
    </row>
    <row r="85" spans="2:11" ht="15" customHeight="1">
      <c r="B85" s="243"/>
      <c r="C85" s="223" t="s">
        <v>1558</v>
      </c>
      <c r="D85" s="223"/>
      <c r="E85" s="223"/>
      <c r="F85" s="242" t="s">
        <v>1545</v>
      </c>
      <c r="G85" s="241"/>
      <c r="H85" s="223" t="s">
        <v>1559</v>
      </c>
      <c r="I85" s="223" t="s">
        <v>1541</v>
      </c>
      <c r="J85" s="223">
        <v>50</v>
      </c>
      <c r="K85" s="234"/>
    </row>
    <row r="86" spans="2:11" ht="15" customHeight="1">
      <c r="B86" s="243"/>
      <c r="C86" s="223" t="s">
        <v>1560</v>
      </c>
      <c r="D86" s="223"/>
      <c r="E86" s="223"/>
      <c r="F86" s="242" t="s">
        <v>1545</v>
      </c>
      <c r="G86" s="241"/>
      <c r="H86" s="223" t="s">
        <v>1561</v>
      </c>
      <c r="I86" s="223" t="s">
        <v>1541</v>
      </c>
      <c r="J86" s="223">
        <v>20</v>
      </c>
      <c r="K86" s="234"/>
    </row>
    <row r="87" spans="2:11" ht="15" customHeight="1">
      <c r="B87" s="243"/>
      <c r="C87" s="223" t="s">
        <v>1562</v>
      </c>
      <c r="D87" s="223"/>
      <c r="E87" s="223"/>
      <c r="F87" s="242" t="s">
        <v>1545</v>
      </c>
      <c r="G87" s="241"/>
      <c r="H87" s="223" t="s">
        <v>1563</v>
      </c>
      <c r="I87" s="223" t="s">
        <v>1541</v>
      </c>
      <c r="J87" s="223">
        <v>20</v>
      </c>
      <c r="K87" s="234"/>
    </row>
    <row r="88" spans="2:11" ht="15" customHeight="1">
      <c r="B88" s="243"/>
      <c r="C88" s="223" t="s">
        <v>1564</v>
      </c>
      <c r="D88" s="223"/>
      <c r="E88" s="223"/>
      <c r="F88" s="242" t="s">
        <v>1545</v>
      </c>
      <c r="G88" s="241"/>
      <c r="H88" s="223" t="s">
        <v>1565</v>
      </c>
      <c r="I88" s="223" t="s">
        <v>1541</v>
      </c>
      <c r="J88" s="223">
        <v>50</v>
      </c>
      <c r="K88" s="234"/>
    </row>
    <row r="89" spans="2:11" ht="15" customHeight="1">
      <c r="B89" s="243"/>
      <c r="C89" s="223" t="s">
        <v>1566</v>
      </c>
      <c r="D89" s="223"/>
      <c r="E89" s="223"/>
      <c r="F89" s="242" t="s">
        <v>1545</v>
      </c>
      <c r="G89" s="241"/>
      <c r="H89" s="223" t="s">
        <v>1566</v>
      </c>
      <c r="I89" s="223" t="s">
        <v>1541</v>
      </c>
      <c r="J89" s="223">
        <v>50</v>
      </c>
      <c r="K89" s="234"/>
    </row>
    <row r="90" spans="2:11" ht="15" customHeight="1">
      <c r="B90" s="243"/>
      <c r="C90" s="223" t="s">
        <v>131</v>
      </c>
      <c r="D90" s="223"/>
      <c r="E90" s="223"/>
      <c r="F90" s="242" t="s">
        <v>1545</v>
      </c>
      <c r="G90" s="241"/>
      <c r="H90" s="223" t="s">
        <v>1567</v>
      </c>
      <c r="I90" s="223" t="s">
        <v>1541</v>
      </c>
      <c r="J90" s="223">
        <v>255</v>
      </c>
      <c r="K90" s="234"/>
    </row>
    <row r="91" spans="2:11" ht="15" customHeight="1">
      <c r="B91" s="243"/>
      <c r="C91" s="223" t="s">
        <v>1568</v>
      </c>
      <c r="D91" s="223"/>
      <c r="E91" s="223"/>
      <c r="F91" s="242" t="s">
        <v>1539</v>
      </c>
      <c r="G91" s="241"/>
      <c r="H91" s="223" t="s">
        <v>1569</v>
      </c>
      <c r="I91" s="223" t="s">
        <v>1570</v>
      </c>
      <c r="J91" s="223"/>
      <c r="K91" s="234"/>
    </row>
    <row r="92" spans="2:11" ht="15" customHeight="1">
      <c r="B92" s="243"/>
      <c r="C92" s="223" t="s">
        <v>1571</v>
      </c>
      <c r="D92" s="223"/>
      <c r="E92" s="223"/>
      <c r="F92" s="242" t="s">
        <v>1539</v>
      </c>
      <c r="G92" s="241"/>
      <c r="H92" s="223" t="s">
        <v>1572</v>
      </c>
      <c r="I92" s="223" t="s">
        <v>1573</v>
      </c>
      <c r="J92" s="223"/>
      <c r="K92" s="234"/>
    </row>
    <row r="93" spans="2:11" ht="15" customHeight="1">
      <c r="B93" s="243"/>
      <c r="C93" s="223" t="s">
        <v>1574</v>
      </c>
      <c r="D93" s="223"/>
      <c r="E93" s="223"/>
      <c r="F93" s="242" t="s">
        <v>1539</v>
      </c>
      <c r="G93" s="241"/>
      <c r="H93" s="223" t="s">
        <v>1574</v>
      </c>
      <c r="I93" s="223" t="s">
        <v>1573</v>
      </c>
      <c r="J93" s="223"/>
      <c r="K93" s="234"/>
    </row>
    <row r="94" spans="2:11" ht="15" customHeight="1">
      <c r="B94" s="243"/>
      <c r="C94" s="223" t="s">
        <v>41</v>
      </c>
      <c r="D94" s="223"/>
      <c r="E94" s="223"/>
      <c r="F94" s="242" t="s">
        <v>1539</v>
      </c>
      <c r="G94" s="241"/>
      <c r="H94" s="223" t="s">
        <v>1575</v>
      </c>
      <c r="I94" s="223" t="s">
        <v>1573</v>
      </c>
      <c r="J94" s="223"/>
      <c r="K94" s="234"/>
    </row>
    <row r="95" spans="2:11" ht="15" customHeight="1">
      <c r="B95" s="243"/>
      <c r="C95" s="223" t="s">
        <v>51</v>
      </c>
      <c r="D95" s="223"/>
      <c r="E95" s="223"/>
      <c r="F95" s="242" t="s">
        <v>1539</v>
      </c>
      <c r="G95" s="241"/>
      <c r="H95" s="223" t="s">
        <v>1576</v>
      </c>
      <c r="I95" s="223" t="s">
        <v>1573</v>
      </c>
      <c r="J95" s="223"/>
      <c r="K95" s="234"/>
    </row>
    <row r="96" spans="2:11" ht="15" customHeight="1">
      <c r="B96" s="246"/>
      <c r="C96" s="247"/>
      <c r="D96" s="247"/>
      <c r="E96" s="247"/>
      <c r="F96" s="247"/>
      <c r="G96" s="247"/>
      <c r="H96" s="247"/>
      <c r="I96" s="247"/>
      <c r="J96" s="247"/>
      <c r="K96" s="248"/>
    </row>
    <row r="97" spans="2:11" ht="18.75" customHeight="1">
      <c r="B97" s="249"/>
      <c r="C97" s="250"/>
      <c r="D97" s="250"/>
      <c r="E97" s="250"/>
      <c r="F97" s="250"/>
      <c r="G97" s="250"/>
      <c r="H97" s="250"/>
      <c r="I97" s="250"/>
      <c r="J97" s="250"/>
      <c r="K97" s="249"/>
    </row>
    <row r="98" spans="2:11" ht="18.75" customHeight="1">
      <c r="B98" s="229"/>
      <c r="C98" s="229"/>
      <c r="D98" s="229"/>
      <c r="E98" s="229"/>
      <c r="F98" s="229"/>
      <c r="G98" s="229"/>
      <c r="H98" s="229"/>
      <c r="I98" s="229"/>
      <c r="J98" s="229"/>
      <c r="K98" s="229"/>
    </row>
    <row r="99" spans="2:11" ht="7.5" customHeight="1">
      <c r="B99" s="230"/>
      <c r="C99" s="231"/>
      <c r="D99" s="231"/>
      <c r="E99" s="231"/>
      <c r="F99" s="231"/>
      <c r="G99" s="231"/>
      <c r="H99" s="231"/>
      <c r="I99" s="231"/>
      <c r="J99" s="231"/>
      <c r="K99" s="232"/>
    </row>
    <row r="100" spans="2:11" ht="45" customHeight="1">
      <c r="B100" s="233"/>
      <c r="C100" s="334" t="s">
        <v>1577</v>
      </c>
      <c r="D100" s="334"/>
      <c r="E100" s="334"/>
      <c r="F100" s="334"/>
      <c r="G100" s="334"/>
      <c r="H100" s="334"/>
      <c r="I100" s="334"/>
      <c r="J100" s="334"/>
      <c r="K100" s="234"/>
    </row>
    <row r="101" spans="2:11" ht="17.25" customHeight="1">
      <c r="B101" s="233"/>
      <c r="C101" s="235" t="s">
        <v>1533</v>
      </c>
      <c r="D101" s="235"/>
      <c r="E101" s="235"/>
      <c r="F101" s="235" t="s">
        <v>1534</v>
      </c>
      <c r="G101" s="236"/>
      <c r="H101" s="235" t="s">
        <v>126</v>
      </c>
      <c r="I101" s="235" t="s">
        <v>60</v>
      </c>
      <c r="J101" s="235" t="s">
        <v>1535</v>
      </c>
      <c r="K101" s="234"/>
    </row>
    <row r="102" spans="2:11" ht="17.25" customHeight="1">
      <c r="B102" s="233"/>
      <c r="C102" s="237" t="s">
        <v>1536</v>
      </c>
      <c r="D102" s="237"/>
      <c r="E102" s="237"/>
      <c r="F102" s="238" t="s">
        <v>1537</v>
      </c>
      <c r="G102" s="239"/>
      <c r="H102" s="237"/>
      <c r="I102" s="237"/>
      <c r="J102" s="237" t="s">
        <v>1538</v>
      </c>
      <c r="K102" s="234"/>
    </row>
    <row r="103" spans="2:11" ht="5.25" customHeight="1">
      <c r="B103" s="233"/>
      <c r="C103" s="235"/>
      <c r="D103" s="235"/>
      <c r="E103" s="235"/>
      <c r="F103" s="235"/>
      <c r="G103" s="251"/>
      <c r="H103" s="235"/>
      <c r="I103" s="235"/>
      <c r="J103" s="235"/>
      <c r="K103" s="234"/>
    </row>
    <row r="104" spans="2:11" ht="15" customHeight="1">
      <c r="B104" s="233"/>
      <c r="C104" s="223" t="s">
        <v>56</v>
      </c>
      <c r="D104" s="240"/>
      <c r="E104" s="240"/>
      <c r="F104" s="242" t="s">
        <v>1539</v>
      </c>
      <c r="G104" s="251"/>
      <c r="H104" s="223" t="s">
        <v>1578</v>
      </c>
      <c r="I104" s="223" t="s">
        <v>1541</v>
      </c>
      <c r="J104" s="223">
        <v>20</v>
      </c>
      <c r="K104" s="234"/>
    </row>
    <row r="105" spans="2:11" ht="15" customHeight="1">
      <c r="B105" s="233"/>
      <c r="C105" s="223" t="s">
        <v>1542</v>
      </c>
      <c r="D105" s="223"/>
      <c r="E105" s="223"/>
      <c r="F105" s="242" t="s">
        <v>1539</v>
      </c>
      <c r="G105" s="223"/>
      <c r="H105" s="223" t="s">
        <v>1578</v>
      </c>
      <c r="I105" s="223" t="s">
        <v>1541</v>
      </c>
      <c r="J105" s="223">
        <v>120</v>
      </c>
      <c r="K105" s="234"/>
    </row>
    <row r="106" spans="2:11" ht="15" customHeight="1">
      <c r="B106" s="243"/>
      <c r="C106" s="223" t="s">
        <v>1544</v>
      </c>
      <c r="D106" s="223"/>
      <c r="E106" s="223"/>
      <c r="F106" s="242" t="s">
        <v>1545</v>
      </c>
      <c r="G106" s="223"/>
      <c r="H106" s="223" t="s">
        <v>1578</v>
      </c>
      <c r="I106" s="223" t="s">
        <v>1541</v>
      </c>
      <c r="J106" s="223">
        <v>50</v>
      </c>
      <c r="K106" s="234"/>
    </row>
    <row r="107" spans="2:11" ht="15" customHeight="1">
      <c r="B107" s="243"/>
      <c r="C107" s="223" t="s">
        <v>1547</v>
      </c>
      <c r="D107" s="223"/>
      <c r="E107" s="223"/>
      <c r="F107" s="242" t="s">
        <v>1539</v>
      </c>
      <c r="G107" s="223"/>
      <c r="H107" s="223" t="s">
        <v>1578</v>
      </c>
      <c r="I107" s="223" t="s">
        <v>1549</v>
      </c>
      <c r="J107" s="223"/>
      <c r="K107" s="234"/>
    </row>
    <row r="108" spans="2:11" ht="15" customHeight="1">
      <c r="B108" s="243"/>
      <c r="C108" s="223" t="s">
        <v>1558</v>
      </c>
      <c r="D108" s="223"/>
      <c r="E108" s="223"/>
      <c r="F108" s="242" t="s">
        <v>1545</v>
      </c>
      <c r="G108" s="223"/>
      <c r="H108" s="223" t="s">
        <v>1578</v>
      </c>
      <c r="I108" s="223" t="s">
        <v>1541</v>
      </c>
      <c r="J108" s="223">
        <v>50</v>
      </c>
      <c r="K108" s="234"/>
    </row>
    <row r="109" spans="2:11" ht="15" customHeight="1">
      <c r="B109" s="243"/>
      <c r="C109" s="223" t="s">
        <v>1566</v>
      </c>
      <c r="D109" s="223"/>
      <c r="E109" s="223"/>
      <c r="F109" s="242" t="s">
        <v>1545</v>
      </c>
      <c r="G109" s="223"/>
      <c r="H109" s="223" t="s">
        <v>1578</v>
      </c>
      <c r="I109" s="223" t="s">
        <v>1541</v>
      </c>
      <c r="J109" s="223">
        <v>50</v>
      </c>
      <c r="K109" s="234"/>
    </row>
    <row r="110" spans="2:11" ht="15" customHeight="1">
      <c r="B110" s="243"/>
      <c r="C110" s="223" t="s">
        <v>1564</v>
      </c>
      <c r="D110" s="223"/>
      <c r="E110" s="223"/>
      <c r="F110" s="242" t="s">
        <v>1545</v>
      </c>
      <c r="G110" s="223"/>
      <c r="H110" s="223" t="s">
        <v>1578</v>
      </c>
      <c r="I110" s="223" t="s">
        <v>1541</v>
      </c>
      <c r="J110" s="223">
        <v>50</v>
      </c>
      <c r="K110" s="234"/>
    </row>
    <row r="111" spans="2:11" ht="15" customHeight="1">
      <c r="B111" s="243"/>
      <c r="C111" s="223" t="s">
        <v>56</v>
      </c>
      <c r="D111" s="223"/>
      <c r="E111" s="223"/>
      <c r="F111" s="242" t="s">
        <v>1539</v>
      </c>
      <c r="G111" s="223"/>
      <c r="H111" s="223" t="s">
        <v>1579</v>
      </c>
      <c r="I111" s="223" t="s">
        <v>1541</v>
      </c>
      <c r="J111" s="223">
        <v>20</v>
      </c>
      <c r="K111" s="234"/>
    </row>
    <row r="112" spans="2:11" ht="15" customHeight="1">
      <c r="B112" s="243"/>
      <c r="C112" s="223" t="s">
        <v>1580</v>
      </c>
      <c r="D112" s="223"/>
      <c r="E112" s="223"/>
      <c r="F112" s="242" t="s">
        <v>1539</v>
      </c>
      <c r="G112" s="223"/>
      <c r="H112" s="223" t="s">
        <v>1581</v>
      </c>
      <c r="I112" s="223" t="s">
        <v>1541</v>
      </c>
      <c r="J112" s="223">
        <v>120</v>
      </c>
      <c r="K112" s="234"/>
    </row>
    <row r="113" spans="2:11" ht="15" customHeight="1">
      <c r="B113" s="243"/>
      <c r="C113" s="223" t="s">
        <v>41</v>
      </c>
      <c r="D113" s="223"/>
      <c r="E113" s="223"/>
      <c r="F113" s="242" t="s">
        <v>1539</v>
      </c>
      <c r="G113" s="223"/>
      <c r="H113" s="223" t="s">
        <v>1582</v>
      </c>
      <c r="I113" s="223" t="s">
        <v>1573</v>
      </c>
      <c r="J113" s="223"/>
      <c r="K113" s="234"/>
    </row>
    <row r="114" spans="2:11" ht="15" customHeight="1">
      <c r="B114" s="243"/>
      <c r="C114" s="223" t="s">
        <v>51</v>
      </c>
      <c r="D114" s="223"/>
      <c r="E114" s="223"/>
      <c r="F114" s="242" t="s">
        <v>1539</v>
      </c>
      <c r="G114" s="223"/>
      <c r="H114" s="223" t="s">
        <v>1583</v>
      </c>
      <c r="I114" s="223" t="s">
        <v>1573</v>
      </c>
      <c r="J114" s="223"/>
      <c r="K114" s="234"/>
    </row>
    <row r="115" spans="2:11" ht="15" customHeight="1">
      <c r="B115" s="243"/>
      <c r="C115" s="223" t="s">
        <v>60</v>
      </c>
      <c r="D115" s="223"/>
      <c r="E115" s="223"/>
      <c r="F115" s="242" t="s">
        <v>1539</v>
      </c>
      <c r="G115" s="223"/>
      <c r="H115" s="223" t="s">
        <v>1584</v>
      </c>
      <c r="I115" s="223" t="s">
        <v>1585</v>
      </c>
      <c r="J115" s="223"/>
      <c r="K115" s="234"/>
    </row>
    <row r="116" spans="2:11" ht="15" customHeight="1">
      <c r="B116" s="246"/>
      <c r="C116" s="252"/>
      <c r="D116" s="252"/>
      <c r="E116" s="252"/>
      <c r="F116" s="252"/>
      <c r="G116" s="252"/>
      <c r="H116" s="252"/>
      <c r="I116" s="252"/>
      <c r="J116" s="252"/>
      <c r="K116" s="248"/>
    </row>
    <row r="117" spans="2:11" ht="18.75" customHeight="1">
      <c r="B117" s="253"/>
      <c r="C117" s="219"/>
      <c r="D117" s="219"/>
      <c r="E117" s="219"/>
      <c r="F117" s="254"/>
      <c r="G117" s="219"/>
      <c r="H117" s="219"/>
      <c r="I117" s="219"/>
      <c r="J117" s="219"/>
      <c r="K117" s="253"/>
    </row>
    <row r="118" spans="2:11" ht="18.75" customHeight="1">
      <c r="B118" s="229"/>
      <c r="C118" s="229"/>
      <c r="D118" s="229"/>
      <c r="E118" s="229"/>
      <c r="F118" s="229"/>
      <c r="G118" s="229"/>
      <c r="H118" s="229"/>
      <c r="I118" s="229"/>
      <c r="J118" s="229"/>
      <c r="K118" s="229"/>
    </row>
    <row r="119" spans="2:11" ht="7.5" customHeight="1">
      <c r="B119" s="255"/>
      <c r="C119" s="256"/>
      <c r="D119" s="256"/>
      <c r="E119" s="256"/>
      <c r="F119" s="256"/>
      <c r="G119" s="256"/>
      <c r="H119" s="256"/>
      <c r="I119" s="256"/>
      <c r="J119" s="256"/>
      <c r="K119" s="257"/>
    </row>
    <row r="120" spans="2:11" ht="45" customHeight="1">
      <c r="B120" s="258"/>
      <c r="C120" s="333" t="s">
        <v>1586</v>
      </c>
      <c r="D120" s="333"/>
      <c r="E120" s="333"/>
      <c r="F120" s="333"/>
      <c r="G120" s="333"/>
      <c r="H120" s="333"/>
      <c r="I120" s="333"/>
      <c r="J120" s="333"/>
      <c r="K120" s="259"/>
    </row>
    <row r="121" spans="2:11" ht="17.25" customHeight="1">
      <c r="B121" s="260"/>
      <c r="C121" s="235" t="s">
        <v>1533</v>
      </c>
      <c r="D121" s="235"/>
      <c r="E121" s="235"/>
      <c r="F121" s="235" t="s">
        <v>1534</v>
      </c>
      <c r="G121" s="236"/>
      <c r="H121" s="235" t="s">
        <v>126</v>
      </c>
      <c r="I121" s="235" t="s">
        <v>60</v>
      </c>
      <c r="J121" s="235" t="s">
        <v>1535</v>
      </c>
      <c r="K121" s="261"/>
    </row>
    <row r="122" spans="2:11" ht="17.25" customHeight="1">
      <c r="B122" s="260"/>
      <c r="C122" s="237" t="s">
        <v>1536</v>
      </c>
      <c r="D122" s="237"/>
      <c r="E122" s="237"/>
      <c r="F122" s="238" t="s">
        <v>1537</v>
      </c>
      <c r="G122" s="239"/>
      <c r="H122" s="237"/>
      <c r="I122" s="237"/>
      <c r="J122" s="237" t="s">
        <v>1538</v>
      </c>
      <c r="K122" s="261"/>
    </row>
    <row r="123" spans="2:11" ht="5.25" customHeight="1">
      <c r="B123" s="262"/>
      <c r="C123" s="240"/>
      <c r="D123" s="240"/>
      <c r="E123" s="240"/>
      <c r="F123" s="240"/>
      <c r="G123" s="223"/>
      <c r="H123" s="240"/>
      <c r="I123" s="240"/>
      <c r="J123" s="240"/>
      <c r="K123" s="263"/>
    </row>
    <row r="124" spans="2:11" ht="15" customHeight="1">
      <c r="B124" s="262"/>
      <c r="C124" s="223" t="s">
        <v>1542</v>
      </c>
      <c r="D124" s="240"/>
      <c r="E124" s="240"/>
      <c r="F124" s="242" t="s">
        <v>1539</v>
      </c>
      <c r="G124" s="223"/>
      <c r="H124" s="223" t="s">
        <v>1578</v>
      </c>
      <c r="I124" s="223" t="s">
        <v>1541</v>
      </c>
      <c r="J124" s="223">
        <v>120</v>
      </c>
      <c r="K124" s="264"/>
    </row>
    <row r="125" spans="2:11" ht="15" customHeight="1">
      <c r="B125" s="262"/>
      <c r="C125" s="223" t="s">
        <v>1587</v>
      </c>
      <c r="D125" s="223"/>
      <c r="E125" s="223"/>
      <c r="F125" s="242" t="s">
        <v>1539</v>
      </c>
      <c r="G125" s="223"/>
      <c r="H125" s="223" t="s">
        <v>1588</v>
      </c>
      <c r="I125" s="223" t="s">
        <v>1541</v>
      </c>
      <c r="J125" s="223" t="s">
        <v>1589</v>
      </c>
      <c r="K125" s="264"/>
    </row>
    <row r="126" spans="2:11" ht="15" customHeight="1">
      <c r="B126" s="262"/>
      <c r="C126" s="223" t="s">
        <v>1488</v>
      </c>
      <c r="D126" s="223"/>
      <c r="E126" s="223"/>
      <c r="F126" s="242" t="s">
        <v>1539</v>
      </c>
      <c r="G126" s="223"/>
      <c r="H126" s="223" t="s">
        <v>1590</v>
      </c>
      <c r="I126" s="223" t="s">
        <v>1541</v>
      </c>
      <c r="J126" s="223" t="s">
        <v>1589</v>
      </c>
      <c r="K126" s="264"/>
    </row>
    <row r="127" spans="2:11" ht="15" customHeight="1">
      <c r="B127" s="262"/>
      <c r="C127" s="223" t="s">
        <v>1550</v>
      </c>
      <c r="D127" s="223"/>
      <c r="E127" s="223"/>
      <c r="F127" s="242" t="s">
        <v>1545</v>
      </c>
      <c r="G127" s="223"/>
      <c r="H127" s="223" t="s">
        <v>1551</v>
      </c>
      <c r="I127" s="223" t="s">
        <v>1541</v>
      </c>
      <c r="J127" s="223">
        <v>15</v>
      </c>
      <c r="K127" s="264"/>
    </row>
    <row r="128" spans="2:11" ht="15" customHeight="1">
      <c r="B128" s="262"/>
      <c r="C128" s="244" t="s">
        <v>1552</v>
      </c>
      <c r="D128" s="244"/>
      <c r="E128" s="244"/>
      <c r="F128" s="245" t="s">
        <v>1545</v>
      </c>
      <c r="G128" s="244"/>
      <c r="H128" s="244" t="s">
        <v>1553</v>
      </c>
      <c r="I128" s="244" t="s">
        <v>1541</v>
      </c>
      <c r="J128" s="244">
        <v>15</v>
      </c>
      <c r="K128" s="264"/>
    </row>
    <row r="129" spans="2:11" ht="15" customHeight="1">
      <c r="B129" s="262"/>
      <c r="C129" s="244" t="s">
        <v>1554</v>
      </c>
      <c r="D129" s="244"/>
      <c r="E129" s="244"/>
      <c r="F129" s="245" t="s">
        <v>1545</v>
      </c>
      <c r="G129" s="244"/>
      <c r="H129" s="244" t="s">
        <v>1555</v>
      </c>
      <c r="I129" s="244" t="s">
        <v>1541</v>
      </c>
      <c r="J129" s="244">
        <v>20</v>
      </c>
      <c r="K129" s="264"/>
    </row>
    <row r="130" spans="2:11" ht="15" customHeight="1">
      <c r="B130" s="262"/>
      <c r="C130" s="244" t="s">
        <v>1556</v>
      </c>
      <c r="D130" s="244"/>
      <c r="E130" s="244"/>
      <c r="F130" s="245" t="s">
        <v>1545</v>
      </c>
      <c r="G130" s="244"/>
      <c r="H130" s="244" t="s">
        <v>1557</v>
      </c>
      <c r="I130" s="244" t="s">
        <v>1541</v>
      </c>
      <c r="J130" s="244">
        <v>20</v>
      </c>
      <c r="K130" s="264"/>
    </row>
    <row r="131" spans="2:11" ht="15" customHeight="1">
      <c r="B131" s="262"/>
      <c r="C131" s="223" t="s">
        <v>1544</v>
      </c>
      <c r="D131" s="223"/>
      <c r="E131" s="223"/>
      <c r="F131" s="242" t="s">
        <v>1545</v>
      </c>
      <c r="G131" s="223"/>
      <c r="H131" s="223" t="s">
        <v>1578</v>
      </c>
      <c r="I131" s="223" t="s">
        <v>1541</v>
      </c>
      <c r="J131" s="223">
        <v>50</v>
      </c>
      <c r="K131" s="264"/>
    </row>
    <row r="132" spans="2:11" ht="15" customHeight="1">
      <c r="B132" s="262"/>
      <c r="C132" s="223" t="s">
        <v>1558</v>
      </c>
      <c r="D132" s="223"/>
      <c r="E132" s="223"/>
      <c r="F132" s="242" t="s">
        <v>1545</v>
      </c>
      <c r="G132" s="223"/>
      <c r="H132" s="223" t="s">
        <v>1578</v>
      </c>
      <c r="I132" s="223" t="s">
        <v>1541</v>
      </c>
      <c r="J132" s="223">
        <v>50</v>
      </c>
      <c r="K132" s="264"/>
    </row>
    <row r="133" spans="2:11" ht="15" customHeight="1">
      <c r="B133" s="262"/>
      <c r="C133" s="223" t="s">
        <v>1564</v>
      </c>
      <c r="D133" s="223"/>
      <c r="E133" s="223"/>
      <c r="F133" s="242" t="s">
        <v>1545</v>
      </c>
      <c r="G133" s="223"/>
      <c r="H133" s="223" t="s">
        <v>1578</v>
      </c>
      <c r="I133" s="223" t="s">
        <v>1541</v>
      </c>
      <c r="J133" s="223">
        <v>50</v>
      </c>
      <c r="K133" s="264"/>
    </row>
    <row r="134" spans="2:11" ht="15" customHeight="1">
      <c r="B134" s="262"/>
      <c r="C134" s="223" t="s">
        <v>1566</v>
      </c>
      <c r="D134" s="223"/>
      <c r="E134" s="223"/>
      <c r="F134" s="242" t="s">
        <v>1545</v>
      </c>
      <c r="G134" s="223"/>
      <c r="H134" s="223" t="s">
        <v>1578</v>
      </c>
      <c r="I134" s="223" t="s">
        <v>1541</v>
      </c>
      <c r="J134" s="223">
        <v>50</v>
      </c>
      <c r="K134" s="264"/>
    </row>
    <row r="135" spans="2:11" ht="15" customHeight="1">
      <c r="B135" s="262"/>
      <c r="C135" s="223" t="s">
        <v>131</v>
      </c>
      <c r="D135" s="223"/>
      <c r="E135" s="223"/>
      <c r="F135" s="242" t="s">
        <v>1545</v>
      </c>
      <c r="G135" s="223"/>
      <c r="H135" s="223" t="s">
        <v>1591</v>
      </c>
      <c r="I135" s="223" t="s">
        <v>1541</v>
      </c>
      <c r="J135" s="223">
        <v>255</v>
      </c>
      <c r="K135" s="264"/>
    </row>
    <row r="136" spans="2:11" ht="15" customHeight="1">
      <c r="B136" s="262"/>
      <c r="C136" s="223" t="s">
        <v>1568</v>
      </c>
      <c r="D136" s="223"/>
      <c r="E136" s="223"/>
      <c r="F136" s="242" t="s">
        <v>1539</v>
      </c>
      <c r="G136" s="223"/>
      <c r="H136" s="223" t="s">
        <v>1592</v>
      </c>
      <c r="I136" s="223" t="s">
        <v>1570</v>
      </c>
      <c r="J136" s="223"/>
      <c r="K136" s="264"/>
    </row>
    <row r="137" spans="2:11" ht="15" customHeight="1">
      <c r="B137" s="262"/>
      <c r="C137" s="223" t="s">
        <v>1571</v>
      </c>
      <c r="D137" s="223"/>
      <c r="E137" s="223"/>
      <c r="F137" s="242" t="s">
        <v>1539</v>
      </c>
      <c r="G137" s="223"/>
      <c r="H137" s="223" t="s">
        <v>1593</v>
      </c>
      <c r="I137" s="223" t="s">
        <v>1573</v>
      </c>
      <c r="J137" s="223"/>
      <c r="K137" s="264"/>
    </row>
    <row r="138" spans="2:11" ht="15" customHeight="1">
      <c r="B138" s="262"/>
      <c r="C138" s="223" t="s">
        <v>1574</v>
      </c>
      <c r="D138" s="223"/>
      <c r="E138" s="223"/>
      <c r="F138" s="242" t="s">
        <v>1539</v>
      </c>
      <c r="G138" s="223"/>
      <c r="H138" s="223" t="s">
        <v>1574</v>
      </c>
      <c r="I138" s="223" t="s">
        <v>1573</v>
      </c>
      <c r="J138" s="223"/>
      <c r="K138" s="264"/>
    </row>
    <row r="139" spans="2:11" ht="15" customHeight="1">
      <c r="B139" s="262"/>
      <c r="C139" s="223" t="s">
        <v>41</v>
      </c>
      <c r="D139" s="223"/>
      <c r="E139" s="223"/>
      <c r="F139" s="242" t="s">
        <v>1539</v>
      </c>
      <c r="G139" s="223"/>
      <c r="H139" s="223" t="s">
        <v>1594</v>
      </c>
      <c r="I139" s="223" t="s">
        <v>1573</v>
      </c>
      <c r="J139" s="223"/>
      <c r="K139" s="264"/>
    </row>
    <row r="140" spans="2:11" ht="15" customHeight="1">
      <c r="B140" s="262"/>
      <c r="C140" s="223" t="s">
        <v>1595</v>
      </c>
      <c r="D140" s="223"/>
      <c r="E140" s="223"/>
      <c r="F140" s="242" t="s">
        <v>1539</v>
      </c>
      <c r="G140" s="223"/>
      <c r="H140" s="223" t="s">
        <v>1596</v>
      </c>
      <c r="I140" s="223" t="s">
        <v>1573</v>
      </c>
      <c r="J140" s="223"/>
      <c r="K140" s="264"/>
    </row>
    <row r="141" spans="2:11" ht="15" customHeight="1">
      <c r="B141" s="265"/>
      <c r="C141" s="266"/>
      <c r="D141" s="266"/>
      <c r="E141" s="266"/>
      <c r="F141" s="266"/>
      <c r="G141" s="266"/>
      <c r="H141" s="266"/>
      <c r="I141" s="266"/>
      <c r="J141" s="266"/>
      <c r="K141" s="267"/>
    </row>
    <row r="142" spans="2:11" ht="18.75" customHeight="1">
      <c r="B142" s="219"/>
      <c r="C142" s="219"/>
      <c r="D142" s="219"/>
      <c r="E142" s="219"/>
      <c r="F142" s="254"/>
      <c r="G142" s="219"/>
      <c r="H142" s="219"/>
      <c r="I142" s="219"/>
      <c r="J142" s="219"/>
      <c r="K142" s="219"/>
    </row>
    <row r="143" spans="2:11" ht="18.75" customHeight="1">
      <c r="B143" s="229"/>
      <c r="C143" s="229"/>
      <c r="D143" s="229"/>
      <c r="E143" s="229"/>
      <c r="F143" s="229"/>
      <c r="G143" s="229"/>
      <c r="H143" s="229"/>
      <c r="I143" s="229"/>
      <c r="J143" s="229"/>
      <c r="K143" s="229"/>
    </row>
    <row r="144" spans="2:11" ht="7.5" customHeight="1">
      <c r="B144" s="230"/>
      <c r="C144" s="231"/>
      <c r="D144" s="231"/>
      <c r="E144" s="231"/>
      <c r="F144" s="231"/>
      <c r="G144" s="231"/>
      <c r="H144" s="231"/>
      <c r="I144" s="231"/>
      <c r="J144" s="231"/>
      <c r="K144" s="232"/>
    </row>
    <row r="145" spans="2:11" ht="45" customHeight="1">
      <c r="B145" s="233"/>
      <c r="C145" s="334" t="s">
        <v>1597</v>
      </c>
      <c r="D145" s="334"/>
      <c r="E145" s="334"/>
      <c r="F145" s="334"/>
      <c r="G145" s="334"/>
      <c r="H145" s="334"/>
      <c r="I145" s="334"/>
      <c r="J145" s="334"/>
      <c r="K145" s="234"/>
    </row>
    <row r="146" spans="2:11" ht="17.25" customHeight="1">
      <c r="B146" s="233"/>
      <c r="C146" s="235" t="s">
        <v>1533</v>
      </c>
      <c r="D146" s="235"/>
      <c r="E146" s="235"/>
      <c r="F146" s="235" t="s">
        <v>1534</v>
      </c>
      <c r="G146" s="236"/>
      <c r="H146" s="235" t="s">
        <v>126</v>
      </c>
      <c r="I146" s="235" t="s">
        <v>60</v>
      </c>
      <c r="J146" s="235" t="s">
        <v>1535</v>
      </c>
      <c r="K146" s="234"/>
    </row>
    <row r="147" spans="2:11" ht="17.25" customHeight="1">
      <c r="B147" s="233"/>
      <c r="C147" s="237" t="s">
        <v>1536</v>
      </c>
      <c r="D147" s="237"/>
      <c r="E147" s="237"/>
      <c r="F147" s="238" t="s">
        <v>1537</v>
      </c>
      <c r="G147" s="239"/>
      <c r="H147" s="237"/>
      <c r="I147" s="237"/>
      <c r="J147" s="237" t="s">
        <v>1538</v>
      </c>
      <c r="K147" s="234"/>
    </row>
    <row r="148" spans="2:11" ht="5.25" customHeight="1">
      <c r="B148" s="243"/>
      <c r="C148" s="240"/>
      <c r="D148" s="240"/>
      <c r="E148" s="240"/>
      <c r="F148" s="240"/>
      <c r="G148" s="241"/>
      <c r="H148" s="240"/>
      <c r="I148" s="240"/>
      <c r="J148" s="240"/>
      <c r="K148" s="264"/>
    </row>
    <row r="149" spans="2:11" ht="15" customHeight="1">
      <c r="B149" s="243"/>
      <c r="C149" s="268" t="s">
        <v>1542</v>
      </c>
      <c r="D149" s="223"/>
      <c r="E149" s="223"/>
      <c r="F149" s="269" t="s">
        <v>1539</v>
      </c>
      <c r="G149" s="223"/>
      <c r="H149" s="268" t="s">
        <v>1578</v>
      </c>
      <c r="I149" s="268" t="s">
        <v>1541</v>
      </c>
      <c r="J149" s="268">
        <v>120</v>
      </c>
      <c r="K149" s="264"/>
    </row>
    <row r="150" spans="2:11" ht="15" customHeight="1">
      <c r="B150" s="243"/>
      <c r="C150" s="268" t="s">
        <v>1587</v>
      </c>
      <c r="D150" s="223"/>
      <c r="E150" s="223"/>
      <c r="F150" s="269" t="s">
        <v>1539</v>
      </c>
      <c r="G150" s="223"/>
      <c r="H150" s="268" t="s">
        <v>1598</v>
      </c>
      <c r="I150" s="268" t="s">
        <v>1541</v>
      </c>
      <c r="J150" s="268" t="s">
        <v>1589</v>
      </c>
      <c r="K150" s="264"/>
    </row>
    <row r="151" spans="2:11" ht="15" customHeight="1">
      <c r="B151" s="243"/>
      <c r="C151" s="268" t="s">
        <v>1488</v>
      </c>
      <c r="D151" s="223"/>
      <c r="E151" s="223"/>
      <c r="F151" s="269" t="s">
        <v>1539</v>
      </c>
      <c r="G151" s="223"/>
      <c r="H151" s="268" t="s">
        <v>1599</v>
      </c>
      <c r="I151" s="268" t="s">
        <v>1541</v>
      </c>
      <c r="J151" s="268" t="s">
        <v>1589</v>
      </c>
      <c r="K151" s="264"/>
    </row>
    <row r="152" spans="2:11" ht="15" customHeight="1">
      <c r="B152" s="243"/>
      <c r="C152" s="268" t="s">
        <v>1544</v>
      </c>
      <c r="D152" s="223"/>
      <c r="E152" s="223"/>
      <c r="F152" s="269" t="s">
        <v>1545</v>
      </c>
      <c r="G152" s="223"/>
      <c r="H152" s="268" t="s">
        <v>1578</v>
      </c>
      <c r="I152" s="268" t="s">
        <v>1541</v>
      </c>
      <c r="J152" s="268">
        <v>50</v>
      </c>
      <c r="K152" s="264"/>
    </row>
    <row r="153" spans="2:11" ht="15" customHeight="1">
      <c r="B153" s="243"/>
      <c r="C153" s="268" t="s">
        <v>1547</v>
      </c>
      <c r="D153" s="223"/>
      <c r="E153" s="223"/>
      <c r="F153" s="269" t="s">
        <v>1539</v>
      </c>
      <c r="G153" s="223"/>
      <c r="H153" s="268" t="s">
        <v>1578</v>
      </c>
      <c r="I153" s="268" t="s">
        <v>1549</v>
      </c>
      <c r="J153" s="268"/>
      <c r="K153" s="264"/>
    </row>
    <row r="154" spans="2:11" ht="15" customHeight="1">
      <c r="B154" s="243"/>
      <c r="C154" s="268" t="s">
        <v>1558</v>
      </c>
      <c r="D154" s="223"/>
      <c r="E154" s="223"/>
      <c r="F154" s="269" t="s">
        <v>1545</v>
      </c>
      <c r="G154" s="223"/>
      <c r="H154" s="268" t="s">
        <v>1578</v>
      </c>
      <c r="I154" s="268" t="s">
        <v>1541</v>
      </c>
      <c r="J154" s="268">
        <v>50</v>
      </c>
      <c r="K154" s="264"/>
    </row>
    <row r="155" spans="2:11" ht="15" customHeight="1">
      <c r="B155" s="243"/>
      <c r="C155" s="268" t="s">
        <v>1566</v>
      </c>
      <c r="D155" s="223"/>
      <c r="E155" s="223"/>
      <c r="F155" s="269" t="s">
        <v>1545</v>
      </c>
      <c r="G155" s="223"/>
      <c r="H155" s="268" t="s">
        <v>1578</v>
      </c>
      <c r="I155" s="268" t="s">
        <v>1541</v>
      </c>
      <c r="J155" s="268">
        <v>50</v>
      </c>
      <c r="K155" s="264"/>
    </row>
    <row r="156" spans="2:11" ht="15" customHeight="1">
      <c r="B156" s="243"/>
      <c r="C156" s="268" t="s">
        <v>1564</v>
      </c>
      <c r="D156" s="223"/>
      <c r="E156" s="223"/>
      <c r="F156" s="269" t="s">
        <v>1545</v>
      </c>
      <c r="G156" s="223"/>
      <c r="H156" s="268" t="s">
        <v>1578</v>
      </c>
      <c r="I156" s="268" t="s">
        <v>1541</v>
      </c>
      <c r="J156" s="268">
        <v>50</v>
      </c>
      <c r="K156" s="264"/>
    </row>
    <row r="157" spans="2:11" ht="15" customHeight="1">
      <c r="B157" s="243"/>
      <c r="C157" s="268" t="s">
        <v>88</v>
      </c>
      <c r="D157" s="223"/>
      <c r="E157" s="223"/>
      <c r="F157" s="269" t="s">
        <v>1539</v>
      </c>
      <c r="G157" s="223"/>
      <c r="H157" s="268" t="s">
        <v>1600</v>
      </c>
      <c r="I157" s="268" t="s">
        <v>1541</v>
      </c>
      <c r="J157" s="268" t="s">
        <v>1601</v>
      </c>
      <c r="K157" s="264"/>
    </row>
    <row r="158" spans="2:11" ht="15" customHeight="1">
      <c r="B158" s="243"/>
      <c r="C158" s="268" t="s">
        <v>1602</v>
      </c>
      <c r="D158" s="223"/>
      <c r="E158" s="223"/>
      <c r="F158" s="269" t="s">
        <v>1539</v>
      </c>
      <c r="G158" s="223"/>
      <c r="H158" s="268" t="s">
        <v>1603</v>
      </c>
      <c r="I158" s="268" t="s">
        <v>1573</v>
      </c>
      <c r="J158" s="268"/>
      <c r="K158" s="264"/>
    </row>
    <row r="159" spans="2:11" ht="15" customHeight="1">
      <c r="B159" s="270"/>
      <c r="C159" s="252"/>
      <c r="D159" s="252"/>
      <c r="E159" s="252"/>
      <c r="F159" s="252"/>
      <c r="G159" s="252"/>
      <c r="H159" s="252"/>
      <c r="I159" s="252"/>
      <c r="J159" s="252"/>
      <c r="K159" s="271"/>
    </row>
    <row r="160" spans="2:11" ht="18.75" customHeight="1">
      <c r="B160" s="219"/>
      <c r="C160" s="223"/>
      <c r="D160" s="223"/>
      <c r="E160" s="223"/>
      <c r="F160" s="242"/>
      <c r="G160" s="223"/>
      <c r="H160" s="223"/>
      <c r="I160" s="223"/>
      <c r="J160" s="223"/>
      <c r="K160" s="219"/>
    </row>
    <row r="161" spans="2:11" ht="18.75" customHeight="1">
      <c r="B161" s="229"/>
      <c r="C161" s="229"/>
      <c r="D161" s="229"/>
      <c r="E161" s="229"/>
      <c r="F161" s="229"/>
      <c r="G161" s="229"/>
      <c r="H161" s="229"/>
      <c r="I161" s="229"/>
      <c r="J161" s="229"/>
      <c r="K161" s="229"/>
    </row>
    <row r="162" spans="2:11" ht="7.5" customHeight="1">
      <c r="B162" s="211"/>
      <c r="C162" s="212"/>
      <c r="D162" s="212"/>
      <c r="E162" s="212"/>
      <c r="F162" s="212"/>
      <c r="G162" s="212"/>
      <c r="H162" s="212"/>
      <c r="I162" s="212"/>
      <c r="J162" s="212"/>
      <c r="K162" s="213"/>
    </row>
    <row r="163" spans="2:11" ht="45" customHeight="1">
      <c r="B163" s="214"/>
      <c r="C163" s="333" t="s">
        <v>1604</v>
      </c>
      <c r="D163" s="333"/>
      <c r="E163" s="333"/>
      <c r="F163" s="333"/>
      <c r="G163" s="333"/>
      <c r="H163" s="333"/>
      <c r="I163" s="333"/>
      <c r="J163" s="333"/>
      <c r="K163" s="215"/>
    </row>
    <row r="164" spans="2:11" ht="17.25" customHeight="1">
      <c r="B164" s="214"/>
      <c r="C164" s="235" t="s">
        <v>1533</v>
      </c>
      <c r="D164" s="235"/>
      <c r="E164" s="235"/>
      <c r="F164" s="235" t="s">
        <v>1534</v>
      </c>
      <c r="G164" s="272"/>
      <c r="H164" s="273" t="s">
        <v>126</v>
      </c>
      <c r="I164" s="273" t="s">
        <v>60</v>
      </c>
      <c r="J164" s="235" t="s">
        <v>1535</v>
      </c>
      <c r="K164" s="215"/>
    </row>
    <row r="165" spans="2:11" ht="17.25" customHeight="1">
      <c r="B165" s="216"/>
      <c r="C165" s="237" t="s">
        <v>1536</v>
      </c>
      <c r="D165" s="237"/>
      <c r="E165" s="237"/>
      <c r="F165" s="238" t="s">
        <v>1537</v>
      </c>
      <c r="G165" s="274"/>
      <c r="H165" s="275"/>
      <c r="I165" s="275"/>
      <c r="J165" s="237" t="s">
        <v>1538</v>
      </c>
      <c r="K165" s="217"/>
    </row>
    <row r="166" spans="2:11" ht="5.25" customHeight="1">
      <c r="B166" s="243"/>
      <c r="C166" s="240"/>
      <c r="D166" s="240"/>
      <c r="E166" s="240"/>
      <c r="F166" s="240"/>
      <c r="G166" s="241"/>
      <c r="H166" s="240"/>
      <c r="I166" s="240"/>
      <c r="J166" s="240"/>
      <c r="K166" s="264"/>
    </row>
    <row r="167" spans="2:11" ht="15" customHeight="1">
      <c r="B167" s="243"/>
      <c r="C167" s="223" t="s">
        <v>1542</v>
      </c>
      <c r="D167" s="223"/>
      <c r="E167" s="223"/>
      <c r="F167" s="242" t="s">
        <v>1539</v>
      </c>
      <c r="G167" s="223"/>
      <c r="H167" s="223" t="s">
        <v>1578</v>
      </c>
      <c r="I167" s="223" t="s">
        <v>1541</v>
      </c>
      <c r="J167" s="223">
        <v>120</v>
      </c>
      <c r="K167" s="264"/>
    </row>
    <row r="168" spans="2:11" ht="15" customHeight="1">
      <c r="B168" s="243"/>
      <c r="C168" s="223" t="s">
        <v>1587</v>
      </c>
      <c r="D168" s="223"/>
      <c r="E168" s="223"/>
      <c r="F168" s="242" t="s">
        <v>1539</v>
      </c>
      <c r="G168" s="223"/>
      <c r="H168" s="223" t="s">
        <v>1588</v>
      </c>
      <c r="I168" s="223" t="s">
        <v>1541</v>
      </c>
      <c r="J168" s="223" t="s">
        <v>1589</v>
      </c>
      <c r="K168" s="264"/>
    </row>
    <row r="169" spans="2:11" ht="15" customHeight="1">
      <c r="B169" s="243"/>
      <c r="C169" s="223" t="s">
        <v>1488</v>
      </c>
      <c r="D169" s="223"/>
      <c r="E169" s="223"/>
      <c r="F169" s="242" t="s">
        <v>1539</v>
      </c>
      <c r="G169" s="223"/>
      <c r="H169" s="223" t="s">
        <v>1605</v>
      </c>
      <c r="I169" s="223" t="s">
        <v>1541</v>
      </c>
      <c r="J169" s="223" t="s">
        <v>1589</v>
      </c>
      <c r="K169" s="264"/>
    </row>
    <row r="170" spans="2:11" ht="15" customHeight="1">
      <c r="B170" s="243"/>
      <c r="C170" s="223" t="s">
        <v>1544</v>
      </c>
      <c r="D170" s="223"/>
      <c r="E170" s="223"/>
      <c r="F170" s="242" t="s">
        <v>1545</v>
      </c>
      <c r="G170" s="223"/>
      <c r="H170" s="223" t="s">
        <v>1605</v>
      </c>
      <c r="I170" s="223" t="s">
        <v>1541</v>
      </c>
      <c r="J170" s="223">
        <v>50</v>
      </c>
      <c r="K170" s="264"/>
    </row>
    <row r="171" spans="2:11" ht="15" customHeight="1">
      <c r="B171" s="243"/>
      <c r="C171" s="223" t="s">
        <v>1547</v>
      </c>
      <c r="D171" s="223"/>
      <c r="E171" s="223"/>
      <c r="F171" s="242" t="s">
        <v>1539</v>
      </c>
      <c r="G171" s="223"/>
      <c r="H171" s="223" t="s">
        <v>1605</v>
      </c>
      <c r="I171" s="223" t="s">
        <v>1549</v>
      </c>
      <c r="J171" s="223"/>
      <c r="K171" s="264"/>
    </row>
    <row r="172" spans="2:11" ht="15" customHeight="1">
      <c r="B172" s="243"/>
      <c r="C172" s="223" t="s">
        <v>1558</v>
      </c>
      <c r="D172" s="223"/>
      <c r="E172" s="223"/>
      <c r="F172" s="242" t="s">
        <v>1545</v>
      </c>
      <c r="G172" s="223"/>
      <c r="H172" s="223" t="s">
        <v>1605</v>
      </c>
      <c r="I172" s="223" t="s">
        <v>1541</v>
      </c>
      <c r="J172" s="223">
        <v>50</v>
      </c>
      <c r="K172" s="264"/>
    </row>
    <row r="173" spans="2:11" ht="15" customHeight="1">
      <c r="B173" s="243"/>
      <c r="C173" s="223" t="s">
        <v>1566</v>
      </c>
      <c r="D173" s="223"/>
      <c r="E173" s="223"/>
      <c r="F173" s="242" t="s">
        <v>1545</v>
      </c>
      <c r="G173" s="223"/>
      <c r="H173" s="223" t="s">
        <v>1605</v>
      </c>
      <c r="I173" s="223" t="s">
        <v>1541</v>
      </c>
      <c r="J173" s="223">
        <v>50</v>
      </c>
      <c r="K173" s="264"/>
    </row>
    <row r="174" spans="2:11" ht="15" customHeight="1">
      <c r="B174" s="243"/>
      <c r="C174" s="223" t="s">
        <v>1564</v>
      </c>
      <c r="D174" s="223"/>
      <c r="E174" s="223"/>
      <c r="F174" s="242" t="s">
        <v>1545</v>
      </c>
      <c r="G174" s="223"/>
      <c r="H174" s="223" t="s">
        <v>1605</v>
      </c>
      <c r="I174" s="223" t="s">
        <v>1541</v>
      </c>
      <c r="J174" s="223">
        <v>50</v>
      </c>
      <c r="K174" s="264"/>
    </row>
    <row r="175" spans="2:11" ht="15" customHeight="1">
      <c r="B175" s="243"/>
      <c r="C175" s="223" t="s">
        <v>125</v>
      </c>
      <c r="D175" s="223"/>
      <c r="E175" s="223"/>
      <c r="F175" s="242" t="s">
        <v>1539</v>
      </c>
      <c r="G175" s="223"/>
      <c r="H175" s="223" t="s">
        <v>1606</v>
      </c>
      <c r="I175" s="223" t="s">
        <v>1607</v>
      </c>
      <c r="J175" s="223"/>
      <c r="K175" s="264"/>
    </row>
    <row r="176" spans="2:11" ht="15" customHeight="1">
      <c r="B176" s="243"/>
      <c r="C176" s="223" t="s">
        <v>60</v>
      </c>
      <c r="D176" s="223"/>
      <c r="E176" s="223"/>
      <c r="F176" s="242" t="s">
        <v>1539</v>
      </c>
      <c r="G176" s="223"/>
      <c r="H176" s="223" t="s">
        <v>1608</v>
      </c>
      <c r="I176" s="223" t="s">
        <v>1609</v>
      </c>
      <c r="J176" s="223">
        <v>1</v>
      </c>
      <c r="K176" s="264"/>
    </row>
    <row r="177" spans="2:11" ht="15" customHeight="1">
      <c r="B177" s="243"/>
      <c r="C177" s="223" t="s">
        <v>56</v>
      </c>
      <c r="D177" s="223"/>
      <c r="E177" s="223"/>
      <c r="F177" s="242" t="s">
        <v>1539</v>
      </c>
      <c r="G177" s="223"/>
      <c r="H177" s="223" t="s">
        <v>1610</v>
      </c>
      <c r="I177" s="223" t="s">
        <v>1541</v>
      </c>
      <c r="J177" s="223">
        <v>20</v>
      </c>
      <c r="K177" s="264"/>
    </row>
    <row r="178" spans="2:11" ht="15" customHeight="1">
      <c r="B178" s="243"/>
      <c r="C178" s="223" t="s">
        <v>126</v>
      </c>
      <c r="D178" s="223"/>
      <c r="E178" s="223"/>
      <c r="F178" s="242" t="s">
        <v>1539</v>
      </c>
      <c r="G178" s="223"/>
      <c r="H178" s="223" t="s">
        <v>1611</v>
      </c>
      <c r="I178" s="223" t="s">
        <v>1541</v>
      </c>
      <c r="J178" s="223">
        <v>255</v>
      </c>
      <c r="K178" s="264"/>
    </row>
    <row r="179" spans="2:11" ht="15" customHeight="1">
      <c r="B179" s="243"/>
      <c r="C179" s="223" t="s">
        <v>127</v>
      </c>
      <c r="D179" s="223"/>
      <c r="E179" s="223"/>
      <c r="F179" s="242" t="s">
        <v>1539</v>
      </c>
      <c r="G179" s="223"/>
      <c r="H179" s="223" t="s">
        <v>1504</v>
      </c>
      <c r="I179" s="223" t="s">
        <v>1541</v>
      </c>
      <c r="J179" s="223">
        <v>10</v>
      </c>
      <c r="K179" s="264"/>
    </row>
    <row r="180" spans="2:11" ht="15" customHeight="1">
      <c r="B180" s="243"/>
      <c r="C180" s="223" t="s">
        <v>128</v>
      </c>
      <c r="D180" s="223"/>
      <c r="E180" s="223"/>
      <c r="F180" s="242" t="s">
        <v>1539</v>
      </c>
      <c r="G180" s="223"/>
      <c r="H180" s="223" t="s">
        <v>1612</v>
      </c>
      <c r="I180" s="223" t="s">
        <v>1573</v>
      </c>
      <c r="J180" s="223"/>
      <c r="K180" s="264"/>
    </row>
    <row r="181" spans="2:11" ht="15" customHeight="1">
      <c r="B181" s="243"/>
      <c r="C181" s="223" t="s">
        <v>1613</v>
      </c>
      <c r="D181" s="223"/>
      <c r="E181" s="223"/>
      <c r="F181" s="242" t="s">
        <v>1539</v>
      </c>
      <c r="G181" s="223"/>
      <c r="H181" s="223" t="s">
        <v>1614</v>
      </c>
      <c r="I181" s="223" t="s">
        <v>1573</v>
      </c>
      <c r="J181" s="223"/>
      <c r="K181" s="264"/>
    </row>
    <row r="182" spans="2:11" ht="15" customHeight="1">
      <c r="B182" s="243"/>
      <c r="C182" s="223" t="s">
        <v>1602</v>
      </c>
      <c r="D182" s="223"/>
      <c r="E182" s="223"/>
      <c r="F182" s="242" t="s">
        <v>1539</v>
      </c>
      <c r="G182" s="223"/>
      <c r="H182" s="223" t="s">
        <v>1615</v>
      </c>
      <c r="I182" s="223" t="s">
        <v>1573</v>
      </c>
      <c r="J182" s="223"/>
      <c r="K182" s="264"/>
    </row>
    <row r="183" spans="2:11" ht="15" customHeight="1">
      <c r="B183" s="243"/>
      <c r="C183" s="223" t="s">
        <v>130</v>
      </c>
      <c r="D183" s="223"/>
      <c r="E183" s="223"/>
      <c r="F183" s="242" t="s">
        <v>1545</v>
      </c>
      <c r="G183" s="223"/>
      <c r="H183" s="223" t="s">
        <v>1616</v>
      </c>
      <c r="I183" s="223" t="s">
        <v>1541</v>
      </c>
      <c r="J183" s="223">
        <v>50</v>
      </c>
      <c r="K183" s="264"/>
    </row>
    <row r="184" spans="2:11" ht="15" customHeight="1">
      <c r="B184" s="243"/>
      <c r="C184" s="223" t="s">
        <v>1617</v>
      </c>
      <c r="D184" s="223"/>
      <c r="E184" s="223"/>
      <c r="F184" s="242" t="s">
        <v>1545</v>
      </c>
      <c r="G184" s="223"/>
      <c r="H184" s="223" t="s">
        <v>1618</v>
      </c>
      <c r="I184" s="223" t="s">
        <v>1619</v>
      </c>
      <c r="J184" s="223"/>
      <c r="K184" s="264"/>
    </row>
    <row r="185" spans="2:11" ht="15" customHeight="1">
      <c r="B185" s="243"/>
      <c r="C185" s="223" t="s">
        <v>1620</v>
      </c>
      <c r="D185" s="223"/>
      <c r="E185" s="223"/>
      <c r="F185" s="242" t="s">
        <v>1545</v>
      </c>
      <c r="G185" s="223"/>
      <c r="H185" s="223" t="s">
        <v>1621</v>
      </c>
      <c r="I185" s="223" t="s">
        <v>1619</v>
      </c>
      <c r="J185" s="223"/>
      <c r="K185" s="264"/>
    </row>
    <row r="186" spans="2:11" ht="15" customHeight="1">
      <c r="B186" s="243"/>
      <c r="C186" s="223" t="s">
        <v>1622</v>
      </c>
      <c r="D186" s="223"/>
      <c r="E186" s="223"/>
      <c r="F186" s="242" t="s">
        <v>1545</v>
      </c>
      <c r="G186" s="223"/>
      <c r="H186" s="223" t="s">
        <v>1623</v>
      </c>
      <c r="I186" s="223" t="s">
        <v>1619</v>
      </c>
      <c r="J186" s="223"/>
      <c r="K186" s="264"/>
    </row>
    <row r="187" spans="2:11" ht="15" customHeight="1">
      <c r="B187" s="243"/>
      <c r="C187" s="276" t="s">
        <v>1624</v>
      </c>
      <c r="D187" s="223"/>
      <c r="E187" s="223"/>
      <c r="F187" s="242" t="s">
        <v>1545</v>
      </c>
      <c r="G187" s="223"/>
      <c r="H187" s="223" t="s">
        <v>1625</v>
      </c>
      <c r="I187" s="223" t="s">
        <v>1626</v>
      </c>
      <c r="J187" s="277" t="s">
        <v>1627</v>
      </c>
      <c r="K187" s="264"/>
    </row>
    <row r="188" spans="2:11" ht="15" customHeight="1">
      <c r="B188" s="243"/>
      <c r="C188" s="228" t="s">
        <v>45</v>
      </c>
      <c r="D188" s="223"/>
      <c r="E188" s="223"/>
      <c r="F188" s="242" t="s">
        <v>1539</v>
      </c>
      <c r="G188" s="223"/>
      <c r="H188" s="219" t="s">
        <v>1628</v>
      </c>
      <c r="I188" s="223" t="s">
        <v>1629</v>
      </c>
      <c r="J188" s="223"/>
      <c r="K188" s="264"/>
    </row>
    <row r="189" spans="2:11" ht="15" customHeight="1">
      <c r="B189" s="243"/>
      <c r="C189" s="228" t="s">
        <v>1630</v>
      </c>
      <c r="D189" s="223"/>
      <c r="E189" s="223"/>
      <c r="F189" s="242" t="s">
        <v>1539</v>
      </c>
      <c r="G189" s="223"/>
      <c r="H189" s="223" t="s">
        <v>1631</v>
      </c>
      <c r="I189" s="223" t="s">
        <v>1573</v>
      </c>
      <c r="J189" s="223"/>
      <c r="K189" s="264"/>
    </row>
    <row r="190" spans="2:11" ht="15" customHeight="1">
      <c r="B190" s="243"/>
      <c r="C190" s="228" t="s">
        <v>1632</v>
      </c>
      <c r="D190" s="223"/>
      <c r="E190" s="223"/>
      <c r="F190" s="242" t="s">
        <v>1539</v>
      </c>
      <c r="G190" s="223"/>
      <c r="H190" s="223" t="s">
        <v>1633</v>
      </c>
      <c r="I190" s="223" t="s">
        <v>1573</v>
      </c>
      <c r="J190" s="223"/>
      <c r="K190" s="264"/>
    </row>
    <row r="191" spans="2:11" ht="15" customHeight="1">
      <c r="B191" s="243"/>
      <c r="C191" s="228" t="s">
        <v>1634</v>
      </c>
      <c r="D191" s="223"/>
      <c r="E191" s="223"/>
      <c r="F191" s="242" t="s">
        <v>1545</v>
      </c>
      <c r="G191" s="223"/>
      <c r="H191" s="223" t="s">
        <v>1635</v>
      </c>
      <c r="I191" s="223" t="s">
        <v>1573</v>
      </c>
      <c r="J191" s="223"/>
      <c r="K191" s="264"/>
    </row>
    <row r="192" spans="2:11" ht="15" customHeight="1">
      <c r="B192" s="270"/>
      <c r="C192" s="278"/>
      <c r="D192" s="252"/>
      <c r="E192" s="252"/>
      <c r="F192" s="252"/>
      <c r="G192" s="252"/>
      <c r="H192" s="252"/>
      <c r="I192" s="252"/>
      <c r="J192" s="252"/>
      <c r="K192" s="271"/>
    </row>
    <row r="193" spans="2:11" ht="18.75" customHeight="1">
      <c r="B193" s="219"/>
      <c r="C193" s="223"/>
      <c r="D193" s="223"/>
      <c r="E193" s="223"/>
      <c r="F193" s="242"/>
      <c r="G193" s="223"/>
      <c r="H193" s="223"/>
      <c r="I193" s="223"/>
      <c r="J193" s="223"/>
      <c r="K193" s="219"/>
    </row>
    <row r="194" spans="2:11" ht="18.75" customHeight="1">
      <c r="B194" s="219"/>
      <c r="C194" s="223"/>
      <c r="D194" s="223"/>
      <c r="E194" s="223"/>
      <c r="F194" s="242"/>
      <c r="G194" s="223"/>
      <c r="H194" s="223"/>
      <c r="I194" s="223"/>
      <c r="J194" s="223"/>
      <c r="K194" s="219"/>
    </row>
    <row r="195" spans="2:11" ht="18.75" customHeight="1">
      <c r="B195" s="229"/>
      <c r="C195" s="229"/>
      <c r="D195" s="229"/>
      <c r="E195" s="229"/>
      <c r="F195" s="229"/>
      <c r="G195" s="229"/>
      <c r="H195" s="229"/>
      <c r="I195" s="229"/>
      <c r="J195" s="229"/>
      <c r="K195" s="229"/>
    </row>
    <row r="196" spans="2:11" ht="13.5">
      <c r="B196" s="211"/>
      <c r="C196" s="212"/>
      <c r="D196" s="212"/>
      <c r="E196" s="212"/>
      <c r="F196" s="212"/>
      <c r="G196" s="212"/>
      <c r="H196" s="212"/>
      <c r="I196" s="212"/>
      <c r="J196" s="212"/>
      <c r="K196" s="213"/>
    </row>
    <row r="197" spans="2:11" ht="21">
      <c r="B197" s="214"/>
      <c r="C197" s="333" t="s">
        <v>1636</v>
      </c>
      <c r="D197" s="333"/>
      <c r="E197" s="333"/>
      <c r="F197" s="333"/>
      <c r="G197" s="333"/>
      <c r="H197" s="333"/>
      <c r="I197" s="333"/>
      <c r="J197" s="333"/>
      <c r="K197" s="215"/>
    </row>
    <row r="198" spans="2:11" ht="25.5" customHeight="1">
      <c r="B198" s="214"/>
      <c r="C198" s="279" t="s">
        <v>1637</v>
      </c>
      <c r="D198" s="279"/>
      <c r="E198" s="279"/>
      <c r="F198" s="279" t="s">
        <v>1638</v>
      </c>
      <c r="G198" s="280"/>
      <c r="H198" s="332" t="s">
        <v>1639</v>
      </c>
      <c r="I198" s="332"/>
      <c r="J198" s="332"/>
      <c r="K198" s="215"/>
    </row>
    <row r="199" spans="2:11" ht="5.25" customHeight="1">
      <c r="B199" s="243"/>
      <c r="C199" s="240"/>
      <c r="D199" s="240"/>
      <c r="E199" s="240"/>
      <c r="F199" s="240"/>
      <c r="G199" s="223"/>
      <c r="H199" s="240"/>
      <c r="I199" s="240"/>
      <c r="J199" s="240"/>
      <c r="K199" s="264"/>
    </row>
    <row r="200" spans="2:11" ht="15" customHeight="1">
      <c r="B200" s="243"/>
      <c r="C200" s="223" t="s">
        <v>1629</v>
      </c>
      <c r="D200" s="223"/>
      <c r="E200" s="223"/>
      <c r="F200" s="242" t="s">
        <v>46</v>
      </c>
      <c r="G200" s="223"/>
      <c r="H200" s="330" t="s">
        <v>1640</v>
      </c>
      <c r="I200" s="330"/>
      <c r="J200" s="330"/>
      <c r="K200" s="264"/>
    </row>
    <row r="201" spans="2:11" ht="15" customHeight="1">
      <c r="B201" s="243"/>
      <c r="C201" s="249"/>
      <c r="D201" s="223"/>
      <c r="E201" s="223"/>
      <c r="F201" s="242" t="s">
        <v>47</v>
      </c>
      <c r="G201" s="223"/>
      <c r="H201" s="330" t="s">
        <v>1641</v>
      </c>
      <c r="I201" s="330"/>
      <c r="J201" s="330"/>
      <c r="K201" s="264"/>
    </row>
    <row r="202" spans="2:11" ht="15" customHeight="1">
      <c r="B202" s="243"/>
      <c r="C202" s="249"/>
      <c r="D202" s="223"/>
      <c r="E202" s="223"/>
      <c r="F202" s="242" t="s">
        <v>50</v>
      </c>
      <c r="G202" s="223"/>
      <c r="H202" s="330" t="s">
        <v>1642</v>
      </c>
      <c r="I202" s="330"/>
      <c r="J202" s="330"/>
      <c r="K202" s="264"/>
    </row>
    <row r="203" spans="2:11" ht="15" customHeight="1">
      <c r="B203" s="243"/>
      <c r="C203" s="223"/>
      <c r="D203" s="223"/>
      <c r="E203" s="223"/>
      <c r="F203" s="242" t="s">
        <v>48</v>
      </c>
      <c r="G203" s="223"/>
      <c r="H203" s="330" t="s">
        <v>1643</v>
      </c>
      <c r="I203" s="330"/>
      <c r="J203" s="330"/>
      <c r="K203" s="264"/>
    </row>
    <row r="204" spans="2:11" ht="15" customHeight="1">
      <c r="B204" s="243"/>
      <c r="C204" s="223"/>
      <c r="D204" s="223"/>
      <c r="E204" s="223"/>
      <c r="F204" s="242" t="s">
        <v>49</v>
      </c>
      <c r="G204" s="223"/>
      <c r="H204" s="330" t="s">
        <v>1644</v>
      </c>
      <c r="I204" s="330"/>
      <c r="J204" s="330"/>
      <c r="K204" s="264"/>
    </row>
    <row r="205" spans="2:11" ht="15" customHeight="1">
      <c r="B205" s="243"/>
      <c r="C205" s="223"/>
      <c r="D205" s="223"/>
      <c r="E205" s="223"/>
      <c r="F205" s="242"/>
      <c r="G205" s="223"/>
      <c r="H205" s="223"/>
      <c r="I205" s="223"/>
      <c r="J205" s="223"/>
      <c r="K205" s="264"/>
    </row>
    <row r="206" spans="2:11" ht="15" customHeight="1">
      <c r="B206" s="243"/>
      <c r="C206" s="223" t="s">
        <v>1585</v>
      </c>
      <c r="D206" s="223"/>
      <c r="E206" s="223"/>
      <c r="F206" s="242" t="s">
        <v>79</v>
      </c>
      <c r="G206" s="223"/>
      <c r="H206" s="330" t="s">
        <v>1645</v>
      </c>
      <c r="I206" s="330"/>
      <c r="J206" s="330"/>
      <c r="K206" s="264"/>
    </row>
    <row r="207" spans="2:11" ht="15" customHeight="1">
      <c r="B207" s="243"/>
      <c r="C207" s="249"/>
      <c r="D207" s="223"/>
      <c r="E207" s="223"/>
      <c r="F207" s="242" t="s">
        <v>1482</v>
      </c>
      <c r="G207" s="223"/>
      <c r="H207" s="330" t="s">
        <v>1483</v>
      </c>
      <c r="I207" s="330"/>
      <c r="J207" s="330"/>
      <c r="K207" s="264"/>
    </row>
    <row r="208" spans="2:11" ht="15" customHeight="1">
      <c r="B208" s="243"/>
      <c r="C208" s="223"/>
      <c r="D208" s="223"/>
      <c r="E208" s="223"/>
      <c r="F208" s="242" t="s">
        <v>1480</v>
      </c>
      <c r="G208" s="223"/>
      <c r="H208" s="330" t="s">
        <v>1646</v>
      </c>
      <c r="I208" s="330"/>
      <c r="J208" s="330"/>
      <c r="K208" s="264"/>
    </row>
    <row r="209" spans="2:11" ht="15" customHeight="1">
      <c r="B209" s="281"/>
      <c r="C209" s="249"/>
      <c r="D209" s="249"/>
      <c r="E209" s="249"/>
      <c r="F209" s="242" t="s">
        <v>1484</v>
      </c>
      <c r="G209" s="228"/>
      <c r="H209" s="331" t="s">
        <v>1485</v>
      </c>
      <c r="I209" s="331"/>
      <c r="J209" s="331"/>
      <c r="K209" s="282"/>
    </row>
    <row r="210" spans="2:11" ht="15" customHeight="1">
      <c r="B210" s="281"/>
      <c r="C210" s="249"/>
      <c r="D210" s="249"/>
      <c r="E210" s="249"/>
      <c r="F210" s="242" t="s">
        <v>1486</v>
      </c>
      <c r="G210" s="228"/>
      <c r="H210" s="331" t="s">
        <v>1464</v>
      </c>
      <c r="I210" s="331"/>
      <c r="J210" s="331"/>
      <c r="K210" s="282"/>
    </row>
    <row r="211" spans="2:11" ht="15" customHeight="1">
      <c r="B211" s="281"/>
      <c r="C211" s="249"/>
      <c r="D211" s="249"/>
      <c r="E211" s="249"/>
      <c r="F211" s="283"/>
      <c r="G211" s="228"/>
      <c r="H211" s="284"/>
      <c r="I211" s="284"/>
      <c r="J211" s="284"/>
      <c r="K211" s="282"/>
    </row>
    <row r="212" spans="2:11" ht="15" customHeight="1">
      <c r="B212" s="281"/>
      <c r="C212" s="223" t="s">
        <v>1609</v>
      </c>
      <c r="D212" s="249"/>
      <c r="E212" s="249"/>
      <c r="F212" s="242">
        <v>1</v>
      </c>
      <c r="G212" s="228"/>
      <c r="H212" s="331" t="s">
        <v>1647</v>
      </c>
      <c r="I212" s="331"/>
      <c r="J212" s="331"/>
      <c r="K212" s="282"/>
    </row>
    <row r="213" spans="2:11" ht="15" customHeight="1">
      <c r="B213" s="281"/>
      <c r="C213" s="249"/>
      <c r="D213" s="249"/>
      <c r="E213" s="249"/>
      <c r="F213" s="242">
        <v>2</v>
      </c>
      <c r="G213" s="228"/>
      <c r="H213" s="331" t="s">
        <v>1648</v>
      </c>
      <c r="I213" s="331"/>
      <c r="J213" s="331"/>
      <c r="K213" s="282"/>
    </row>
    <row r="214" spans="2:11" ht="15" customHeight="1">
      <c r="B214" s="281"/>
      <c r="C214" s="249"/>
      <c r="D214" s="249"/>
      <c r="E214" s="249"/>
      <c r="F214" s="242">
        <v>3</v>
      </c>
      <c r="G214" s="228"/>
      <c r="H214" s="331" t="s">
        <v>1649</v>
      </c>
      <c r="I214" s="331"/>
      <c r="J214" s="331"/>
      <c r="K214" s="282"/>
    </row>
    <row r="215" spans="2:11" ht="15" customHeight="1">
      <c r="B215" s="281"/>
      <c r="C215" s="249"/>
      <c r="D215" s="249"/>
      <c r="E215" s="249"/>
      <c r="F215" s="242">
        <v>4</v>
      </c>
      <c r="G215" s="228"/>
      <c r="H215" s="331" t="s">
        <v>1650</v>
      </c>
      <c r="I215" s="331"/>
      <c r="J215" s="331"/>
      <c r="K215" s="282"/>
    </row>
    <row r="216" spans="2:11" ht="12.75" customHeight="1">
      <c r="B216" s="285"/>
      <c r="C216" s="286"/>
      <c r="D216" s="286"/>
      <c r="E216" s="286"/>
      <c r="F216" s="286"/>
      <c r="G216" s="286"/>
      <c r="H216" s="286"/>
      <c r="I216" s="286"/>
      <c r="J216" s="286"/>
      <c r="K216" s="287"/>
    </row>
  </sheetData>
  <sheetProtection formatCells="0" formatColumns="0" formatRows="0" insertColumns="0" insertRows="0" insertHyperlinks="0" deleteColumns="0" deleteRows="0" sort="0" autoFilter="0" pivotTables="0"/>
  <mergeCells count="77">
    <mergeCell ref="C9:J9"/>
    <mergeCell ref="D10:J10"/>
    <mergeCell ref="D13:J13"/>
    <mergeCell ref="C3:J3"/>
    <mergeCell ref="C4:J4"/>
    <mergeCell ref="C6:J6"/>
    <mergeCell ref="C7:J7"/>
    <mergeCell ref="D11:J11"/>
    <mergeCell ref="F19:J19"/>
    <mergeCell ref="F20:J20"/>
    <mergeCell ref="D14:J14"/>
    <mergeCell ref="D15:J15"/>
    <mergeCell ref="F16:J16"/>
    <mergeCell ref="F17:J1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D33:J33"/>
    <mergeCell ref="G34:J34"/>
    <mergeCell ref="G35:J35"/>
    <mergeCell ref="D49:J49"/>
    <mergeCell ref="E48:J48"/>
    <mergeCell ref="G36:J36"/>
    <mergeCell ref="G37:J3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Hrba</dc:creator>
  <cp:keywords/>
  <dc:description/>
  <cp:lastModifiedBy>Pavel Hrba</cp:lastModifiedBy>
  <dcterms:created xsi:type="dcterms:W3CDTF">2017-10-04T16:13:03Z</dcterms:created>
  <dcterms:modified xsi:type="dcterms:W3CDTF">2017-10-04T16:22:29Z</dcterms:modified>
  <cp:category/>
  <cp:version/>
  <cp:contentType/>
  <cp:contentStatus/>
</cp:coreProperties>
</file>