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0702 - Rekonstrukce pol..." sheetId="2" r:id="rId2"/>
  </sheets>
  <definedNames>
    <definedName name="_xlnm.Print_Area" localSheetId="0">'Rekapitulace stavby'!$D$4:$AO$76,'Rekapitulace stavby'!$C$82:$AQ$96</definedName>
    <definedName name="_xlnm._FilterDatabase" localSheetId="1" hidden="1">'210702 - Rekonstrukce pol...'!$C$122:$K$177</definedName>
    <definedName name="_xlnm.Print_Area" localSheetId="1">'210702 - Rekonstrukce pol...'!$C$4:$J$76,'210702 - Rekonstrukce pol...'!$C$82:$J$106,'210702 - Rekonstrukce pol...'!$C$112:$J$177</definedName>
    <definedName name="_xlnm.Print_Titles" localSheetId="0">'Rekapitulace stavby'!$92:$92</definedName>
    <definedName name="_xlnm.Print_Titles" localSheetId="1">'210702 - Rekonstrukce pol...'!$122:$122</definedName>
  </definedNames>
  <calcPr fullCalcOnLoad="1"/>
</workbook>
</file>

<file path=xl/sharedStrings.xml><?xml version="1.0" encoding="utf-8"?>
<sst xmlns="http://schemas.openxmlformats.org/spreadsheetml/2006/main" count="852" uniqueCount="282">
  <si>
    <t>Export Komplet</t>
  </si>
  <si>
    <t/>
  </si>
  <si>
    <t>2.0</t>
  </si>
  <si>
    <t>ZAMOK</t>
  </si>
  <si>
    <t>False</t>
  </si>
  <si>
    <t>{40850223-c09d-4cb9-b67e-e0f4bbcff3fc}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</si>
  <si>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</si>
  <si>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</si>
  <si>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</si>
  <si>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</si>
  <si>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</si>
  <si>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</si>
  <si>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</si>
  <si>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</si>
  <si>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210702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</si>
  <si>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</si>
  <si>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</si>
  <si>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polní cesty Opěš - Babín</t>
  </si>
  <si>
    <t>KSO:</t>
  </si>
  <si>
    <t>CC-CZ:</t>
  </si>
  <si>
    <t>Místo:</t>
  </si>
  <si>
    <t xml:space="preserve"> </t>
  </si>
  <si>
    <t>Datum:</t>
  </si>
  <si>
    <t>8. 12. 2018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</si>
  <si>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</si>
  <si>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</si>
  <si>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</si>
  <si>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</si>
  <si>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</si>
  <si>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</si>
  <si>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</si>
  <si>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</si>
  <si>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</si>
  <si>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</si>
  <si>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</si>
  <si>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</si>
  <si>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</si>
  <si>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</si>
  <si>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</si>
  <si>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</si>
  <si>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</si>
  <si>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</si>
  <si>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</si>
  <si>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</si>
  <si>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</si>
  <si>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</si>
  <si>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</si>
  <si>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</si>
  <si>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</si>
  <si>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</si>
  <si>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</si>
  <si>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</si>
  <si>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</si>
  <si>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</si>
  <si>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</si>
  <si>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</si>
  <si>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</si>
  <si>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</si>
  <si>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</si>
  <si>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</si>
  <si>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</si>
  <si>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</si>
  <si>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</si>
  <si>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</si>
  <si>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</si>
  <si>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</si>
  <si>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</si>
  <si>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</si>
  <si>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</si>
  <si>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</si>
  <si>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</si>
  <si>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</si>
  <si>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</si>
  <si>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</si>
  <si>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</si>
  <si>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</si>
  <si>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</si>
  <si>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</si>
  <si>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</si>
  <si>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</si>
  <si>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</si>
  <si>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</si>
  <si>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</si>
  <si>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</si>
  <si>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</si>
  <si>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</si>
  <si>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</si>
  <si>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</si>
  <si>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</si>
  <si>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</si>
  <si>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</si>
  <si>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</si>
  <si>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</si>
  <si>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</si>
  <si>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</si>
  <si>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</si>
  <si>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</si>
  <si>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</si>
  <si>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</si>
  <si>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</si>
  <si>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</si>
  <si>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</si>
  <si>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</si>
  <si>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</si>
  <si>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</si>
  <si>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</si>
  <si>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</si>
  <si>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</si>
  <si>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</si>
  <si>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</si>
  <si>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</si>
  <si>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</si>
  <si>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</si>
  <si>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</si>
  <si>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</si>
  <si>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</si>
  <si>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</si>
  <si>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</si>
  <si>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</si>
  <si>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4</t>
  </si>
  <si>
    <t>1895517962</t>
  </si>
  <si>
    <t>132201102</t>
  </si>
  <si>
    <t>Hloubení rýh š do 600 mm v hornině tř. 3 objemu přes 100 m3</t>
  </si>
  <si>
    <t>-1612589954</t>
  </si>
  <si>
    <t>P</t>
  </si>
  <si>
    <t>Poznámka k položce:
propustek
11*1,5*0,8=13,2</t>
  </si>
  <si>
    <t>3</t>
  </si>
  <si>
    <t>162601102</t>
  </si>
  <si>
    <t>Vodorovné přemístění do 5000 m výkopku/sypaniny z horniny tř. 1 až 4</t>
  </si>
  <si>
    <t>-1728153167</t>
  </si>
  <si>
    <t>171201201</t>
  </si>
  <si>
    <t>Uložení sypaniny na skládky</t>
  </si>
  <si>
    <t>-1173027841</t>
  </si>
  <si>
    <t>5</t>
  </si>
  <si>
    <t>175151101</t>
  </si>
  <si>
    <t>Obsypání potrubí strojně sypaninou bez prohození, uloženou do 3 m</t>
  </si>
  <si>
    <t>-312004403</t>
  </si>
  <si>
    <t>Poznámka k položce:
propustek
0,35*11=3,85</t>
  </si>
  <si>
    <t>6</t>
  </si>
  <si>
    <t>M</t>
  </si>
  <si>
    <t>583441210</t>
  </si>
  <si>
    <t>štěrkodrť frakce 0-8</t>
  </si>
  <si>
    <t>t</t>
  </si>
  <si>
    <t>8</t>
  </si>
  <si>
    <t>-1857490240</t>
  </si>
  <si>
    <t>Poznámka k položce:
3,85 m3 * 1,75 t/m3</t>
  </si>
  <si>
    <t>7</t>
  </si>
  <si>
    <t>181101141</t>
  </si>
  <si>
    <t>Úprava pozemku s rozpojením, přehrnutím, urovnáním a přehrnutím do 20 m zeminy tř 4</t>
  </si>
  <si>
    <t>-1200538615</t>
  </si>
  <si>
    <t>181102302</t>
  </si>
  <si>
    <t>Úprava pláně v zářezech se zhutněním</t>
  </si>
  <si>
    <t>m2</t>
  </si>
  <si>
    <t>-1073765662</t>
  </si>
  <si>
    <t>Vodorovné konstrukce</t>
  </si>
  <si>
    <t>9</t>
  </si>
  <si>
    <t>451572111</t>
  </si>
  <si>
    <t>Lože pod potrubí otevřený výkop z kameniva drobného těženého</t>
  </si>
  <si>
    <t>589219007</t>
  </si>
  <si>
    <t>Poznámka k položce:
11*0,8*0,15=1,32</t>
  </si>
  <si>
    <t>Komunikace pozemní</t>
  </si>
  <si>
    <t>10</t>
  </si>
  <si>
    <t>564851111</t>
  </si>
  <si>
    <t>Podklad ze štěrkodrtě ŠD tl 150 mm</t>
  </si>
  <si>
    <t>-1287568273</t>
  </si>
  <si>
    <t>11</t>
  </si>
  <si>
    <t>1042723415</t>
  </si>
  <si>
    <t>12</t>
  </si>
  <si>
    <t>569903311</t>
  </si>
  <si>
    <t>Zřízení zemních krajnic se zhutněním</t>
  </si>
  <si>
    <t>1937180642</t>
  </si>
  <si>
    <t>13</t>
  </si>
  <si>
    <t>573411105</t>
  </si>
  <si>
    <t>Jednoduchý nátěr z asfaltu v množství 1,7 kg/m2 s posypem</t>
  </si>
  <si>
    <t>-415995250</t>
  </si>
  <si>
    <t>14</t>
  </si>
  <si>
    <t>573411106</t>
  </si>
  <si>
    <t>Jednoduchý nátěr z asfaltu v množství 1,90 kg/m2 s posypem</t>
  </si>
  <si>
    <t>1407097214</t>
  </si>
  <si>
    <t>574381112</t>
  </si>
  <si>
    <t>Penetrační makadam hrubý PMH tl 100 mm</t>
  </si>
  <si>
    <t>304584911</t>
  </si>
  <si>
    <t>16</t>
  </si>
  <si>
    <t>599141111</t>
  </si>
  <si>
    <t>Vyplnění spár mezi silničními dílci živičnou zálivkou</t>
  </si>
  <si>
    <t>m</t>
  </si>
  <si>
    <t>122013684</t>
  </si>
  <si>
    <t>Ostatní konstrukce a práce, bourání</t>
  </si>
  <si>
    <t>17</t>
  </si>
  <si>
    <t>912211111</t>
  </si>
  <si>
    <t>Montáž směrového sloupku silničního plastového prosté uložení bez betonového základu</t>
  </si>
  <si>
    <t>kus</t>
  </si>
  <si>
    <t>-1961781364</t>
  </si>
  <si>
    <t>Poznámka k položce:
0,010 Z11g  2x</t>
  </si>
  <si>
    <t>18</t>
  </si>
  <si>
    <t>404451500</t>
  </si>
  <si>
    <t>sloupek silniční plastový s retroreflexní fólií směrový 1200 mm</t>
  </si>
  <si>
    <t>-1483678725</t>
  </si>
  <si>
    <t>19</t>
  </si>
  <si>
    <t>919441221</t>
  </si>
  <si>
    <t>Čelo propustku z lomového kamene pro propustek z trub DN 600 až 800</t>
  </si>
  <si>
    <t>-463962827</t>
  </si>
  <si>
    <t>20</t>
  </si>
  <si>
    <t>919521140</t>
  </si>
  <si>
    <t>Zřízení silničního propustku z trub betonových nebo ŽB DN 600</t>
  </si>
  <si>
    <t>-1666406382</t>
  </si>
  <si>
    <t>592224100</t>
  </si>
  <si>
    <t>trouba hrdlová přímá železobetonová s integrovaným těsněním TZH-Q 600/2500 60 x 250 x 10 cm</t>
  </si>
  <si>
    <t>-1903988874</t>
  </si>
  <si>
    <t>22</t>
  </si>
  <si>
    <t>919735113</t>
  </si>
  <si>
    <t>Řezání stávajícího živičného krytu hl do 150 mm</t>
  </si>
  <si>
    <t>2086584353</t>
  </si>
  <si>
    <t>23</t>
  </si>
  <si>
    <t>938902111</t>
  </si>
  <si>
    <t>Čištění příkopů komunikací příkopovým rypadlem objem nánosu do 0,15 m3/m</t>
  </si>
  <si>
    <t>-317274199</t>
  </si>
  <si>
    <t>24</t>
  </si>
  <si>
    <t>938909612</t>
  </si>
  <si>
    <t>Odstranění nánosu na krajnicích tl do 200 mm</t>
  </si>
  <si>
    <t>967376060</t>
  </si>
  <si>
    <t>997</t>
  </si>
  <si>
    <t>Přesun sutě</t>
  </si>
  <si>
    <t>25</t>
  </si>
  <si>
    <t>997013655</t>
  </si>
  <si>
    <t>Poplatek za uložení na skládce (skládkovné) zeminy a kamení kód odpadu 17 05 04</t>
  </si>
  <si>
    <t>-726549847</t>
  </si>
  <si>
    <t>26</t>
  </si>
  <si>
    <t>997221551</t>
  </si>
  <si>
    <t>Vodorovná doprava suti ze sypkých materiálů do 1 km</t>
  </si>
  <si>
    <t>329474425</t>
  </si>
  <si>
    <t>27</t>
  </si>
  <si>
    <t>997221559</t>
  </si>
  <si>
    <t>Příplatek ZKD 1 km u vodorovné dopravy suti ze sypkých materiálů</t>
  </si>
  <si>
    <t>1317697115</t>
  </si>
  <si>
    <t>998</t>
  </si>
  <si>
    <t>Přesun hmot</t>
  </si>
  <si>
    <t>28</t>
  </si>
  <si>
    <t>998225111</t>
  </si>
  <si>
    <t>Přesun hmot pro pozemní komunikace s krytem z kamene, monolitickým betonovým nebo živičným</t>
  </si>
  <si>
    <t>-64778604</t>
  </si>
  <si>
    <t>VRN</t>
  </si>
  <si>
    <t>Vedlejší rozpočtové náklady</t>
  </si>
  <si>
    <t>VRN1</t>
  </si>
  <si>
    <t>Průzkumné, geodetické a projektové práce</t>
  </si>
  <si>
    <t>29</t>
  </si>
  <si>
    <t>012103000</t>
  </si>
  <si>
    <t>Geodetické práce před výstavbou</t>
  </si>
  <si>
    <t>kpl</t>
  </si>
  <si>
    <t>1024</t>
  </si>
  <si>
    <t>1451837365</t>
  </si>
  <si>
    <t>Poznámka k položce:
vytýčení hranic pozemku
vytýčení inž. sítí</t>
  </si>
  <si>
    <t>30</t>
  </si>
  <si>
    <t>012203000.1</t>
  </si>
  <si>
    <t>Geodetické práce při provádění stavby</t>
  </si>
  <si>
    <t>-726677966</t>
  </si>
  <si>
    <t>Poznámka k položce:
vytýčení stavby</t>
  </si>
  <si>
    <t>31</t>
  </si>
  <si>
    <t>012303000</t>
  </si>
  <si>
    <t>Geodetické práce po výstavbě</t>
  </si>
  <si>
    <t>-864830070</t>
  </si>
  <si>
    <t>Poznámka k položce:
zaměření skutečného stavu pro zpracování PDSP</t>
  </si>
  <si>
    <t>32</t>
  </si>
  <si>
    <t>013254000</t>
  </si>
  <si>
    <t>Dokumentace skutečného provedení stavby</t>
  </si>
  <si>
    <t>-886702592</t>
  </si>
  <si>
    <t>VRN3</t>
  </si>
  <si>
    <t>Zařízení staveniště</t>
  </si>
  <si>
    <t>33</t>
  </si>
  <si>
    <t>034303000</t>
  </si>
  <si>
    <t>Dopravní značení na staveništi</t>
  </si>
  <si>
    <t>-675142901</t>
  </si>
  <si>
    <t>34</t>
  </si>
  <si>
    <t>034503000</t>
  </si>
  <si>
    <t>Prezentační tabule dotačního programu</t>
  </si>
  <si>
    <t>-981646676</t>
  </si>
  <si>
    <t>VRN4</t>
  </si>
  <si>
    <t>Inženýrská činnost</t>
  </si>
  <si>
    <t>35</t>
  </si>
  <si>
    <t>043194000</t>
  </si>
  <si>
    <t>Hutnící zkoušky</t>
  </si>
  <si>
    <t>-2132019584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</si>
</sst>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210702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polní cesty Opěš - Babín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8. 12. 2018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pans="1:90" s="7" customFormat="1" ht="16.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'210702 - Rekonstrukce pol...'!J28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'210702 - Rekonstrukce pol...'!P123</f>
        <v>0</v>
      </c>
      <c r="AV95" s="124">
        <f>'210702 - Rekonstrukce pol...'!J31</f>
        <v>0</v>
      </c>
      <c r="AW95" s="124">
        <f>'210702 - Rekonstrukce pol...'!J32</f>
        <v>0</v>
      </c>
      <c r="AX95" s="124">
        <f>'210702 - Rekonstrukce pol...'!J33</f>
        <v>0</v>
      </c>
      <c r="AY95" s="124">
        <f>'210702 - Rekonstrukce pol...'!J34</f>
        <v>0</v>
      </c>
      <c r="AZ95" s="124">
        <f>'210702 - Rekonstrukce pol...'!F31</f>
        <v>0</v>
      </c>
      <c r="BA95" s="124">
        <f>'210702 - Rekonstrukce pol...'!F32</f>
        <v>0</v>
      </c>
      <c r="BB95" s="124">
        <f>'210702 - Rekonstrukce pol...'!F33</f>
        <v>0</v>
      </c>
      <c r="BC95" s="124">
        <f>'210702 - Rekonstrukce pol...'!F34</f>
        <v>0</v>
      </c>
      <c r="BD95" s="126">
        <f>'210702 - Rekonstrukce pol...'!F35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10702 - Rekonstrukce po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80</v>
      </c>
    </row>
    <row r="4" spans="2:46" s="1" customFormat="1" ht="24.95" customHeight="1">
      <c r="B4" s="17"/>
      <c r="D4" s="130" t="s">
        <v>81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8. 12. 2018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21</v>
      </c>
      <c r="F13" s="35"/>
      <c r="G13" s="35"/>
      <c r="H13" s="35"/>
      <c r="I13" s="132" t="s">
        <v>26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21</v>
      </c>
      <c r="F19" s="35"/>
      <c r="G19" s="35"/>
      <c r="H19" s="35"/>
      <c r="I19" s="132" t="s">
        <v>26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">
        <v>21</v>
      </c>
      <c r="F22" s="35"/>
      <c r="G22" s="35"/>
      <c r="H22" s="35"/>
      <c r="I22" s="132" t="s">
        <v>26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ROUND(J123,2)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ROUND((SUM(BE123:BE177)),2)</f>
        <v>0</v>
      </c>
      <c r="G31" s="35"/>
      <c r="H31" s="35"/>
      <c r="I31" s="146">
        <v>0.21</v>
      </c>
      <c r="J31" s="145">
        <f>ROUND(((SUM(BE123:BE177))*I31),2)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39</v>
      </c>
      <c r="F32" s="145">
        <f>ROUND((SUM(BF123:BF177)),2)</f>
        <v>0</v>
      </c>
      <c r="G32" s="35"/>
      <c r="H32" s="35"/>
      <c r="I32" s="146">
        <v>0.15</v>
      </c>
      <c r="J32" s="145">
        <f>ROUND(((SUM(BF123:BF177))*I32),2)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40</v>
      </c>
      <c r="F33" s="145">
        <f>ROUND((SUM(BG123:BG177)),2)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41</v>
      </c>
      <c r="F34" s="145">
        <f>ROUND((SUM(BH123:BH177)),2)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42</v>
      </c>
      <c r="F35" s="145">
        <f>ROUND((SUM(BI123:BI177)),2)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Rekonstrukce polní cesty Opěš - Babín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8. 12. 2018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83</v>
      </c>
      <c r="D92" s="166"/>
      <c r="E92" s="166"/>
      <c r="F92" s="166"/>
      <c r="G92" s="166"/>
      <c r="H92" s="166"/>
      <c r="I92" s="166"/>
      <c r="J92" s="167" t="s">
        <v>84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85</v>
      </c>
      <c r="D94" s="37"/>
      <c r="E94" s="37"/>
      <c r="F94" s="37"/>
      <c r="G94" s="37"/>
      <c r="H94" s="37"/>
      <c r="I94" s="37"/>
      <c r="J94" s="107">
        <f>J123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pans="1:31" s="9" customFormat="1" ht="24.95" customHeight="1">
      <c r="A95" s="9"/>
      <c r="B95" s="169"/>
      <c r="C95" s="170"/>
      <c r="D95" s="171" t="s">
        <v>87</v>
      </c>
      <c r="E95" s="172"/>
      <c r="F95" s="172"/>
      <c r="G95" s="172"/>
      <c r="H95" s="172"/>
      <c r="I95" s="172"/>
      <c r="J95" s="173">
        <f>J124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88</v>
      </c>
      <c r="E96" s="178"/>
      <c r="F96" s="178"/>
      <c r="G96" s="178"/>
      <c r="H96" s="178"/>
      <c r="I96" s="178"/>
      <c r="J96" s="179">
        <f>J125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89</v>
      </c>
      <c r="E97" s="178"/>
      <c r="F97" s="178"/>
      <c r="G97" s="178"/>
      <c r="H97" s="178"/>
      <c r="I97" s="178"/>
      <c r="J97" s="179">
        <f>J137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90</v>
      </c>
      <c r="E98" s="178"/>
      <c r="F98" s="178"/>
      <c r="G98" s="178"/>
      <c r="H98" s="178"/>
      <c r="I98" s="178"/>
      <c r="J98" s="179">
        <f>J140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91</v>
      </c>
      <c r="E99" s="178"/>
      <c r="F99" s="178"/>
      <c r="G99" s="178"/>
      <c r="H99" s="178"/>
      <c r="I99" s="178"/>
      <c r="J99" s="179">
        <f>J148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92</v>
      </c>
      <c r="E100" s="178"/>
      <c r="F100" s="178"/>
      <c r="G100" s="178"/>
      <c r="H100" s="178"/>
      <c r="I100" s="178"/>
      <c r="J100" s="179">
        <f>J158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5"/>
      <c r="C101" s="176"/>
      <c r="D101" s="177" t="s">
        <v>93</v>
      </c>
      <c r="E101" s="178"/>
      <c r="F101" s="178"/>
      <c r="G101" s="178"/>
      <c r="H101" s="178"/>
      <c r="I101" s="178"/>
      <c r="J101" s="179">
        <f>J162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69"/>
      <c r="C102" s="170"/>
      <c r="D102" s="171" t="s">
        <v>94</v>
      </c>
      <c r="E102" s="172"/>
      <c r="F102" s="172"/>
      <c r="G102" s="172"/>
      <c r="H102" s="172"/>
      <c r="I102" s="172"/>
      <c r="J102" s="173">
        <f>J164</f>
        <v>0</v>
      </c>
      <c r="K102" s="170"/>
      <c r="L102" s="17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5"/>
      <c r="C103" s="176"/>
      <c r="D103" s="177" t="s">
        <v>95</v>
      </c>
      <c r="E103" s="178"/>
      <c r="F103" s="178"/>
      <c r="G103" s="178"/>
      <c r="H103" s="178"/>
      <c r="I103" s="178"/>
      <c r="J103" s="179">
        <f>J165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5"/>
      <c r="C104" s="176"/>
      <c r="D104" s="177" t="s">
        <v>96</v>
      </c>
      <c r="E104" s="178"/>
      <c r="F104" s="178"/>
      <c r="G104" s="178"/>
      <c r="H104" s="178"/>
      <c r="I104" s="178"/>
      <c r="J104" s="179">
        <f>J173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5"/>
      <c r="C105" s="176"/>
      <c r="D105" s="177" t="s">
        <v>97</v>
      </c>
      <c r="E105" s="178"/>
      <c r="F105" s="178"/>
      <c r="G105" s="178"/>
      <c r="H105" s="178"/>
      <c r="I105" s="178"/>
      <c r="J105" s="179">
        <f>J176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98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E7</f>
        <v>Rekonstrukce polní cesty Opěš - Babín</v>
      </c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F10</f>
        <v xml:space="preserve"> </v>
      </c>
      <c r="G117" s="37"/>
      <c r="H117" s="37"/>
      <c r="I117" s="29" t="s">
        <v>22</v>
      </c>
      <c r="J117" s="76" t="str">
        <f>IF(J10="","",J10)</f>
        <v>8. 12. 2018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E13</f>
        <v xml:space="preserve"> </v>
      </c>
      <c r="G119" s="37"/>
      <c r="H119" s="37"/>
      <c r="I119" s="29" t="s">
        <v>29</v>
      </c>
      <c r="J119" s="33" t="str">
        <f>E19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IF(E16="","",E16)</f>
        <v>Vyplň údaj</v>
      </c>
      <c r="G120" s="37"/>
      <c r="H120" s="37"/>
      <c r="I120" s="29" t="s">
        <v>31</v>
      </c>
      <c r="J120" s="33" t="str">
        <f>E22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81"/>
      <c r="B122" s="182"/>
      <c r="C122" s="183" t="s">
        <v>99</v>
      </c>
      <c r="D122" s="184" t="s">
        <v>58</v>
      </c>
      <c r="E122" s="184" t="s">
        <v>54</v>
      </c>
      <c r="F122" s="184" t="s">
        <v>55</v>
      </c>
      <c r="G122" s="184" t="s">
        <v>100</v>
      </c>
      <c r="H122" s="184" t="s">
        <v>101</v>
      </c>
      <c r="I122" s="184" t="s">
        <v>102</v>
      </c>
      <c r="J122" s="185" t="s">
        <v>84</v>
      </c>
      <c r="K122" s="186" t="s">
        <v>103</v>
      </c>
      <c r="L122" s="187"/>
      <c r="M122" s="97" t="s">
        <v>1</v>
      </c>
      <c r="N122" s="98" t="s">
        <v>37</v>
      </c>
      <c r="O122" s="98" t="s">
        <v>104</v>
      </c>
      <c r="P122" s="98" t="s">
        <v>105</v>
      </c>
      <c r="Q122" s="98" t="s">
        <v>106</v>
      </c>
      <c r="R122" s="98" t="s">
        <v>107</v>
      </c>
      <c r="S122" s="98" t="s">
        <v>108</v>
      </c>
      <c r="T122" s="99" t="s">
        <v>109</v>
      </c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</row>
    <row r="123" spans="1:63" s="2" customFormat="1" ht="22.8" customHeight="1">
      <c r="A123" s="35"/>
      <c r="B123" s="36"/>
      <c r="C123" s="104" t="s">
        <v>110</v>
      </c>
      <c r="D123" s="37"/>
      <c r="E123" s="37"/>
      <c r="F123" s="37"/>
      <c r="G123" s="37"/>
      <c r="H123" s="37"/>
      <c r="I123" s="37"/>
      <c r="J123" s="188">
        <f>BK123</f>
        <v>0</v>
      </c>
      <c r="K123" s="37"/>
      <c r="L123" s="41"/>
      <c r="M123" s="100"/>
      <c r="N123" s="189"/>
      <c r="O123" s="101"/>
      <c r="P123" s="190">
        <f>P124+P164</f>
        <v>0</v>
      </c>
      <c r="Q123" s="101"/>
      <c r="R123" s="190">
        <f>R124+R164</f>
        <v>3139.1436182</v>
      </c>
      <c r="S123" s="101"/>
      <c r="T123" s="191">
        <f>T124+T164</f>
        <v>139.752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86</v>
      </c>
      <c r="BK123" s="192">
        <f>BK124+BK164</f>
        <v>0</v>
      </c>
    </row>
    <row r="124" spans="1:63" s="12" customFormat="1" ht="25.9" customHeight="1">
      <c r="A124" s="12"/>
      <c r="B124" s="193"/>
      <c r="C124" s="194"/>
      <c r="D124" s="195" t="s">
        <v>72</v>
      </c>
      <c r="E124" s="196" t="s">
        <v>111</v>
      </c>
      <c r="F124" s="196" t="s">
        <v>112</v>
      </c>
      <c r="G124" s="194"/>
      <c r="H124" s="194"/>
      <c r="I124" s="197"/>
      <c r="J124" s="198">
        <f>BK124</f>
        <v>0</v>
      </c>
      <c r="K124" s="194"/>
      <c r="L124" s="199"/>
      <c r="M124" s="200"/>
      <c r="N124" s="201"/>
      <c r="O124" s="201"/>
      <c r="P124" s="202">
        <f>P125+P137+P140+P148+P158+P162</f>
        <v>0</v>
      </c>
      <c r="Q124" s="201"/>
      <c r="R124" s="202">
        <f>R125+R137+R140+R148+R158+R162</f>
        <v>3139.1436182</v>
      </c>
      <c r="S124" s="201"/>
      <c r="T124" s="203">
        <f>T125+T137+T140+T148+T158+T162</f>
        <v>139.752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4" t="s">
        <v>78</v>
      </c>
      <c r="AT124" s="205" t="s">
        <v>72</v>
      </c>
      <c r="AU124" s="205" t="s">
        <v>73</v>
      </c>
      <c r="AY124" s="204" t="s">
        <v>113</v>
      </c>
      <c r="BK124" s="206">
        <f>BK125+BK137+BK140+BK148+BK158+BK162</f>
        <v>0</v>
      </c>
    </row>
    <row r="125" spans="1:63" s="12" customFormat="1" ht="22.8" customHeight="1">
      <c r="A125" s="12"/>
      <c r="B125" s="193"/>
      <c r="C125" s="194"/>
      <c r="D125" s="195" t="s">
        <v>72</v>
      </c>
      <c r="E125" s="207" t="s">
        <v>78</v>
      </c>
      <c r="F125" s="207" t="s">
        <v>114</v>
      </c>
      <c r="G125" s="194"/>
      <c r="H125" s="194"/>
      <c r="I125" s="197"/>
      <c r="J125" s="208">
        <f>BK125</f>
        <v>0</v>
      </c>
      <c r="K125" s="194"/>
      <c r="L125" s="199"/>
      <c r="M125" s="200"/>
      <c r="N125" s="201"/>
      <c r="O125" s="201"/>
      <c r="P125" s="202">
        <f>SUM(P126:P136)</f>
        <v>0</v>
      </c>
      <c r="Q125" s="201"/>
      <c r="R125" s="202">
        <f>SUM(R126:R136)</f>
        <v>7.121</v>
      </c>
      <c r="S125" s="201"/>
      <c r="T125" s="203">
        <f>SUM(T126:T136)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4" t="s">
        <v>78</v>
      </c>
      <c r="AT125" s="205" t="s">
        <v>72</v>
      </c>
      <c r="AU125" s="205" t="s">
        <v>78</v>
      </c>
      <c r="AY125" s="204" t="s">
        <v>113</v>
      </c>
      <c r="BK125" s="206">
        <f>SUM(BK126:BK136)</f>
        <v>0</v>
      </c>
    </row>
    <row r="126" spans="1:65" s="2" customFormat="1" ht="24.15" customHeight="1">
      <c r="A126" s="35"/>
      <c r="B126" s="36"/>
      <c r="C126" s="209" t="s">
        <v>78</v>
      </c>
      <c r="D126" s="209" t="s">
        <v>115</v>
      </c>
      <c r="E126" s="210" t="s">
        <v>116</v>
      </c>
      <c r="F126" s="211" t="s">
        <v>117</v>
      </c>
      <c r="G126" s="212" t="s">
        <v>118</v>
      </c>
      <c r="H126" s="213">
        <v>979.62</v>
      </c>
      <c r="I126" s="214"/>
      <c r="J126" s="215">
        <f>ROUND(I126*H126,2)</f>
        <v>0</v>
      </c>
      <c r="K126" s="216"/>
      <c r="L126" s="41"/>
      <c r="M126" s="217" t="s">
        <v>1</v>
      </c>
      <c r="N126" s="218" t="s">
        <v>38</v>
      </c>
      <c r="O126" s="88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1" t="s">
        <v>119</v>
      </c>
      <c r="AT126" s="221" t="s">
        <v>115</v>
      </c>
      <c r="AU126" s="221" t="s">
        <v>80</v>
      </c>
      <c r="AY126" s="14" t="s">
        <v>113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4" t="s">
        <v>78</v>
      </c>
      <c r="BK126" s="222">
        <f>ROUND(I126*H126,2)</f>
        <v>0</v>
      </c>
      <c r="BL126" s="14" t="s">
        <v>119</v>
      </c>
      <c r="BM126" s="221" t="s">
        <v>120</v>
      </c>
    </row>
    <row r="127" spans="1:65" s="2" customFormat="1" ht="24.15" customHeight="1">
      <c r="A127" s="35"/>
      <c r="B127" s="36"/>
      <c r="C127" s="209" t="s">
        <v>80</v>
      </c>
      <c r="D127" s="209" t="s">
        <v>115</v>
      </c>
      <c r="E127" s="210" t="s">
        <v>121</v>
      </c>
      <c r="F127" s="211" t="s">
        <v>122</v>
      </c>
      <c r="G127" s="212" t="s">
        <v>118</v>
      </c>
      <c r="H127" s="213">
        <v>13.2</v>
      </c>
      <c r="I127" s="214"/>
      <c r="J127" s="215">
        <f>ROUND(I127*H127,2)</f>
        <v>0</v>
      </c>
      <c r="K127" s="216"/>
      <c r="L127" s="41"/>
      <c r="M127" s="217" t="s">
        <v>1</v>
      </c>
      <c r="N127" s="218" t="s">
        <v>38</v>
      </c>
      <c r="O127" s="88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1" t="s">
        <v>119</v>
      </c>
      <c r="AT127" s="221" t="s">
        <v>115</v>
      </c>
      <c r="AU127" s="221" t="s">
        <v>80</v>
      </c>
      <c r="AY127" s="14" t="s">
        <v>113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4" t="s">
        <v>78</v>
      </c>
      <c r="BK127" s="222">
        <f>ROUND(I127*H127,2)</f>
        <v>0</v>
      </c>
      <c r="BL127" s="14" t="s">
        <v>119</v>
      </c>
      <c r="BM127" s="221" t="s">
        <v>123</v>
      </c>
    </row>
    <row r="128" spans="1:47" s="2" customFormat="1" ht="12">
      <c r="A128" s="35"/>
      <c r="B128" s="36"/>
      <c r="C128" s="37"/>
      <c r="D128" s="223" t="s">
        <v>124</v>
      </c>
      <c r="E128" s="37"/>
      <c r="F128" s="224" t="s">
        <v>125</v>
      </c>
      <c r="G128" s="37"/>
      <c r="H128" s="37"/>
      <c r="I128" s="225"/>
      <c r="J128" s="37"/>
      <c r="K128" s="37"/>
      <c r="L128" s="41"/>
      <c r="M128" s="226"/>
      <c r="N128" s="227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124</v>
      </c>
      <c r="AU128" s="14" t="s">
        <v>80</v>
      </c>
    </row>
    <row r="129" spans="1:65" s="2" customFormat="1" ht="24.15" customHeight="1">
      <c r="A129" s="35"/>
      <c r="B129" s="36"/>
      <c r="C129" s="209" t="s">
        <v>126</v>
      </c>
      <c r="D129" s="209" t="s">
        <v>115</v>
      </c>
      <c r="E129" s="210" t="s">
        <v>127</v>
      </c>
      <c r="F129" s="211" t="s">
        <v>128</v>
      </c>
      <c r="G129" s="212" t="s">
        <v>118</v>
      </c>
      <c r="H129" s="213">
        <v>999.82</v>
      </c>
      <c r="I129" s="214"/>
      <c r="J129" s="215">
        <f>ROUND(I129*H129,2)</f>
        <v>0</v>
      </c>
      <c r="K129" s="216"/>
      <c r="L129" s="41"/>
      <c r="M129" s="217" t="s">
        <v>1</v>
      </c>
      <c r="N129" s="218" t="s">
        <v>38</v>
      </c>
      <c r="O129" s="88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1" t="s">
        <v>119</v>
      </c>
      <c r="AT129" s="221" t="s">
        <v>115</v>
      </c>
      <c r="AU129" s="221" t="s">
        <v>80</v>
      </c>
      <c r="AY129" s="14" t="s">
        <v>113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4" t="s">
        <v>78</v>
      </c>
      <c r="BK129" s="222">
        <f>ROUND(I129*H129,2)</f>
        <v>0</v>
      </c>
      <c r="BL129" s="14" t="s">
        <v>119</v>
      </c>
      <c r="BM129" s="221" t="s">
        <v>129</v>
      </c>
    </row>
    <row r="130" spans="1:65" s="2" customFormat="1" ht="14.4" customHeight="1">
      <c r="A130" s="35"/>
      <c r="B130" s="36"/>
      <c r="C130" s="209" t="s">
        <v>119</v>
      </c>
      <c r="D130" s="209" t="s">
        <v>115</v>
      </c>
      <c r="E130" s="210" t="s">
        <v>130</v>
      </c>
      <c r="F130" s="211" t="s">
        <v>131</v>
      </c>
      <c r="G130" s="212" t="s">
        <v>118</v>
      </c>
      <c r="H130" s="213">
        <v>999.82</v>
      </c>
      <c r="I130" s="214"/>
      <c r="J130" s="215">
        <f>ROUND(I130*H130,2)</f>
        <v>0</v>
      </c>
      <c r="K130" s="216"/>
      <c r="L130" s="41"/>
      <c r="M130" s="217" t="s">
        <v>1</v>
      </c>
      <c r="N130" s="218" t="s">
        <v>38</v>
      </c>
      <c r="O130" s="88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1" t="s">
        <v>119</v>
      </c>
      <c r="AT130" s="221" t="s">
        <v>115</v>
      </c>
      <c r="AU130" s="221" t="s">
        <v>80</v>
      </c>
      <c r="AY130" s="14" t="s">
        <v>113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4" t="s">
        <v>78</v>
      </c>
      <c r="BK130" s="222">
        <f>ROUND(I130*H130,2)</f>
        <v>0</v>
      </c>
      <c r="BL130" s="14" t="s">
        <v>119</v>
      </c>
      <c r="BM130" s="221" t="s">
        <v>132</v>
      </c>
    </row>
    <row r="131" spans="1:65" s="2" customFormat="1" ht="24.15" customHeight="1">
      <c r="A131" s="35"/>
      <c r="B131" s="36"/>
      <c r="C131" s="209" t="s">
        <v>133</v>
      </c>
      <c r="D131" s="209" t="s">
        <v>115</v>
      </c>
      <c r="E131" s="210" t="s">
        <v>134</v>
      </c>
      <c r="F131" s="211" t="s">
        <v>135</v>
      </c>
      <c r="G131" s="212" t="s">
        <v>118</v>
      </c>
      <c r="H131" s="213">
        <v>3.85</v>
      </c>
      <c r="I131" s="214"/>
      <c r="J131" s="215">
        <f>ROUND(I131*H131,2)</f>
        <v>0</v>
      </c>
      <c r="K131" s="216"/>
      <c r="L131" s="41"/>
      <c r="M131" s="217" t="s">
        <v>1</v>
      </c>
      <c r="N131" s="218" t="s">
        <v>38</v>
      </c>
      <c r="O131" s="88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1" t="s">
        <v>119</v>
      </c>
      <c r="AT131" s="221" t="s">
        <v>115</v>
      </c>
      <c r="AU131" s="221" t="s">
        <v>80</v>
      </c>
      <c r="AY131" s="14" t="s">
        <v>113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4" t="s">
        <v>78</v>
      </c>
      <c r="BK131" s="222">
        <f>ROUND(I131*H131,2)</f>
        <v>0</v>
      </c>
      <c r="BL131" s="14" t="s">
        <v>119</v>
      </c>
      <c r="BM131" s="221" t="s">
        <v>136</v>
      </c>
    </row>
    <row r="132" spans="1:47" s="2" customFormat="1" ht="12">
      <c r="A132" s="35"/>
      <c r="B132" s="36"/>
      <c r="C132" s="37"/>
      <c r="D132" s="223" t="s">
        <v>124</v>
      </c>
      <c r="E132" s="37"/>
      <c r="F132" s="224" t="s">
        <v>137</v>
      </c>
      <c r="G132" s="37"/>
      <c r="H132" s="37"/>
      <c r="I132" s="225"/>
      <c r="J132" s="37"/>
      <c r="K132" s="37"/>
      <c r="L132" s="41"/>
      <c r="M132" s="226"/>
      <c r="N132" s="227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124</v>
      </c>
      <c r="AU132" s="14" t="s">
        <v>80</v>
      </c>
    </row>
    <row r="133" spans="1:65" s="2" customFormat="1" ht="14.4" customHeight="1">
      <c r="A133" s="35"/>
      <c r="B133" s="36"/>
      <c r="C133" s="228" t="s">
        <v>138</v>
      </c>
      <c r="D133" s="228" t="s">
        <v>139</v>
      </c>
      <c r="E133" s="229" t="s">
        <v>140</v>
      </c>
      <c r="F133" s="230" t="s">
        <v>141</v>
      </c>
      <c r="G133" s="231" t="s">
        <v>142</v>
      </c>
      <c r="H133" s="232">
        <v>7.121</v>
      </c>
      <c r="I133" s="233"/>
      <c r="J133" s="234">
        <f>ROUND(I133*H133,2)</f>
        <v>0</v>
      </c>
      <c r="K133" s="235"/>
      <c r="L133" s="236"/>
      <c r="M133" s="237" t="s">
        <v>1</v>
      </c>
      <c r="N133" s="238" t="s">
        <v>38</v>
      </c>
      <c r="O133" s="88"/>
      <c r="P133" s="219">
        <f>O133*H133</f>
        <v>0</v>
      </c>
      <c r="Q133" s="219">
        <v>1</v>
      </c>
      <c r="R133" s="219">
        <f>Q133*H133</f>
        <v>7.121</v>
      </c>
      <c r="S133" s="219">
        <v>0</v>
      </c>
      <c r="T133" s="220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1" t="s">
        <v>143</v>
      </c>
      <c r="AT133" s="221" t="s">
        <v>139</v>
      </c>
      <c r="AU133" s="221" t="s">
        <v>80</v>
      </c>
      <c r="AY133" s="14" t="s">
        <v>113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4" t="s">
        <v>78</v>
      </c>
      <c r="BK133" s="222">
        <f>ROUND(I133*H133,2)</f>
        <v>0</v>
      </c>
      <c r="BL133" s="14" t="s">
        <v>119</v>
      </c>
      <c r="BM133" s="221" t="s">
        <v>144</v>
      </c>
    </row>
    <row r="134" spans="1:47" s="2" customFormat="1" ht="12">
      <c r="A134" s="35"/>
      <c r="B134" s="36"/>
      <c r="C134" s="37"/>
      <c r="D134" s="223" t="s">
        <v>124</v>
      </c>
      <c r="E134" s="37"/>
      <c r="F134" s="224" t="s">
        <v>145</v>
      </c>
      <c r="G134" s="37"/>
      <c r="H134" s="37"/>
      <c r="I134" s="225"/>
      <c r="J134" s="37"/>
      <c r="K134" s="37"/>
      <c r="L134" s="41"/>
      <c r="M134" s="226"/>
      <c r="N134" s="227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124</v>
      </c>
      <c r="AU134" s="14" t="s">
        <v>80</v>
      </c>
    </row>
    <row r="135" spans="1:65" s="2" customFormat="1" ht="24.15" customHeight="1">
      <c r="A135" s="35"/>
      <c r="B135" s="36"/>
      <c r="C135" s="209" t="s">
        <v>146</v>
      </c>
      <c r="D135" s="209" t="s">
        <v>115</v>
      </c>
      <c r="E135" s="210" t="s">
        <v>147</v>
      </c>
      <c r="F135" s="211" t="s">
        <v>148</v>
      </c>
      <c r="G135" s="212" t="s">
        <v>118</v>
      </c>
      <c r="H135" s="213">
        <v>654.4</v>
      </c>
      <c r="I135" s="214"/>
      <c r="J135" s="215">
        <f>ROUND(I135*H135,2)</f>
        <v>0</v>
      </c>
      <c r="K135" s="216"/>
      <c r="L135" s="41"/>
      <c r="M135" s="217" t="s">
        <v>1</v>
      </c>
      <c r="N135" s="218" t="s">
        <v>38</v>
      </c>
      <c r="O135" s="88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119</v>
      </c>
      <c r="AT135" s="221" t="s">
        <v>115</v>
      </c>
      <c r="AU135" s="221" t="s">
        <v>80</v>
      </c>
      <c r="AY135" s="14" t="s">
        <v>113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78</v>
      </c>
      <c r="BK135" s="222">
        <f>ROUND(I135*H135,2)</f>
        <v>0</v>
      </c>
      <c r="BL135" s="14" t="s">
        <v>119</v>
      </c>
      <c r="BM135" s="221" t="s">
        <v>149</v>
      </c>
    </row>
    <row r="136" spans="1:65" s="2" customFormat="1" ht="14.4" customHeight="1">
      <c r="A136" s="35"/>
      <c r="B136" s="36"/>
      <c r="C136" s="209" t="s">
        <v>143</v>
      </c>
      <c r="D136" s="209" t="s">
        <v>115</v>
      </c>
      <c r="E136" s="210" t="s">
        <v>150</v>
      </c>
      <c r="F136" s="211" t="s">
        <v>151</v>
      </c>
      <c r="G136" s="212" t="s">
        <v>152</v>
      </c>
      <c r="H136" s="213">
        <v>4362.7</v>
      </c>
      <c r="I136" s="214"/>
      <c r="J136" s="215">
        <f>ROUND(I136*H136,2)</f>
        <v>0</v>
      </c>
      <c r="K136" s="216"/>
      <c r="L136" s="41"/>
      <c r="M136" s="217" t="s">
        <v>1</v>
      </c>
      <c r="N136" s="218" t="s">
        <v>38</v>
      </c>
      <c r="O136" s="88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1" t="s">
        <v>119</v>
      </c>
      <c r="AT136" s="221" t="s">
        <v>115</v>
      </c>
      <c r="AU136" s="221" t="s">
        <v>80</v>
      </c>
      <c r="AY136" s="14" t="s">
        <v>113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4" t="s">
        <v>78</v>
      </c>
      <c r="BK136" s="222">
        <f>ROUND(I136*H136,2)</f>
        <v>0</v>
      </c>
      <c r="BL136" s="14" t="s">
        <v>119</v>
      </c>
      <c r="BM136" s="221" t="s">
        <v>153</v>
      </c>
    </row>
    <row r="137" spans="1:63" s="12" customFormat="1" ht="22.8" customHeight="1">
      <c r="A137" s="12"/>
      <c r="B137" s="193"/>
      <c r="C137" s="194"/>
      <c r="D137" s="195" t="s">
        <v>72</v>
      </c>
      <c r="E137" s="207" t="s">
        <v>119</v>
      </c>
      <c r="F137" s="207" t="s">
        <v>154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SUM(P138:P139)</f>
        <v>0</v>
      </c>
      <c r="Q137" s="201"/>
      <c r="R137" s="202">
        <f>SUM(R138:R139)</f>
        <v>2.4958164000000003</v>
      </c>
      <c r="S137" s="201"/>
      <c r="T137" s="203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4" t="s">
        <v>78</v>
      </c>
      <c r="AT137" s="205" t="s">
        <v>72</v>
      </c>
      <c r="AU137" s="205" t="s">
        <v>78</v>
      </c>
      <c r="AY137" s="204" t="s">
        <v>113</v>
      </c>
      <c r="BK137" s="206">
        <f>SUM(BK138:BK139)</f>
        <v>0</v>
      </c>
    </row>
    <row r="138" spans="1:65" s="2" customFormat="1" ht="24.15" customHeight="1">
      <c r="A138" s="35"/>
      <c r="B138" s="36"/>
      <c r="C138" s="209" t="s">
        <v>155</v>
      </c>
      <c r="D138" s="209" t="s">
        <v>115</v>
      </c>
      <c r="E138" s="210" t="s">
        <v>156</v>
      </c>
      <c r="F138" s="211" t="s">
        <v>157</v>
      </c>
      <c r="G138" s="212" t="s">
        <v>118</v>
      </c>
      <c r="H138" s="213">
        <v>1.32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38</v>
      </c>
      <c r="O138" s="88"/>
      <c r="P138" s="219">
        <f>O138*H138</f>
        <v>0</v>
      </c>
      <c r="Q138" s="219">
        <v>1.89077</v>
      </c>
      <c r="R138" s="219">
        <f>Q138*H138</f>
        <v>2.4958164000000003</v>
      </c>
      <c r="S138" s="219">
        <v>0</v>
      </c>
      <c r="T138" s="22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119</v>
      </c>
      <c r="AT138" s="221" t="s">
        <v>115</v>
      </c>
      <c r="AU138" s="221" t="s">
        <v>80</v>
      </c>
      <c r="AY138" s="14" t="s">
        <v>113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78</v>
      </c>
      <c r="BK138" s="222">
        <f>ROUND(I138*H138,2)</f>
        <v>0</v>
      </c>
      <c r="BL138" s="14" t="s">
        <v>119</v>
      </c>
      <c r="BM138" s="221" t="s">
        <v>158</v>
      </c>
    </row>
    <row r="139" spans="1:47" s="2" customFormat="1" ht="12">
      <c r="A139" s="35"/>
      <c r="B139" s="36"/>
      <c r="C139" s="37"/>
      <c r="D139" s="223" t="s">
        <v>124</v>
      </c>
      <c r="E139" s="37"/>
      <c r="F139" s="224" t="s">
        <v>159</v>
      </c>
      <c r="G139" s="37"/>
      <c r="H139" s="37"/>
      <c r="I139" s="225"/>
      <c r="J139" s="37"/>
      <c r="K139" s="37"/>
      <c r="L139" s="41"/>
      <c r="M139" s="226"/>
      <c r="N139" s="227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124</v>
      </c>
      <c r="AU139" s="14" t="s">
        <v>80</v>
      </c>
    </row>
    <row r="140" spans="1:63" s="12" customFormat="1" ht="22.8" customHeight="1">
      <c r="A140" s="12"/>
      <c r="B140" s="193"/>
      <c r="C140" s="194"/>
      <c r="D140" s="195" t="s">
        <v>72</v>
      </c>
      <c r="E140" s="207" t="s">
        <v>133</v>
      </c>
      <c r="F140" s="207" t="s">
        <v>160</v>
      </c>
      <c r="G140" s="194"/>
      <c r="H140" s="194"/>
      <c r="I140" s="197"/>
      <c r="J140" s="208">
        <f>BK140</f>
        <v>0</v>
      </c>
      <c r="K140" s="194"/>
      <c r="L140" s="199"/>
      <c r="M140" s="200"/>
      <c r="N140" s="201"/>
      <c r="O140" s="201"/>
      <c r="P140" s="202">
        <f>SUM(P141:P147)</f>
        <v>0</v>
      </c>
      <c r="Q140" s="201"/>
      <c r="R140" s="202">
        <f>SUM(R141:R147)</f>
        <v>3080.1780618000003</v>
      </c>
      <c r="S140" s="201"/>
      <c r="T140" s="203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4" t="s">
        <v>78</v>
      </c>
      <c r="AT140" s="205" t="s">
        <v>72</v>
      </c>
      <c r="AU140" s="205" t="s">
        <v>78</v>
      </c>
      <c r="AY140" s="204" t="s">
        <v>113</v>
      </c>
      <c r="BK140" s="206">
        <f>SUM(BK141:BK147)</f>
        <v>0</v>
      </c>
    </row>
    <row r="141" spans="1:65" s="2" customFormat="1" ht="14.4" customHeight="1">
      <c r="A141" s="35"/>
      <c r="B141" s="36"/>
      <c r="C141" s="209" t="s">
        <v>161</v>
      </c>
      <c r="D141" s="209" t="s">
        <v>115</v>
      </c>
      <c r="E141" s="210" t="s">
        <v>162</v>
      </c>
      <c r="F141" s="211" t="s">
        <v>163</v>
      </c>
      <c r="G141" s="212" t="s">
        <v>152</v>
      </c>
      <c r="H141" s="213">
        <v>4362.7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38</v>
      </c>
      <c r="O141" s="88"/>
      <c r="P141" s="219">
        <f>O141*H141</f>
        <v>0</v>
      </c>
      <c r="Q141" s="219">
        <v>0.27994</v>
      </c>
      <c r="R141" s="219">
        <f>Q141*H141</f>
        <v>1221.294238</v>
      </c>
      <c r="S141" s="219">
        <v>0</v>
      </c>
      <c r="T141" s="22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119</v>
      </c>
      <c r="AT141" s="221" t="s">
        <v>115</v>
      </c>
      <c r="AU141" s="221" t="s">
        <v>80</v>
      </c>
      <c r="AY141" s="14" t="s">
        <v>113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78</v>
      </c>
      <c r="BK141" s="222">
        <f>ROUND(I141*H141,2)</f>
        <v>0</v>
      </c>
      <c r="BL141" s="14" t="s">
        <v>119</v>
      </c>
      <c r="BM141" s="221" t="s">
        <v>164</v>
      </c>
    </row>
    <row r="142" spans="1:65" s="2" customFormat="1" ht="14.4" customHeight="1">
      <c r="A142" s="35"/>
      <c r="B142" s="36"/>
      <c r="C142" s="209" t="s">
        <v>165</v>
      </c>
      <c r="D142" s="209" t="s">
        <v>115</v>
      </c>
      <c r="E142" s="210" t="s">
        <v>162</v>
      </c>
      <c r="F142" s="211" t="s">
        <v>163</v>
      </c>
      <c r="G142" s="212" t="s">
        <v>152</v>
      </c>
      <c r="H142" s="213">
        <v>3838.07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38</v>
      </c>
      <c r="O142" s="88"/>
      <c r="P142" s="219">
        <f>O142*H142</f>
        <v>0</v>
      </c>
      <c r="Q142" s="219">
        <v>0.27994</v>
      </c>
      <c r="R142" s="219">
        <f>Q142*H142</f>
        <v>1074.4293158</v>
      </c>
      <c r="S142" s="219">
        <v>0</v>
      </c>
      <c r="T142" s="220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119</v>
      </c>
      <c r="AT142" s="221" t="s">
        <v>115</v>
      </c>
      <c r="AU142" s="221" t="s">
        <v>80</v>
      </c>
      <c r="AY142" s="14" t="s">
        <v>113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78</v>
      </c>
      <c r="BK142" s="222">
        <f>ROUND(I142*H142,2)</f>
        <v>0</v>
      </c>
      <c r="BL142" s="14" t="s">
        <v>119</v>
      </c>
      <c r="BM142" s="221" t="s">
        <v>166</v>
      </c>
    </row>
    <row r="143" spans="1:65" s="2" customFormat="1" ht="14.4" customHeight="1">
      <c r="A143" s="35"/>
      <c r="B143" s="36"/>
      <c r="C143" s="209" t="s">
        <v>167</v>
      </c>
      <c r="D143" s="209" t="s">
        <v>115</v>
      </c>
      <c r="E143" s="210" t="s">
        <v>168</v>
      </c>
      <c r="F143" s="211" t="s">
        <v>169</v>
      </c>
      <c r="G143" s="212" t="s">
        <v>118</v>
      </c>
      <c r="H143" s="213">
        <v>34.65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38</v>
      </c>
      <c r="O143" s="88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119</v>
      </c>
      <c r="AT143" s="221" t="s">
        <v>115</v>
      </c>
      <c r="AU143" s="221" t="s">
        <v>80</v>
      </c>
      <c r="AY143" s="14" t="s">
        <v>113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78</v>
      </c>
      <c r="BK143" s="222">
        <f>ROUND(I143*H143,2)</f>
        <v>0</v>
      </c>
      <c r="BL143" s="14" t="s">
        <v>119</v>
      </c>
      <c r="BM143" s="221" t="s">
        <v>170</v>
      </c>
    </row>
    <row r="144" spans="1:65" s="2" customFormat="1" ht="24.15" customHeight="1">
      <c r="A144" s="35"/>
      <c r="B144" s="36"/>
      <c r="C144" s="209" t="s">
        <v>171</v>
      </c>
      <c r="D144" s="209" t="s">
        <v>115</v>
      </c>
      <c r="E144" s="210" t="s">
        <v>172</v>
      </c>
      <c r="F144" s="211" t="s">
        <v>173</v>
      </c>
      <c r="G144" s="212" t="s">
        <v>152</v>
      </c>
      <c r="H144" s="213">
        <v>2761.2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38</v>
      </c>
      <c r="O144" s="88"/>
      <c r="P144" s="219">
        <f>O144*H144</f>
        <v>0</v>
      </c>
      <c r="Q144" s="219">
        <v>0.01972</v>
      </c>
      <c r="R144" s="219">
        <f>Q144*H144</f>
        <v>54.450864</v>
      </c>
      <c r="S144" s="219">
        <v>0</v>
      </c>
      <c r="T144" s="220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119</v>
      </c>
      <c r="AT144" s="221" t="s">
        <v>115</v>
      </c>
      <c r="AU144" s="221" t="s">
        <v>80</v>
      </c>
      <c r="AY144" s="14" t="s">
        <v>113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78</v>
      </c>
      <c r="BK144" s="222">
        <f>ROUND(I144*H144,2)</f>
        <v>0</v>
      </c>
      <c r="BL144" s="14" t="s">
        <v>119</v>
      </c>
      <c r="BM144" s="221" t="s">
        <v>174</v>
      </c>
    </row>
    <row r="145" spans="1:65" s="2" customFormat="1" ht="24.15" customHeight="1">
      <c r="A145" s="35"/>
      <c r="B145" s="36"/>
      <c r="C145" s="209" t="s">
        <v>175</v>
      </c>
      <c r="D145" s="209" t="s">
        <v>115</v>
      </c>
      <c r="E145" s="210" t="s">
        <v>176</v>
      </c>
      <c r="F145" s="211" t="s">
        <v>177</v>
      </c>
      <c r="G145" s="212" t="s">
        <v>152</v>
      </c>
      <c r="H145" s="213">
        <v>2761.2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38</v>
      </c>
      <c r="O145" s="88"/>
      <c r="P145" s="219">
        <f>O145*H145</f>
        <v>0</v>
      </c>
      <c r="Q145" s="219">
        <v>0.02394</v>
      </c>
      <c r="R145" s="219">
        <f>Q145*H145</f>
        <v>66.103128</v>
      </c>
      <c r="S145" s="219">
        <v>0</v>
      </c>
      <c r="T145" s="220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119</v>
      </c>
      <c r="AT145" s="221" t="s">
        <v>115</v>
      </c>
      <c r="AU145" s="221" t="s">
        <v>80</v>
      </c>
      <c r="AY145" s="14" t="s">
        <v>113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78</v>
      </c>
      <c r="BK145" s="222">
        <f>ROUND(I145*H145,2)</f>
        <v>0</v>
      </c>
      <c r="BL145" s="14" t="s">
        <v>119</v>
      </c>
      <c r="BM145" s="221" t="s">
        <v>178</v>
      </c>
    </row>
    <row r="146" spans="1:65" s="2" customFormat="1" ht="14.4" customHeight="1">
      <c r="A146" s="35"/>
      <c r="B146" s="36"/>
      <c r="C146" s="209" t="s">
        <v>8</v>
      </c>
      <c r="D146" s="209" t="s">
        <v>115</v>
      </c>
      <c r="E146" s="210" t="s">
        <v>179</v>
      </c>
      <c r="F146" s="211" t="s">
        <v>180</v>
      </c>
      <c r="G146" s="212" t="s">
        <v>152</v>
      </c>
      <c r="H146" s="213">
        <v>2926.87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38</v>
      </c>
      <c r="O146" s="88"/>
      <c r="P146" s="219">
        <f>O146*H146</f>
        <v>0</v>
      </c>
      <c r="Q146" s="219">
        <v>0.2268</v>
      </c>
      <c r="R146" s="219">
        <f>Q146*H146</f>
        <v>663.814116</v>
      </c>
      <c r="S146" s="219">
        <v>0</v>
      </c>
      <c r="T146" s="220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119</v>
      </c>
      <c r="AT146" s="221" t="s">
        <v>115</v>
      </c>
      <c r="AU146" s="221" t="s">
        <v>80</v>
      </c>
      <c r="AY146" s="14" t="s">
        <v>113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78</v>
      </c>
      <c r="BK146" s="222">
        <f>ROUND(I146*H146,2)</f>
        <v>0</v>
      </c>
      <c r="BL146" s="14" t="s">
        <v>119</v>
      </c>
      <c r="BM146" s="221" t="s">
        <v>181</v>
      </c>
    </row>
    <row r="147" spans="1:65" s="2" customFormat="1" ht="14.4" customHeight="1">
      <c r="A147" s="35"/>
      <c r="B147" s="36"/>
      <c r="C147" s="209" t="s">
        <v>182</v>
      </c>
      <c r="D147" s="209" t="s">
        <v>115</v>
      </c>
      <c r="E147" s="210" t="s">
        <v>183</v>
      </c>
      <c r="F147" s="211" t="s">
        <v>184</v>
      </c>
      <c r="G147" s="212" t="s">
        <v>185</v>
      </c>
      <c r="H147" s="213">
        <v>24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38</v>
      </c>
      <c r="O147" s="88"/>
      <c r="P147" s="219">
        <f>O147*H147</f>
        <v>0</v>
      </c>
      <c r="Q147" s="219">
        <v>0.0036</v>
      </c>
      <c r="R147" s="219">
        <f>Q147*H147</f>
        <v>0.0864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119</v>
      </c>
      <c r="AT147" s="221" t="s">
        <v>115</v>
      </c>
      <c r="AU147" s="221" t="s">
        <v>80</v>
      </c>
      <c r="AY147" s="14" t="s">
        <v>113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78</v>
      </c>
      <c r="BK147" s="222">
        <f>ROUND(I147*H147,2)</f>
        <v>0</v>
      </c>
      <c r="BL147" s="14" t="s">
        <v>119</v>
      </c>
      <c r="BM147" s="221" t="s">
        <v>186</v>
      </c>
    </row>
    <row r="148" spans="1:63" s="12" customFormat="1" ht="22.8" customHeight="1">
      <c r="A148" s="12"/>
      <c r="B148" s="193"/>
      <c r="C148" s="194"/>
      <c r="D148" s="195" t="s">
        <v>72</v>
      </c>
      <c r="E148" s="207" t="s">
        <v>155</v>
      </c>
      <c r="F148" s="207" t="s">
        <v>187</v>
      </c>
      <c r="G148" s="194"/>
      <c r="H148" s="194"/>
      <c r="I148" s="197"/>
      <c r="J148" s="208">
        <f>BK148</f>
        <v>0</v>
      </c>
      <c r="K148" s="194"/>
      <c r="L148" s="199"/>
      <c r="M148" s="200"/>
      <c r="N148" s="201"/>
      <c r="O148" s="201"/>
      <c r="P148" s="202">
        <f>SUM(P149:P157)</f>
        <v>0</v>
      </c>
      <c r="Q148" s="201"/>
      <c r="R148" s="202">
        <f>SUM(R149:R157)</f>
        <v>49.34873999999999</v>
      </c>
      <c r="S148" s="201"/>
      <c r="T148" s="203">
        <f>SUM(T149:T157)</f>
        <v>139.752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4" t="s">
        <v>78</v>
      </c>
      <c r="AT148" s="205" t="s">
        <v>72</v>
      </c>
      <c r="AU148" s="205" t="s">
        <v>78</v>
      </c>
      <c r="AY148" s="204" t="s">
        <v>113</v>
      </c>
      <c r="BK148" s="206">
        <f>SUM(BK149:BK157)</f>
        <v>0</v>
      </c>
    </row>
    <row r="149" spans="1:65" s="2" customFormat="1" ht="24.15" customHeight="1">
      <c r="A149" s="35"/>
      <c r="B149" s="36"/>
      <c r="C149" s="209" t="s">
        <v>188</v>
      </c>
      <c r="D149" s="209" t="s">
        <v>115</v>
      </c>
      <c r="E149" s="210" t="s">
        <v>189</v>
      </c>
      <c r="F149" s="211" t="s">
        <v>190</v>
      </c>
      <c r="G149" s="212" t="s">
        <v>191</v>
      </c>
      <c r="H149" s="213">
        <v>2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38</v>
      </c>
      <c r="O149" s="88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119</v>
      </c>
      <c r="AT149" s="221" t="s">
        <v>115</v>
      </c>
      <c r="AU149" s="221" t="s">
        <v>80</v>
      </c>
      <c r="AY149" s="14" t="s">
        <v>113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78</v>
      </c>
      <c r="BK149" s="222">
        <f>ROUND(I149*H149,2)</f>
        <v>0</v>
      </c>
      <c r="BL149" s="14" t="s">
        <v>119</v>
      </c>
      <c r="BM149" s="221" t="s">
        <v>192</v>
      </c>
    </row>
    <row r="150" spans="1:47" s="2" customFormat="1" ht="12">
      <c r="A150" s="35"/>
      <c r="B150" s="36"/>
      <c r="C150" s="37"/>
      <c r="D150" s="223" t="s">
        <v>124</v>
      </c>
      <c r="E150" s="37"/>
      <c r="F150" s="224" t="s">
        <v>193</v>
      </c>
      <c r="G150" s="37"/>
      <c r="H150" s="37"/>
      <c r="I150" s="225"/>
      <c r="J150" s="37"/>
      <c r="K150" s="37"/>
      <c r="L150" s="41"/>
      <c r="M150" s="226"/>
      <c r="N150" s="227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124</v>
      </c>
      <c r="AU150" s="14" t="s">
        <v>80</v>
      </c>
    </row>
    <row r="151" spans="1:65" s="2" customFormat="1" ht="24.15" customHeight="1">
      <c r="A151" s="35"/>
      <c r="B151" s="36"/>
      <c r="C151" s="228" t="s">
        <v>194</v>
      </c>
      <c r="D151" s="228" t="s">
        <v>139</v>
      </c>
      <c r="E151" s="229" t="s">
        <v>195</v>
      </c>
      <c r="F151" s="230" t="s">
        <v>196</v>
      </c>
      <c r="G151" s="231" t="s">
        <v>191</v>
      </c>
      <c r="H151" s="232">
        <v>2</v>
      </c>
      <c r="I151" s="233"/>
      <c r="J151" s="234">
        <f>ROUND(I151*H151,2)</f>
        <v>0</v>
      </c>
      <c r="K151" s="235"/>
      <c r="L151" s="236"/>
      <c r="M151" s="237" t="s">
        <v>1</v>
      </c>
      <c r="N151" s="238" t="s">
        <v>38</v>
      </c>
      <c r="O151" s="88"/>
      <c r="P151" s="219">
        <f>O151*H151</f>
        <v>0</v>
      </c>
      <c r="Q151" s="219">
        <v>0.0022</v>
      </c>
      <c r="R151" s="219">
        <f>Q151*H151</f>
        <v>0.0044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143</v>
      </c>
      <c r="AT151" s="221" t="s">
        <v>139</v>
      </c>
      <c r="AU151" s="221" t="s">
        <v>80</v>
      </c>
      <c r="AY151" s="14" t="s">
        <v>113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78</v>
      </c>
      <c r="BK151" s="222">
        <f>ROUND(I151*H151,2)</f>
        <v>0</v>
      </c>
      <c r="BL151" s="14" t="s">
        <v>119</v>
      </c>
      <c r="BM151" s="221" t="s">
        <v>197</v>
      </c>
    </row>
    <row r="152" spans="1:65" s="2" customFormat="1" ht="24.15" customHeight="1">
      <c r="A152" s="35"/>
      <c r="B152" s="36"/>
      <c r="C152" s="209" t="s">
        <v>198</v>
      </c>
      <c r="D152" s="209" t="s">
        <v>115</v>
      </c>
      <c r="E152" s="210" t="s">
        <v>199</v>
      </c>
      <c r="F152" s="211" t="s">
        <v>200</v>
      </c>
      <c r="G152" s="212" t="s">
        <v>191</v>
      </c>
      <c r="H152" s="213">
        <v>2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38</v>
      </c>
      <c r="O152" s="88"/>
      <c r="P152" s="219">
        <f>O152*H152</f>
        <v>0</v>
      </c>
      <c r="Q152" s="219">
        <v>16.75142</v>
      </c>
      <c r="R152" s="219">
        <f>Q152*H152</f>
        <v>33.50284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119</v>
      </c>
      <c r="AT152" s="221" t="s">
        <v>115</v>
      </c>
      <c r="AU152" s="221" t="s">
        <v>80</v>
      </c>
      <c r="AY152" s="14" t="s">
        <v>113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78</v>
      </c>
      <c r="BK152" s="222">
        <f>ROUND(I152*H152,2)</f>
        <v>0</v>
      </c>
      <c r="BL152" s="14" t="s">
        <v>119</v>
      </c>
      <c r="BM152" s="221" t="s">
        <v>201</v>
      </c>
    </row>
    <row r="153" spans="1:65" s="2" customFormat="1" ht="24.15" customHeight="1">
      <c r="A153" s="35"/>
      <c r="B153" s="36"/>
      <c r="C153" s="209" t="s">
        <v>202</v>
      </c>
      <c r="D153" s="209" t="s">
        <v>115</v>
      </c>
      <c r="E153" s="210" t="s">
        <v>203</v>
      </c>
      <c r="F153" s="211" t="s">
        <v>204</v>
      </c>
      <c r="G153" s="212" t="s">
        <v>185</v>
      </c>
      <c r="H153" s="213">
        <v>10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38</v>
      </c>
      <c r="O153" s="88"/>
      <c r="P153" s="219">
        <f>O153*H153</f>
        <v>0</v>
      </c>
      <c r="Q153" s="219">
        <v>0.88535</v>
      </c>
      <c r="R153" s="219">
        <f>Q153*H153</f>
        <v>8.8535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119</v>
      </c>
      <c r="AT153" s="221" t="s">
        <v>115</v>
      </c>
      <c r="AU153" s="221" t="s">
        <v>80</v>
      </c>
      <c r="AY153" s="14" t="s">
        <v>113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78</v>
      </c>
      <c r="BK153" s="222">
        <f>ROUND(I153*H153,2)</f>
        <v>0</v>
      </c>
      <c r="BL153" s="14" t="s">
        <v>119</v>
      </c>
      <c r="BM153" s="221" t="s">
        <v>205</v>
      </c>
    </row>
    <row r="154" spans="1:65" s="2" customFormat="1" ht="24.15" customHeight="1">
      <c r="A154" s="35"/>
      <c r="B154" s="36"/>
      <c r="C154" s="228" t="s">
        <v>7</v>
      </c>
      <c r="D154" s="228" t="s">
        <v>139</v>
      </c>
      <c r="E154" s="229" t="s">
        <v>206</v>
      </c>
      <c r="F154" s="230" t="s">
        <v>207</v>
      </c>
      <c r="G154" s="231" t="s">
        <v>191</v>
      </c>
      <c r="H154" s="232">
        <v>4</v>
      </c>
      <c r="I154" s="233"/>
      <c r="J154" s="234">
        <f>ROUND(I154*H154,2)</f>
        <v>0</v>
      </c>
      <c r="K154" s="235"/>
      <c r="L154" s="236"/>
      <c r="M154" s="237" t="s">
        <v>1</v>
      </c>
      <c r="N154" s="238" t="s">
        <v>38</v>
      </c>
      <c r="O154" s="88"/>
      <c r="P154" s="219">
        <f>O154*H154</f>
        <v>0</v>
      </c>
      <c r="Q154" s="219">
        <v>1.747</v>
      </c>
      <c r="R154" s="219">
        <f>Q154*H154</f>
        <v>6.988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143</v>
      </c>
      <c r="AT154" s="221" t="s">
        <v>139</v>
      </c>
      <c r="AU154" s="221" t="s">
        <v>80</v>
      </c>
      <c r="AY154" s="14" t="s">
        <v>113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78</v>
      </c>
      <c r="BK154" s="222">
        <f>ROUND(I154*H154,2)</f>
        <v>0</v>
      </c>
      <c r="BL154" s="14" t="s">
        <v>119</v>
      </c>
      <c r="BM154" s="221" t="s">
        <v>208</v>
      </c>
    </row>
    <row r="155" spans="1:65" s="2" customFormat="1" ht="14.4" customHeight="1">
      <c r="A155" s="35"/>
      <c r="B155" s="36"/>
      <c r="C155" s="209" t="s">
        <v>209</v>
      </c>
      <c r="D155" s="209" t="s">
        <v>115</v>
      </c>
      <c r="E155" s="210" t="s">
        <v>210</v>
      </c>
      <c r="F155" s="211" t="s">
        <v>211</v>
      </c>
      <c r="G155" s="212" t="s">
        <v>185</v>
      </c>
      <c r="H155" s="213">
        <v>24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38</v>
      </c>
      <c r="O155" s="88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119</v>
      </c>
      <c r="AT155" s="221" t="s">
        <v>115</v>
      </c>
      <c r="AU155" s="221" t="s">
        <v>80</v>
      </c>
      <c r="AY155" s="14" t="s">
        <v>113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78</v>
      </c>
      <c r="BK155" s="222">
        <f>ROUND(I155*H155,2)</f>
        <v>0</v>
      </c>
      <c r="BL155" s="14" t="s">
        <v>119</v>
      </c>
      <c r="BM155" s="221" t="s">
        <v>212</v>
      </c>
    </row>
    <row r="156" spans="1:65" s="2" customFormat="1" ht="24.15" customHeight="1">
      <c r="A156" s="35"/>
      <c r="B156" s="36"/>
      <c r="C156" s="209" t="s">
        <v>213</v>
      </c>
      <c r="D156" s="209" t="s">
        <v>115</v>
      </c>
      <c r="E156" s="210" t="s">
        <v>214</v>
      </c>
      <c r="F156" s="211" t="s">
        <v>215</v>
      </c>
      <c r="G156" s="212" t="s">
        <v>185</v>
      </c>
      <c r="H156" s="213">
        <v>486</v>
      </c>
      <c r="I156" s="214"/>
      <c r="J156" s="215">
        <f>ROUND(I156*H156,2)</f>
        <v>0</v>
      </c>
      <c r="K156" s="216"/>
      <c r="L156" s="41"/>
      <c r="M156" s="217" t="s">
        <v>1</v>
      </c>
      <c r="N156" s="218" t="s">
        <v>38</v>
      </c>
      <c r="O156" s="88"/>
      <c r="P156" s="219">
        <f>O156*H156</f>
        <v>0</v>
      </c>
      <c r="Q156" s="219">
        <v>0</v>
      </c>
      <c r="R156" s="219">
        <f>Q156*H156</f>
        <v>0</v>
      </c>
      <c r="S156" s="219">
        <v>0.097</v>
      </c>
      <c r="T156" s="220">
        <f>S156*H156</f>
        <v>47.142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1" t="s">
        <v>119</v>
      </c>
      <c r="AT156" s="221" t="s">
        <v>115</v>
      </c>
      <c r="AU156" s="221" t="s">
        <v>80</v>
      </c>
      <c r="AY156" s="14" t="s">
        <v>113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4" t="s">
        <v>78</v>
      </c>
      <c r="BK156" s="222">
        <f>ROUND(I156*H156,2)</f>
        <v>0</v>
      </c>
      <c r="BL156" s="14" t="s">
        <v>119</v>
      </c>
      <c r="BM156" s="221" t="s">
        <v>216</v>
      </c>
    </row>
    <row r="157" spans="1:65" s="2" customFormat="1" ht="14.4" customHeight="1">
      <c r="A157" s="35"/>
      <c r="B157" s="36"/>
      <c r="C157" s="209" t="s">
        <v>217</v>
      </c>
      <c r="D157" s="209" t="s">
        <v>115</v>
      </c>
      <c r="E157" s="210" t="s">
        <v>218</v>
      </c>
      <c r="F157" s="211" t="s">
        <v>219</v>
      </c>
      <c r="G157" s="212" t="s">
        <v>152</v>
      </c>
      <c r="H157" s="213">
        <v>367.5</v>
      </c>
      <c r="I157" s="214"/>
      <c r="J157" s="215">
        <f>ROUND(I157*H157,2)</f>
        <v>0</v>
      </c>
      <c r="K157" s="216"/>
      <c r="L157" s="41"/>
      <c r="M157" s="217" t="s">
        <v>1</v>
      </c>
      <c r="N157" s="218" t="s">
        <v>38</v>
      </c>
      <c r="O157" s="88"/>
      <c r="P157" s="219">
        <f>O157*H157</f>
        <v>0</v>
      </c>
      <c r="Q157" s="219">
        <v>0</v>
      </c>
      <c r="R157" s="219">
        <f>Q157*H157</f>
        <v>0</v>
      </c>
      <c r="S157" s="219">
        <v>0.252</v>
      </c>
      <c r="T157" s="220">
        <f>S157*H157</f>
        <v>92.61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119</v>
      </c>
      <c r="AT157" s="221" t="s">
        <v>115</v>
      </c>
      <c r="AU157" s="221" t="s">
        <v>80</v>
      </c>
      <c r="AY157" s="14" t="s">
        <v>113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78</v>
      </c>
      <c r="BK157" s="222">
        <f>ROUND(I157*H157,2)</f>
        <v>0</v>
      </c>
      <c r="BL157" s="14" t="s">
        <v>119</v>
      </c>
      <c r="BM157" s="221" t="s">
        <v>220</v>
      </c>
    </row>
    <row r="158" spans="1:63" s="12" customFormat="1" ht="22.8" customHeight="1">
      <c r="A158" s="12"/>
      <c r="B158" s="193"/>
      <c r="C158" s="194"/>
      <c r="D158" s="195" t="s">
        <v>72</v>
      </c>
      <c r="E158" s="207" t="s">
        <v>221</v>
      </c>
      <c r="F158" s="207" t="s">
        <v>222</v>
      </c>
      <c r="G158" s="194"/>
      <c r="H158" s="194"/>
      <c r="I158" s="197"/>
      <c r="J158" s="208">
        <f>BK158</f>
        <v>0</v>
      </c>
      <c r="K158" s="194"/>
      <c r="L158" s="199"/>
      <c r="M158" s="200"/>
      <c r="N158" s="201"/>
      <c r="O158" s="201"/>
      <c r="P158" s="202">
        <f>SUM(P159:P161)</f>
        <v>0</v>
      </c>
      <c r="Q158" s="201"/>
      <c r="R158" s="202">
        <f>SUM(R159:R161)</f>
        <v>0</v>
      </c>
      <c r="S158" s="201"/>
      <c r="T158" s="203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4" t="s">
        <v>78</v>
      </c>
      <c r="AT158" s="205" t="s">
        <v>72</v>
      </c>
      <c r="AU158" s="205" t="s">
        <v>78</v>
      </c>
      <c r="AY158" s="204" t="s">
        <v>113</v>
      </c>
      <c r="BK158" s="206">
        <f>SUM(BK159:BK161)</f>
        <v>0</v>
      </c>
    </row>
    <row r="159" spans="1:65" s="2" customFormat="1" ht="24.15" customHeight="1">
      <c r="A159" s="35"/>
      <c r="B159" s="36"/>
      <c r="C159" s="209" t="s">
        <v>223</v>
      </c>
      <c r="D159" s="209" t="s">
        <v>115</v>
      </c>
      <c r="E159" s="210" t="s">
        <v>224</v>
      </c>
      <c r="F159" s="211" t="s">
        <v>225</v>
      </c>
      <c r="G159" s="212" t="s">
        <v>142</v>
      </c>
      <c r="H159" s="213">
        <v>139.752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38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119</v>
      </c>
      <c r="AT159" s="221" t="s">
        <v>115</v>
      </c>
      <c r="AU159" s="221" t="s">
        <v>80</v>
      </c>
      <c r="AY159" s="14" t="s">
        <v>113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78</v>
      </c>
      <c r="BK159" s="222">
        <f>ROUND(I159*H159,2)</f>
        <v>0</v>
      </c>
      <c r="BL159" s="14" t="s">
        <v>119</v>
      </c>
      <c r="BM159" s="221" t="s">
        <v>226</v>
      </c>
    </row>
    <row r="160" spans="1:65" s="2" customFormat="1" ht="14.4" customHeight="1">
      <c r="A160" s="35"/>
      <c r="B160" s="36"/>
      <c r="C160" s="209" t="s">
        <v>227</v>
      </c>
      <c r="D160" s="209" t="s">
        <v>115</v>
      </c>
      <c r="E160" s="210" t="s">
        <v>228</v>
      </c>
      <c r="F160" s="211" t="s">
        <v>229</v>
      </c>
      <c r="G160" s="212" t="s">
        <v>142</v>
      </c>
      <c r="H160" s="213">
        <v>139.752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38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119</v>
      </c>
      <c r="AT160" s="221" t="s">
        <v>115</v>
      </c>
      <c r="AU160" s="221" t="s">
        <v>80</v>
      </c>
      <c r="AY160" s="14" t="s">
        <v>113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78</v>
      </c>
      <c r="BK160" s="222">
        <f>ROUND(I160*H160,2)</f>
        <v>0</v>
      </c>
      <c r="BL160" s="14" t="s">
        <v>119</v>
      </c>
      <c r="BM160" s="221" t="s">
        <v>230</v>
      </c>
    </row>
    <row r="161" spans="1:65" s="2" customFormat="1" ht="24.15" customHeight="1">
      <c r="A161" s="35"/>
      <c r="B161" s="36"/>
      <c r="C161" s="209" t="s">
        <v>231</v>
      </c>
      <c r="D161" s="209" t="s">
        <v>115</v>
      </c>
      <c r="E161" s="210" t="s">
        <v>232</v>
      </c>
      <c r="F161" s="211" t="s">
        <v>233</v>
      </c>
      <c r="G161" s="212" t="s">
        <v>142</v>
      </c>
      <c r="H161" s="213">
        <v>559.008</v>
      </c>
      <c r="I161" s="214"/>
      <c r="J161" s="215">
        <f>ROUND(I161*H161,2)</f>
        <v>0</v>
      </c>
      <c r="K161" s="216"/>
      <c r="L161" s="41"/>
      <c r="M161" s="217" t="s">
        <v>1</v>
      </c>
      <c r="N161" s="218" t="s">
        <v>38</v>
      </c>
      <c r="O161" s="88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1" t="s">
        <v>119</v>
      </c>
      <c r="AT161" s="221" t="s">
        <v>115</v>
      </c>
      <c r="AU161" s="221" t="s">
        <v>80</v>
      </c>
      <c r="AY161" s="14" t="s">
        <v>113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4" t="s">
        <v>78</v>
      </c>
      <c r="BK161" s="222">
        <f>ROUND(I161*H161,2)</f>
        <v>0</v>
      </c>
      <c r="BL161" s="14" t="s">
        <v>119</v>
      </c>
      <c r="BM161" s="221" t="s">
        <v>234</v>
      </c>
    </row>
    <row r="162" spans="1:63" s="12" customFormat="1" ht="22.8" customHeight="1">
      <c r="A162" s="12"/>
      <c r="B162" s="193"/>
      <c r="C162" s="194"/>
      <c r="D162" s="195" t="s">
        <v>72</v>
      </c>
      <c r="E162" s="207" t="s">
        <v>235</v>
      </c>
      <c r="F162" s="207" t="s">
        <v>236</v>
      </c>
      <c r="G162" s="194"/>
      <c r="H162" s="194"/>
      <c r="I162" s="197"/>
      <c r="J162" s="208">
        <f>BK162</f>
        <v>0</v>
      </c>
      <c r="K162" s="194"/>
      <c r="L162" s="199"/>
      <c r="M162" s="200"/>
      <c r="N162" s="201"/>
      <c r="O162" s="201"/>
      <c r="P162" s="202">
        <f>P163</f>
        <v>0</v>
      </c>
      <c r="Q162" s="201"/>
      <c r="R162" s="202">
        <f>R163</f>
        <v>0</v>
      </c>
      <c r="S162" s="201"/>
      <c r="T162" s="203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4" t="s">
        <v>78</v>
      </c>
      <c r="AT162" s="205" t="s">
        <v>72</v>
      </c>
      <c r="AU162" s="205" t="s">
        <v>78</v>
      </c>
      <c r="AY162" s="204" t="s">
        <v>113</v>
      </c>
      <c r="BK162" s="206">
        <f>BK163</f>
        <v>0</v>
      </c>
    </row>
    <row r="163" spans="1:65" s="2" customFormat="1" ht="24.15" customHeight="1">
      <c r="A163" s="35"/>
      <c r="B163" s="36"/>
      <c r="C163" s="209" t="s">
        <v>237</v>
      </c>
      <c r="D163" s="209" t="s">
        <v>115</v>
      </c>
      <c r="E163" s="210" t="s">
        <v>238</v>
      </c>
      <c r="F163" s="211" t="s">
        <v>239</v>
      </c>
      <c r="G163" s="212" t="s">
        <v>142</v>
      </c>
      <c r="H163" s="213">
        <v>3139.144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38</v>
      </c>
      <c r="O163" s="88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119</v>
      </c>
      <c r="AT163" s="221" t="s">
        <v>115</v>
      </c>
      <c r="AU163" s="221" t="s">
        <v>80</v>
      </c>
      <c r="AY163" s="14" t="s">
        <v>113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78</v>
      </c>
      <c r="BK163" s="222">
        <f>ROUND(I163*H163,2)</f>
        <v>0</v>
      </c>
      <c r="BL163" s="14" t="s">
        <v>119</v>
      </c>
      <c r="BM163" s="221" t="s">
        <v>240</v>
      </c>
    </row>
    <row r="164" spans="1:63" s="12" customFormat="1" ht="25.9" customHeight="1">
      <c r="A164" s="12"/>
      <c r="B164" s="193"/>
      <c r="C164" s="194"/>
      <c r="D164" s="195" t="s">
        <v>72</v>
      </c>
      <c r="E164" s="196" t="s">
        <v>241</v>
      </c>
      <c r="F164" s="196" t="s">
        <v>242</v>
      </c>
      <c r="G164" s="194"/>
      <c r="H164" s="194"/>
      <c r="I164" s="197"/>
      <c r="J164" s="198">
        <f>BK164</f>
        <v>0</v>
      </c>
      <c r="K164" s="194"/>
      <c r="L164" s="199"/>
      <c r="M164" s="200"/>
      <c r="N164" s="201"/>
      <c r="O164" s="201"/>
      <c r="P164" s="202">
        <f>P165+P173+P176</f>
        <v>0</v>
      </c>
      <c r="Q164" s="201"/>
      <c r="R164" s="202">
        <f>R165+R173+R176</f>
        <v>0</v>
      </c>
      <c r="S164" s="201"/>
      <c r="T164" s="203">
        <f>T165+T173+T176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4" t="s">
        <v>133</v>
      </c>
      <c r="AT164" s="205" t="s">
        <v>72</v>
      </c>
      <c r="AU164" s="205" t="s">
        <v>73</v>
      </c>
      <c r="AY164" s="204" t="s">
        <v>113</v>
      </c>
      <c r="BK164" s="206">
        <f>BK165+BK173+BK176</f>
        <v>0</v>
      </c>
    </row>
    <row r="165" spans="1:63" s="12" customFormat="1" ht="22.8" customHeight="1">
      <c r="A165" s="12"/>
      <c r="B165" s="193"/>
      <c r="C165" s="194"/>
      <c r="D165" s="195" t="s">
        <v>72</v>
      </c>
      <c r="E165" s="207" t="s">
        <v>243</v>
      </c>
      <c r="F165" s="207" t="s">
        <v>244</v>
      </c>
      <c r="G165" s="194"/>
      <c r="H165" s="194"/>
      <c r="I165" s="197"/>
      <c r="J165" s="208">
        <f>BK165</f>
        <v>0</v>
      </c>
      <c r="K165" s="194"/>
      <c r="L165" s="199"/>
      <c r="M165" s="200"/>
      <c r="N165" s="201"/>
      <c r="O165" s="201"/>
      <c r="P165" s="202">
        <f>SUM(P166:P172)</f>
        <v>0</v>
      </c>
      <c r="Q165" s="201"/>
      <c r="R165" s="202">
        <f>SUM(R166:R172)</f>
        <v>0</v>
      </c>
      <c r="S165" s="201"/>
      <c r="T165" s="203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4" t="s">
        <v>133</v>
      </c>
      <c r="AT165" s="205" t="s">
        <v>72</v>
      </c>
      <c r="AU165" s="205" t="s">
        <v>78</v>
      </c>
      <c r="AY165" s="204" t="s">
        <v>113</v>
      </c>
      <c r="BK165" s="206">
        <f>SUM(BK166:BK172)</f>
        <v>0</v>
      </c>
    </row>
    <row r="166" spans="1:65" s="2" customFormat="1" ht="14.4" customHeight="1">
      <c r="A166" s="35"/>
      <c r="B166" s="36"/>
      <c r="C166" s="209" t="s">
        <v>245</v>
      </c>
      <c r="D166" s="209" t="s">
        <v>115</v>
      </c>
      <c r="E166" s="210" t="s">
        <v>246</v>
      </c>
      <c r="F166" s="211" t="s">
        <v>247</v>
      </c>
      <c r="G166" s="212" t="s">
        <v>248</v>
      </c>
      <c r="H166" s="213">
        <v>1</v>
      </c>
      <c r="I166" s="214"/>
      <c r="J166" s="215">
        <f>ROUND(I166*H166,2)</f>
        <v>0</v>
      </c>
      <c r="K166" s="216"/>
      <c r="L166" s="41"/>
      <c r="M166" s="217" t="s">
        <v>1</v>
      </c>
      <c r="N166" s="218" t="s">
        <v>38</v>
      </c>
      <c r="O166" s="88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249</v>
      </c>
      <c r="AT166" s="221" t="s">
        <v>115</v>
      </c>
      <c r="AU166" s="221" t="s">
        <v>80</v>
      </c>
      <c r="AY166" s="14" t="s">
        <v>113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78</v>
      </c>
      <c r="BK166" s="222">
        <f>ROUND(I166*H166,2)</f>
        <v>0</v>
      </c>
      <c r="BL166" s="14" t="s">
        <v>249</v>
      </c>
      <c r="BM166" s="221" t="s">
        <v>250</v>
      </c>
    </row>
    <row r="167" spans="1:47" s="2" customFormat="1" ht="12">
      <c r="A167" s="35"/>
      <c r="B167" s="36"/>
      <c r="C167" s="37"/>
      <c r="D167" s="223" t="s">
        <v>124</v>
      </c>
      <c r="E167" s="37"/>
      <c r="F167" s="224" t="s">
        <v>251</v>
      </c>
      <c r="G167" s="37"/>
      <c r="H167" s="37"/>
      <c r="I167" s="225"/>
      <c r="J167" s="37"/>
      <c r="K167" s="37"/>
      <c r="L167" s="41"/>
      <c r="M167" s="226"/>
      <c r="N167" s="227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124</v>
      </c>
      <c r="AU167" s="14" t="s">
        <v>80</v>
      </c>
    </row>
    <row r="168" spans="1:65" s="2" customFormat="1" ht="14.4" customHeight="1">
      <c r="A168" s="35"/>
      <c r="B168" s="36"/>
      <c r="C168" s="209" t="s">
        <v>252</v>
      </c>
      <c r="D168" s="209" t="s">
        <v>115</v>
      </c>
      <c r="E168" s="210" t="s">
        <v>253</v>
      </c>
      <c r="F168" s="211" t="s">
        <v>254</v>
      </c>
      <c r="G168" s="212" t="s">
        <v>248</v>
      </c>
      <c r="H168" s="213">
        <v>1</v>
      </c>
      <c r="I168" s="214"/>
      <c r="J168" s="215">
        <f>ROUND(I168*H168,2)</f>
        <v>0</v>
      </c>
      <c r="K168" s="216"/>
      <c r="L168" s="41"/>
      <c r="M168" s="217" t="s">
        <v>1</v>
      </c>
      <c r="N168" s="218" t="s">
        <v>38</v>
      </c>
      <c r="O168" s="88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1" t="s">
        <v>249</v>
      </c>
      <c r="AT168" s="221" t="s">
        <v>115</v>
      </c>
      <c r="AU168" s="221" t="s">
        <v>80</v>
      </c>
      <c r="AY168" s="14" t="s">
        <v>113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4" t="s">
        <v>78</v>
      </c>
      <c r="BK168" s="222">
        <f>ROUND(I168*H168,2)</f>
        <v>0</v>
      </c>
      <c r="BL168" s="14" t="s">
        <v>249</v>
      </c>
      <c r="BM168" s="221" t="s">
        <v>255</v>
      </c>
    </row>
    <row r="169" spans="1:47" s="2" customFormat="1" ht="12">
      <c r="A169" s="35"/>
      <c r="B169" s="36"/>
      <c r="C169" s="37"/>
      <c r="D169" s="223" t="s">
        <v>124</v>
      </c>
      <c r="E169" s="37"/>
      <c r="F169" s="224" t="s">
        <v>256</v>
      </c>
      <c r="G169" s="37"/>
      <c r="H169" s="37"/>
      <c r="I169" s="225"/>
      <c r="J169" s="37"/>
      <c r="K169" s="37"/>
      <c r="L169" s="41"/>
      <c r="M169" s="226"/>
      <c r="N169" s="227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124</v>
      </c>
      <c r="AU169" s="14" t="s">
        <v>80</v>
      </c>
    </row>
    <row r="170" spans="1:65" s="2" customFormat="1" ht="14.4" customHeight="1">
      <c r="A170" s="35"/>
      <c r="B170" s="36"/>
      <c r="C170" s="209" t="s">
        <v>257</v>
      </c>
      <c r="D170" s="209" t="s">
        <v>115</v>
      </c>
      <c r="E170" s="210" t="s">
        <v>258</v>
      </c>
      <c r="F170" s="211" t="s">
        <v>259</v>
      </c>
      <c r="G170" s="212" t="s">
        <v>248</v>
      </c>
      <c r="H170" s="213">
        <v>1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38</v>
      </c>
      <c r="O170" s="88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249</v>
      </c>
      <c r="AT170" s="221" t="s">
        <v>115</v>
      </c>
      <c r="AU170" s="221" t="s">
        <v>80</v>
      </c>
      <c r="AY170" s="14" t="s">
        <v>113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78</v>
      </c>
      <c r="BK170" s="222">
        <f>ROUND(I170*H170,2)</f>
        <v>0</v>
      </c>
      <c r="BL170" s="14" t="s">
        <v>249</v>
      </c>
      <c r="BM170" s="221" t="s">
        <v>260</v>
      </c>
    </row>
    <row r="171" spans="1:47" s="2" customFormat="1" ht="12">
      <c r="A171" s="35"/>
      <c r="B171" s="36"/>
      <c r="C171" s="37"/>
      <c r="D171" s="223" t="s">
        <v>124</v>
      </c>
      <c r="E171" s="37"/>
      <c r="F171" s="224" t="s">
        <v>261</v>
      </c>
      <c r="G171" s="37"/>
      <c r="H171" s="37"/>
      <c r="I171" s="225"/>
      <c r="J171" s="37"/>
      <c r="K171" s="37"/>
      <c r="L171" s="41"/>
      <c r="M171" s="226"/>
      <c r="N171" s="227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124</v>
      </c>
      <c r="AU171" s="14" t="s">
        <v>80</v>
      </c>
    </row>
    <row r="172" spans="1:65" s="2" customFormat="1" ht="14.4" customHeight="1">
      <c r="A172" s="35"/>
      <c r="B172" s="36"/>
      <c r="C172" s="209" t="s">
        <v>262</v>
      </c>
      <c r="D172" s="209" t="s">
        <v>115</v>
      </c>
      <c r="E172" s="210" t="s">
        <v>263</v>
      </c>
      <c r="F172" s="211" t="s">
        <v>264</v>
      </c>
      <c r="G172" s="212" t="s">
        <v>248</v>
      </c>
      <c r="H172" s="213">
        <v>1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38</v>
      </c>
      <c r="O172" s="88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249</v>
      </c>
      <c r="AT172" s="221" t="s">
        <v>115</v>
      </c>
      <c r="AU172" s="221" t="s">
        <v>80</v>
      </c>
      <c r="AY172" s="14" t="s">
        <v>113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78</v>
      </c>
      <c r="BK172" s="222">
        <f>ROUND(I172*H172,2)</f>
        <v>0</v>
      </c>
      <c r="BL172" s="14" t="s">
        <v>249</v>
      </c>
      <c r="BM172" s="221" t="s">
        <v>265</v>
      </c>
    </row>
    <row r="173" spans="1:63" s="12" customFormat="1" ht="22.8" customHeight="1">
      <c r="A173" s="12"/>
      <c r="B173" s="193"/>
      <c r="C173" s="194"/>
      <c r="D173" s="195" t="s">
        <v>72</v>
      </c>
      <c r="E173" s="207" t="s">
        <v>266</v>
      </c>
      <c r="F173" s="207" t="s">
        <v>267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SUM(P174:P175)</f>
        <v>0</v>
      </c>
      <c r="Q173" s="201"/>
      <c r="R173" s="202">
        <f>SUM(R174:R175)</f>
        <v>0</v>
      </c>
      <c r="S173" s="201"/>
      <c r="T173" s="203">
        <f>SUM(T174:T175)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4" t="s">
        <v>133</v>
      </c>
      <c r="AT173" s="205" t="s">
        <v>72</v>
      </c>
      <c r="AU173" s="205" t="s">
        <v>78</v>
      </c>
      <c r="AY173" s="204" t="s">
        <v>113</v>
      </c>
      <c r="BK173" s="206">
        <f>SUM(BK174:BK175)</f>
        <v>0</v>
      </c>
    </row>
    <row r="174" spans="1:65" s="2" customFormat="1" ht="14.4" customHeight="1">
      <c r="A174" s="35"/>
      <c r="B174" s="36"/>
      <c r="C174" s="209" t="s">
        <v>268</v>
      </c>
      <c r="D174" s="209" t="s">
        <v>115</v>
      </c>
      <c r="E174" s="210" t="s">
        <v>269</v>
      </c>
      <c r="F174" s="211" t="s">
        <v>270</v>
      </c>
      <c r="G174" s="212" t="s">
        <v>248</v>
      </c>
      <c r="H174" s="213">
        <v>1</v>
      </c>
      <c r="I174" s="214"/>
      <c r="J174" s="215">
        <f>ROUND(I174*H174,2)</f>
        <v>0</v>
      </c>
      <c r="K174" s="216"/>
      <c r="L174" s="41"/>
      <c r="M174" s="217" t="s">
        <v>1</v>
      </c>
      <c r="N174" s="218" t="s">
        <v>38</v>
      </c>
      <c r="O174" s="88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1" t="s">
        <v>249</v>
      </c>
      <c r="AT174" s="221" t="s">
        <v>115</v>
      </c>
      <c r="AU174" s="221" t="s">
        <v>80</v>
      </c>
      <c r="AY174" s="14" t="s">
        <v>113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4" t="s">
        <v>78</v>
      </c>
      <c r="BK174" s="222">
        <f>ROUND(I174*H174,2)</f>
        <v>0</v>
      </c>
      <c r="BL174" s="14" t="s">
        <v>249</v>
      </c>
      <c r="BM174" s="221" t="s">
        <v>271</v>
      </c>
    </row>
    <row r="175" spans="1:65" s="2" customFormat="1" ht="14.4" customHeight="1">
      <c r="A175" s="35"/>
      <c r="B175" s="36"/>
      <c r="C175" s="209" t="s">
        <v>272</v>
      </c>
      <c r="D175" s="209" t="s">
        <v>115</v>
      </c>
      <c r="E175" s="210" t="s">
        <v>273</v>
      </c>
      <c r="F175" s="211" t="s">
        <v>274</v>
      </c>
      <c r="G175" s="212" t="s">
        <v>191</v>
      </c>
      <c r="H175" s="213">
        <v>1</v>
      </c>
      <c r="I175" s="214"/>
      <c r="J175" s="215">
        <f>ROUND(I175*H175,2)</f>
        <v>0</v>
      </c>
      <c r="K175" s="216"/>
      <c r="L175" s="41"/>
      <c r="M175" s="217" t="s">
        <v>1</v>
      </c>
      <c r="N175" s="218" t="s">
        <v>38</v>
      </c>
      <c r="O175" s="88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1" t="s">
        <v>249</v>
      </c>
      <c r="AT175" s="221" t="s">
        <v>115</v>
      </c>
      <c r="AU175" s="221" t="s">
        <v>80</v>
      </c>
      <c r="AY175" s="14" t="s">
        <v>113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4" t="s">
        <v>78</v>
      </c>
      <c r="BK175" s="222">
        <f>ROUND(I175*H175,2)</f>
        <v>0</v>
      </c>
      <c r="BL175" s="14" t="s">
        <v>249</v>
      </c>
      <c r="BM175" s="221" t="s">
        <v>275</v>
      </c>
    </row>
    <row r="176" spans="1:63" s="12" customFormat="1" ht="22.8" customHeight="1">
      <c r="A176" s="12"/>
      <c r="B176" s="193"/>
      <c r="C176" s="194"/>
      <c r="D176" s="195" t="s">
        <v>72</v>
      </c>
      <c r="E176" s="207" t="s">
        <v>276</v>
      </c>
      <c r="F176" s="207" t="s">
        <v>277</v>
      </c>
      <c r="G176" s="194"/>
      <c r="H176" s="194"/>
      <c r="I176" s="197"/>
      <c r="J176" s="208">
        <f>BK176</f>
        <v>0</v>
      </c>
      <c r="K176" s="194"/>
      <c r="L176" s="199"/>
      <c r="M176" s="200"/>
      <c r="N176" s="201"/>
      <c r="O176" s="201"/>
      <c r="P176" s="202">
        <f>P177</f>
        <v>0</v>
      </c>
      <c r="Q176" s="201"/>
      <c r="R176" s="202">
        <f>R177</f>
        <v>0</v>
      </c>
      <c r="S176" s="201"/>
      <c r="T176" s="203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4" t="s">
        <v>133</v>
      </c>
      <c r="AT176" s="205" t="s">
        <v>72</v>
      </c>
      <c r="AU176" s="205" t="s">
        <v>78</v>
      </c>
      <c r="AY176" s="204" t="s">
        <v>113</v>
      </c>
      <c r="BK176" s="206">
        <f>BK177</f>
        <v>0</v>
      </c>
    </row>
    <row r="177" spans="1:65" s="2" customFormat="1" ht="14.4" customHeight="1">
      <c r="A177" s="35"/>
      <c r="B177" s="36"/>
      <c r="C177" s="209" t="s">
        <v>278</v>
      </c>
      <c r="D177" s="209" t="s">
        <v>115</v>
      </c>
      <c r="E177" s="210" t="s">
        <v>279</v>
      </c>
      <c r="F177" s="211" t="s">
        <v>280</v>
      </c>
      <c r="G177" s="212" t="s">
        <v>248</v>
      </c>
      <c r="H177" s="213">
        <v>4</v>
      </c>
      <c r="I177" s="214"/>
      <c r="J177" s="215">
        <f>ROUND(I177*H177,2)</f>
        <v>0</v>
      </c>
      <c r="K177" s="216"/>
      <c r="L177" s="41"/>
      <c r="M177" s="239" t="s">
        <v>1</v>
      </c>
      <c r="N177" s="240" t="s">
        <v>38</v>
      </c>
      <c r="O177" s="241"/>
      <c r="P177" s="242">
        <f>O177*H177</f>
        <v>0</v>
      </c>
      <c r="Q177" s="242">
        <v>0</v>
      </c>
      <c r="R177" s="242">
        <f>Q177*H177</f>
        <v>0</v>
      </c>
      <c r="S177" s="242">
        <v>0</v>
      </c>
      <c r="T177" s="24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249</v>
      </c>
      <c r="AT177" s="221" t="s">
        <v>115</v>
      </c>
      <c r="AU177" s="221" t="s">
        <v>80</v>
      </c>
      <c r="AY177" s="14" t="s">
        <v>113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78</v>
      </c>
      <c r="BK177" s="222">
        <f>ROUND(I177*H177,2)</f>
        <v>0</v>
      </c>
      <c r="BL177" s="14" t="s">
        <v>249</v>
      </c>
      <c r="BM177" s="221" t="s">
        <v>281</v>
      </c>
    </row>
    <row r="178" spans="1:31" s="2" customFormat="1" ht="6.95" customHeight="1">
      <c r="A178" s="35"/>
      <c r="B178" s="63"/>
      <c r="C178" s="64"/>
      <c r="D178" s="64"/>
      <c r="E178" s="64"/>
      <c r="F178" s="64"/>
      <c r="G178" s="64"/>
      <c r="H178" s="64"/>
      <c r="I178" s="64"/>
      <c r="J178" s="64"/>
      <c r="K178" s="64"/>
      <c r="L178" s="41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password="CC35" sheet="1" objects="1" scenarios="1" formatColumns="0" formatRows="0" autoFilter="0"/>
  <autoFilter ref="C122:K177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2021-09-17T05:40:45Z</dcterms:created>
  <dcterms:modified xsi:type="dcterms:W3CDTF">2021-09-17T05:40:49Z</dcterms:modified>
  <cp:category/>
  <cp:version/>
  <cp:contentType/>
  <cp:contentStatus/>
</cp:coreProperties>
</file>