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Technologie plynové ..." sheetId="2" r:id="rId2"/>
    <sheet name="02 - Část ZTI pro plynovo..." sheetId="3" r:id="rId3"/>
    <sheet name="03 - Vnitřní plynovod" sheetId="4" r:id="rId4"/>
    <sheet name="04 - Demontáže stávající ..." sheetId="5" r:id="rId5"/>
    <sheet name="05 - M+R zdroje tepla, el..." sheetId="6" r:id="rId6"/>
    <sheet name="06 - HSV - Stavební úpravy" sheetId="7" r:id="rId7"/>
  </sheets>
  <definedNames>
    <definedName name="_xlnm.Print_Area" localSheetId="0">'Rekapitulace stavby'!$D$4:$AO$76,'Rekapitulace stavby'!$C$82:$AQ$101</definedName>
    <definedName name="_xlnm._FilterDatabase" localSheetId="1" hidden="1">'01 - Technologie plynové ...'!$C$123:$K$236</definedName>
    <definedName name="_xlnm.Print_Area" localSheetId="1">'01 - Technologie plynové ...'!$C$4:$J$76,'01 - Technologie plynové ...'!$C$82:$J$105,'01 - Technologie plynové ...'!$C$111:$J$236</definedName>
    <definedName name="_xlnm._FilterDatabase" localSheetId="2" hidden="1">'02 - Část ZTI pro plynovo...'!$C$120:$K$168</definedName>
    <definedName name="_xlnm.Print_Area" localSheetId="2">'02 - Část ZTI pro plynovo...'!$C$4:$J$76,'02 - Část ZTI pro plynovo...'!$C$82:$J$102,'02 - Část ZTI pro plynovo...'!$C$108:$J$168</definedName>
    <definedName name="_xlnm._FilterDatabase" localSheetId="3" hidden="1">'03 - Vnitřní plynovod'!$C$119:$K$144</definedName>
    <definedName name="_xlnm.Print_Area" localSheetId="3">'03 - Vnitřní plynovod'!$C$4:$J$76,'03 - Vnitřní plynovod'!$C$82:$J$101,'03 - Vnitřní plynovod'!$C$107:$J$144</definedName>
    <definedName name="_xlnm._FilterDatabase" localSheetId="4" hidden="1">'04 - Demontáže stávající ...'!$C$123:$K$179</definedName>
    <definedName name="_xlnm.Print_Area" localSheetId="4">'04 - Demontáže stávající ...'!$C$4:$J$76,'04 - Demontáže stávající ...'!$C$82:$J$105,'04 - Demontáže stávající ...'!$C$111:$J$179</definedName>
    <definedName name="_xlnm._FilterDatabase" localSheetId="5" hidden="1">'05 - M+R zdroje tepla, el...'!$C$127:$K$207</definedName>
    <definedName name="_xlnm.Print_Area" localSheetId="5">'05 - M+R zdroje tepla, el...'!$C$4:$J$76,'05 - M+R zdroje tepla, el...'!$C$82:$J$109,'05 - M+R zdroje tepla, el...'!$C$115:$J$207</definedName>
    <definedName name="_xlnm._FilterDatabase" localSheetId="6" hidden="1">'06 - HSV - Stavební úpravy'!$C$116:$K$130</definedName>
    <definedName name="_xlnm.Print_Area" localSheetId="6">'06 - HSV - Stavební úpravy'!$C$4:$J$76,'06 - HSV - Stavební úpravy'!$C$82:$J$98,'06 - HSV - Stavební úpravy'!$C$104:$J$130</definedName>
    <definedName name="_xlnm.Print_Titles" localSheetId="0">'Rekapitulace stavby'!$92:$92</definedName>
    <definedName name="_xlnm.Print_Titles" localSheetId="1">'01 - Technologie plynové ...'!$123:$123</definedName>
    <definedName name="_xlnm.Print_Titles" localSheetId="2">'02 - Část ZTI pro plynovo...'!$120:$120</definedName>
    <definedName name="_xlnm.Print_Titles" localSheetId="3">'03 - Vnitřní plynovod'!$119:$119</definedName>
    <definedName name="_xlnm.Print_Titles" localSheetId="4">'04 - Demontáže stávající ...'!$123:$123</definedName>
    <definedName name="_xlnm.Print_Titles" localSheetId="6">'06 - HSV - Stavební úpravy'!$116:$116</definedName>
  </definedNames>
  <calcPr fullCalcOnLoad="1"/>
</workbook>
</file>

<file path=xl/sharedStrings.xml><?xml version="1.0" encoding="utf-8"?>
<sst xmlns="http://schemas.openxmlformats.org/spreadsheetml/2006/main" count="5159" uniqueCount="1028">
  <si>
    <t>Export Komplet</t>
  </si>
  <si>
    <t/>
  </si>
  <si>
    <t>2.0</t>
  </si>
  <si>
    <t>ZAMOK</t>
  </si>
  <si>
    <t>False</t>
  </si>
  <si>
    <t>{2f1f74b9-2419-4854-9528-48dcda8bec7b}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</si>
  <si>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</si>
  <si>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</si>
  <si>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</si>
  <si>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</si>
  <si>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</si>
  <si>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</si>
  <si>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</si>
  <si>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</si>
  <si>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220310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</si>
  <si>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</si>
  <si>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</si>
  <si>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HD - Rekonstrukce plynové kotelny v objektu MŠ</t>
  </si>
  <si>
    <t>KSO:</t>
  </si>
  <si>
    <t>CC-CZ:</t>
  </si>
  <si>
    <t>Místo:</t>
  </si>
  <si>
    <t xml:space="preserve"> </t>
  </si>
  <si>
    <t>Datum:</t>
  </si>
  <si>
    <t>10. 3. 2022</t>
  </si>
  <si>
    <t>Zadavatel:</t>
  </si>
  <si>
    <t>IČ:</t>
  </si>
  <si>
    <t>00255513</t>
  </si>
  <si>
    <t>město Horažďovice</t>
  </si>
  <si>
    <t>DIČ:</t>
  </si>
  <si>
    <t>Uchazeč:</t>
  </si>
  <si>
    <t>Vyplň údaj</t>
  </si>
  <si>
    <t>Projektant:</t>
  </si>
  <si>
    <t>True</t>
  </si>
  <si>
    <t>Zpracovatel:</t>
  </si>
  <si>
    <t>Matoušek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</si>
  <si>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</si>
  <si>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</si>
  <si>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</si>
  <si>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</si>
  <si>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</si>
  <si>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</si>
  <si>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</si>
  <si>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</si>
  <si>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</si>
  <si>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</si>
  <si>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</si>
  <si>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</si>
  <si>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</si>
  <si>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</si>
  <si>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</si>
  <si>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</si>
  <si>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</si>
  <si>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</si>
  <si>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</si>
  <si>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</si>
  <si>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</si>
  <si>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</si>
  <si>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</si>
  <si>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</si>
  <si>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</si>
  <si>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</si>
  <si>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</si>
  <si>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</si>
  <si>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</si>
  <si>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</si>
  <si>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</si>
  <si>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</si>
  <si>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</si>
  <si>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</si>
  <si>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</si>
  <si>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</si>
  <si>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</si>
  <si>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</si>
  <si>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</si>
  <si>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</si>
  <si>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</si>
  <si>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</si>
  <si>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</si>
  <si>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</si>
  <si>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</si>
  <si>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</si>
  <si>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</si>
  <si>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Technologie plynové ...</t>
  </si>
  <si>
    <t>STA</t>
  </si>
  <si>
    <t>1</t>
  </si>
  <si>
    <t>{70438d88-2025-4ec7-ad3a-72d05d7a65a9}</t>
  </si>
  <si>
    <t>2</t>
  </si>
  <si>
    <t>02</t>
  </si>
  <si>
    <t>Část ZTI pro plynovo...</t>
  </si>
  <si>
    <t>{29c48fcc-68d4-42a5-ad7e-3b09fb27ee26}</t>
  </si>
  <si>
    <t>03</t>
  </si>
  <si>
    <t>Vnitřní plynovod</t>
  </si>
  <si>
    <t>{72f0aeca-189a-43fc-9d99-9ee23728bf72}</t>
  </si>
  <si>
    <t>04</t>
  </si>
  <si>
    <t>Demontáže stávající ...</t>
  </si>
  <si>
    <t>{c83cbede-dd5f-4ebb-8364-56a82ff14726}</t>
  </si>
  <si>
    <t>05</t>
  </si>
  <si>
    <t xml:space="preserve">M+R zdroje tepla, elektroinstalace </t>
  </si>
  <si>
    <t>{a15c22b8-2c01-4089-8022-f573fa5df337}</t>
  </si>
  <si>
    <t>06</t>
  </si>
  <si>
    <t>HSV - Stavební úpravy</t>
  </si>
  <si>
    <t>{23a547a3-a8ae-42dc-b99f-7ef5d0c819be}</t>
  </si>
  <si>
    <t>KRYCÍ LIST SOUPISU PRACÍ</t>
  </si>
  <si>
    <t>Objekt:</t>
  </si>
  <si>
    <t>01 - Technologie plynové ...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</si>
  <si>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</si>
  <si>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</si>
  <si>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</si>
  <si>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</si>
  <si>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</si>
  <si>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</si>
  <si>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713 - Izolace tepelné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</si>
  <si>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</si>
  <si>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</si>
  <si>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</si>
  <si>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</si>
  <si>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783 - Dokončovací práce - nátěry</t>
  </si>
  <si>
    <t xml:space="preserve">HZS - Hodinové zúčtovací sazby 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</si>
  <si>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</si>
  <si>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</si>
  <si>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</si>
  <si>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</si>
  <si>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</si>
  <si>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</si>
  <si>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</si>
  <si>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</si>
  <si>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</si>
  <si>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</si>
  <si>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</si>
  <si>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</si>
  <si>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</si>
  <si>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</si>
  <si>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</si>
  <si>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</si>
  <si>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</si>
  <si>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</si>
  <si>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</si>
  <si>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713463311</t>
  </si>
  <si>
    <t>Montáž izolace tepelné potrubí potrubními pouzdry s Al fólií s přesahem Al páskou 1x D do 50 mm</t>
  </si>
  <si>
    <t>m</t>
  </si>
  <si>
    <t>16</t>
  </si>
  <si>
    <t>M</t>
  </si>
  <si>
    <t>63154533</t>
  </si>
  <si>
    <t>pouzdro izolační potrubní z minerální vlny s Al fólií max. 250/100°C 42/30mm</t>
  </si>
  <si>
    <t>32</t>
  </si>
  <si>
    <t>4</t>
  </si>
  <si>
    <t>3</t>
  </si>
  <si>
    <t>RKW.32042</t>
  </si>
  <si>
    <t>Potrubní pouzdra ROCKWOOL 800 vnitřní D 48mm, délka 1000mm, tloušťka izolace 40mm</t>
  </si>
  <si>
    <t>6</t>
  </si>
  <si>
    <t>RKW.14772</t>
  </si>
  <si>
    <t>Potrubní pouzdra ROCKWOOL 800 vnitřní D 60mm, délka 1000mm, tloušťka izolace 50mm</t>
  </si>
  <si>
    <t>8</t>
  </si>
  <si>
    <t>5</t>
  </si>
  <si>
    <t>713463316</t>
  </si>
  <si>
    <t>Montáž izolace tepelné ohybů potrubními pouzdry s Al fólií s přesahem Al páskou 1x D přes 50 do 100 mm</t>
  </si>
  <si>
    <t>10</t>
  </si>
  <si>
    <t>RKW.1972</t>
  </si>
  <si>
    <t>Potrubní pouzdra ROCKWOOL 800 vnitřní D 76mm, délka 1000mm, tloušťka izolace 50mm</t>
  </si>
  <si>
    <t>12</t>
  </si>
  <si>
    <t>7</t>
  </si>
  <si>
    <t>713463411</t>
  </si>
  <si>
    <t>Montáž izolace tepelné potrubí a ohybů návlekovými izolačními pouzdry</t>
  </si>
  <si>
    <t>14</t>
  </si>
  <si>
    <t>28377048</t>
  </si>
  <si>
    <t>pouzdro izolační potrubní z pěnového polyetylenu 28/20mm</t>
  </si>
  <si>
    <t>9</t>
  </si>
  <si>
    <t>28377056</t>
  </si>
  <si>
    <t>pouzdro izolační potrubní z pěnového polyetylenu 35/25mm</t>
  </si>
  <si>
    <t>18</t>
  </si>
  <si>
    <t>998713201</t>
  </si>
  <si>
    <t>Přesun hmot procentní pro izolace tepelné v objektech v do 6 m</t>
  </si>
  <si>
    <t>%</t>
  </si>
  <si>
    <t>20</t>
  </si>
  <si>
    <t>731</t>
  </si>
  <si>
    <t>Ústřední vytápění - kotelny</t>
  </si>
  <si>
    <t>11</t>
  </si>
  <si>
    <t>731244494</t>
  </si>
  <si>
    <t>Montáž kotle ocelového závěsného na plyn kondenzačního o výkonu do 50 kW</t>
  </si>
  <si>
    <t>soubor</t>
  </si>
  <si>
    <t>22</t>
  </si>
  <si>
    <t>48417436</t>
  </si>
  <si>
    <t>Kaskáda 2 kotlů -2x závěsný plyn.kond.kotel s modul.výkonem, top. výkon Q= 8,8-44,9kW ( pro tepl. spád 80/60°C), kond. vým.z hlad trubek z nerez. oceli, modul předsměšovací hořák, hořáková autom LMs14,provedení proZP, (např. 2x ELCO THISION S PLUS 46 )</t>
  </si>
  <si>
    <t>kus</t>
  </si>
  <si>
    <t>24</t>
  </si>
  <si>
    <t>13</t>
  </si>
  <si>
    <t>48417400.1</t>
  </si>
  <si>
    <t>Kotlový adaptér DN 125/80 s měřícím otvorem pro připojení DN 125/80(součástí kotle)</t>
  </si>
  <si>
    <t>ks</t>
  </si>
  <si>
    <t>26</t>
  </si>
  <si>
    <t>48417400.2</t>
  </si>
  <si>
    <t>Neutralizační zařízení pro vícekotlová zařízení do 500kW vč. Granulátu, výkon  25l/hod, vč. Náplně 8 kg (např . Neutrakon500/100*)</t>
  </si>
  <si>
    <t>28</t>
  </si>
  <si>
    <t>48417400.3</t>
  </si>
  <si>
    <t>Kotevní technika pro sestavení kotevního rámu kotlů +kotvení potrubí v kotelně(např. systémová technika Koňařík)- nosné profily 62x41, 40x40, 27x18, konzole, příslušenství</t>
  </si>
  <si>
    <t>soub</t>
  </si>
  <si>
    <t>30</t>
  </si>
  <si>
    <t>731810302.R</t>
  </si>
  <si>
    <t>Montáž nuceného odtahu spalin soustředným potrubím pro kondenzační kotel- vodorovný 80/125 ke komínové šachtě</t>
  </si>
  <si>
    <t>17</t>
  </si>
  <si>
    <t>731810332.R</t>
  </si>
  <si>
    <t>Montáž univerzální sady pro svislý odtah spalin soustředným potrubím komínovou šachtou - sada 80/125 mm pro kondenzační kotle</t>
  </si>
  <si>
    <t>34</t>
  </si>
  <si>
    <t>731810441,R</t>
  </si>
  <si>
    <t>Prodloužení spalinového potrubí  pro kondenzační kotel průměru 80 mm v komíhové šachtě</t>
  </si>
  <si>
    <t>36</t>
  </si>
  <si>
    <t>19</t>
  </si>
  <si>
    <t>48470100.R</t>
  </si>
  <si>
    <t>Nucený odtah spalin-univ.íkomínová sada s ovodem spalin DN 80,vč. závěsné objímky-koleno s kontr.otvorem DN110x87°,2x trubka DN80x500mm , krycí plech  DN125 + komín.zděř DN125/80, patní koleno DN 80  s podpěrou,  Komínový poklop DN80 černý , závěs.obj.4x</t>
  </si>
  <si>
    <t>38</t>
  </si>
  <si>
    <t>48470101.R</t>
  </si>
  <si>
    <t>Nucený odtah spalin - koleno 87°, DN80</t>
  </si>
  <si>
    <t>40</t>
  </si>
  <si>
    <t>48470102.R</t>
  </si>
  <si>
    <t>Nucený odtah spalin - Trubka DN 80 , L=2,0m</t>
  </si>
  <si>
    <t>42</t>
  </si>
  <si>
    <t>48470103.R</t>
  </si>
  <si>
    <t>Nucený odtah spalin - Trubka DN 80 , L=1,0m</t>
  </si>
  <si>
    <t>44</t>
  </si>
  <si>
    <t>23</t>
  </si>
  <si>
    <t>48470104.R</t>
  </si>
  <si>
    <t>Nucený odtah spalin - Trubka DN 80 , L=0,5m</t>
  </si>
  <si>
    <t>46</t>
  </si>
  <si>
    <t>998731201</t>
  </si>
  <si>
    <t>Přesun hmot procentní pro kotelny v objektech v do 6 m</t>
  </si>
  <si>
    <t>48</t>
  </si>
  <si>
    <t>732</t>
  </si>
  <si>
    <t>Ústřední vytápění - strojovny</t>
  </si>
  <si>
    <t>25</t>
  </si>
  <si>
    <t>732111120.R</t>
  </si>
  <si>
    <t>Tělesa rozdělovačů a sběračů DN 65 z trub ocelových bezešvých</t>
  </si>
  <si>
    <t>50</t>
  </si>
  <si>
    <t>732111221,R</t>
  </si>
  <si>
    <t>Příplatek k rozdělovačům a sběračům za každých dalších 0,5 m tělesa DN 80</t>
  </si>
  <si>
    <t>52</t>
  </si>
  <si>
    <t>27</t>
  </si>
  <si>
    <t>732111312</t>
  </si>
  <si>
    <t>Trubková hrdla rozdělovačů a sběračů bez přírub DN 20</t>
  </si>
  <si>
    <t>54</t>
  </si>
  <si>
    <t>732111314</t>
  </si>
  <si>
    <t>Trubková hrdla rozdělovačů a sběračů bez přírub DN 25</t>
  </si>
  <si>
    <t>56</t>
  </si>
  <si>
    <t>29</t>
  </si>
  <si>
    <t>732111315</t>
  </si>
  <si>
    <t>Trubková hrdla rozdělovačů a sběračů bez přírub DN 32</t>
  </si>
  <si>
    <t>58</t>
  </si>
  <si>
    <t>732111318</t>
  </si>
  <si>
    <t>Trubková hrdla rozdělovačů a sběračů bez přírub DN 50</t>
  </si>
  <si>
    <t>60</t>
  </si>
  <si>
    <t>31</t>
  </si>
  <si>
    <t>28655500</t>
  </si>
  <si>
    <t>Stavitelný stojan pro rozdělovače-zinkovaný</t>
  </si>
  <si>
    <t>62</t>
  </si>
  <si>
    <t>732113200.R</t>
  </si>
  <si>
    <t>Montáž závitového vyrovnávače dynamických tlaků M=5m3/h, PN 6 , včetně tepelné izolace</t>
  </si>
  <si>
    <t>64</t>
  </si>
  <si>
    <t>33</t>
  </si>
  <si>
    <t>48419690</t>
  </si>
  <si>
    <t>Hydraulický vyrovnávač tlaku , M= 5m3/h, vč. Izolace,(např. Buderus typ WHY120/80)</t>
  </si>
  <si>
    <t>66</t>
  </si>
  <si>
    <t>732219314.R</t>
  </si>
  <si>
    <t>Montáž ohříváku vody stojatého PN 0,6/0,6,PN 1,6/0,6 o obsahu do 500 litrů</t>
  </si>
  <si>
    <t>68</t>
  </si>
  <si>
    <t>35</t>
  </si>
  <si>
    <t>48476043</t>
  </si>
  <si>
    <t>Vysokovýkonný nepřímoohřívaný zásobníkový ohřívač pro kondenzační kotle, objem V=300 l, trubkový výměník plocha A= 2,6m2, Q=28kW( pro M=1000l/h, dp=16,5kPa),NL=10, smaltovaný vnitřní povrch, posuvná lista pro čidla , vč. Tepelné izolace  ,např. AE, typ HR 300</t>
  </si>
  <si>
    <t>kpl</t>
  </si>
  <si>
    <t>70</t>
  </si>
  <si>
    <t>732199100</t>
  </si>
  <si>
    <t>Montáž a dodávka orientačních štítků</t>
  </si>
  <si>
    <t>72</t>
  </si>
  <si>
    <t>37</t>
  </si>
  <si>
    <t>732331621.RFX</t>
  </si>
  <si>
    <t>Nádoba tlaková expanzní s membránou Reflex NG závitové připojení PN 0,6 o objemu 200 l</t>
  </si>
  <si>
    <t>74</t>
  </si>
  <si>
    <t>732331778</t>
  </si>
  <si>
    <t>Příslušenství k expanzním nádobám bezpečnostní uzávěr G 1 k měření tlaku</t>
  </si>
  <si>
    <t>76</t>
  </si>
  <si>
    <t>39</t>
  </si>
  <si>
    <t>732421402</t>
  </si>
  <si>
    <t>Čerpadlo teplovodní mokroběžné závitové oběhové s reg.výkonu-frekv.měnič DN 25,H=2,0m průtok,1,5m3/h,230V/3-18W(např.Alpha 2 25-40-Grundfos)</t>
  </si>
  <si>
    <t>78</t>
  </si>
  <si>
    <t>732421412</t>
  </si>
  <si>
    <t>Čerpadlo teplovodní mokroběžné závitové oběhové s reg.výkonu-frekv.měnič DN 25,H=3,5m, průtok 0,7m3/h,230V/3-34W(např.Alpha 2 25-60-Grundfos)</t>
  </si>
  <si>
    <t>80</t>
  </si>
  <si>
    <t>41</t>
  </si>
  <si>
    <t>732421415</t>
  </si>
  <si>
    <t>Čerpadlo teplovodní mokroběžné závitové oběhové s reg.výkonu-frekv.měnič DN 25,H=4,5m, průtok 1,8m3/h,230V/9-91W(např.Magna 1 25-60-Grundfos)</t>
  </si>
  <si>
    <t>82</t>
  </si>
  <si>
    <t>73233180.R</t>
  </si>
  <si>
    <t>Montáž mechanického filtru AQ-KM- G1" ", pro doplňování OS</t>
  </si>
  <si>
    <t>84</t>
  </si>
  <si>
    <t>43</t>
  </si>
  <si>
    <t>43633000.R</t>
  </si>
  <si>
    <t>Filtr mechanický AQ-KM1 s filtrační vložkou-G 1" do přívodu dopouštěné vody  (např. AQUINA)</t>
  </si>
  <si>
    <t>86</t>
  </si>
  <si>
    <t>732331800</t>
  </si>
  <si>
    <t>Montáž oddělovacího členu s vodoměrem Reflex,typ Fillset pro doplňování OS</t>
  </si>
  <si>
    <t>88</t>
  </si>
  <si>
    <t>45</t>
  </si>
  <si>
    <t>55218610</t>
  </si>
  <si>
    <t>Oddělovací člen  s potrubním oddělovačem  a vodoměrem  pro napojení doplňování na systém pitné vody ( vodoměr standardní)- např. typ FILLSET</t>
  </si>
  <si>
    <t>90</t>
  </si>
  <si>
    <t>732331805</t>
  </si>
  <si>
    <t>Montáž solenoidového ventilu do DN 15/Rp 1/2", pro doplňování OS</t>
  </si>
  <si>
    <t>92</t>
  </si>
  <si>
    <t>47</t>
  </si>
  <si>
    <t>40563100</t>
  </si>
  <si>
    <t>Doplňovací  ventil vody do OS PEVEKO typ např. EVPE 2006.02 , přímo ovládaný , 1x230V, bez napětí uzavřen , DN15 ( napojit na KOTELNIK 1.0)</t>
  </si>
  <si>
    <t>94</t>
  </si>
  <si>
    <t>5855000.R</t>
  </si>
  <si>
    <t>Inhibitor koroze Sentinel X100 pro otopnou soustavu</t>
  </si>
  <si>
    <t>L</t>
  </si>
  <si>
    <t>96</t>
  </si>
  <si>
    <t>49</t>
  </si>
  <si>
    <t>998732201</t>
  </si>
  <si>
    <t>Přesun hmot procentní pro strojovny v objektech v do 6 m</t>
  </si>
  <si>
    <t>98</t>
  </si>
  <si>
    <t>733</t>
  </si>
  <si>
    <t>Ústřední vytápění - rozvodné potrubí</t>
  </si>
  <si>
    <t>733111116</t>
  </si>
  <si>
    <t>Potrubí ocelové závitové černé bezešvé běžné v kotelnách nebo strojovnách DN 32</t>
  </si>
  <si>
    <t>100</t>
  </si>
  <si>
    <t>51</t>
  </si>
  <si>
    <t>733111118</t>
  </si>
  <si>
    <t>Potrubí ocelové závitové černé bezešvé běžné v kotelnách nebo strojovnách DN 50</t>
  </si>
  <si>
    <t>102</t>
  </si>
  <si>
    <t>733113116</t>
  </si>
  <si>
    <t>Příplatek k potrubí z trubek ocelových černých závitových za zhotovení závitové ocelové přípojky DN 32</t>
  </si>
  <si>
    <t>104</t>
  </si>
  <si>
    <t>53</t>
  </si>
  <si>
    <t>733113118</t>
  </si>
  <si>
    <t>Příplatek k potrubí z trubek ocelových černých závitových za zhotovení závitové ocelové přípojky DN 50</t>
  </si>
  <si>
    <t>106</t>
  </si>
  <si>
    <t>733124117</t>
  </si>
  <si>
    <t>Příplatek k potrubí ocelovému hladkému za zhotovení přechodů z trubek hladkých kováním DN 50/32</t>
  </si>
  <si>
    <t>108</t>
  </si>
  <si>
    <t>55</t>
  </si>
  <si>
    <t>733124122</t>
  </si>
  <si>
    <t>Příplatek k potrubí ocelovému hladkému za zhotovení přechodů z trubek hladkých kováním DN 80/50</t>
  </si>
  <si>
    <t>110</t>
  </si>
  <si>
    <t>733141412.R</t>
  </si>
  <si>
    <t>Montáž odlučovače kalů s magnetem a regulací množství na odlučovací mechanismus DN 50 přivařovací PN 10 do 120°C</t>
  </si>
  <si>
    <t>112</t>
  </si>
  <si>
    <t>57</t>
  </si>
  <si>
    <t>484850000.R</t>
  </si>
  <si>
    <t>Odlučovač kalů s magnetem  a regulací množství  na odluč. mechanismus, režim eco/max, kv=85/19,79m3/h,  např.  FLAMCO  X-STREAM CLEAN DN50*)</t>
  </si>
  <si>
    <t>114</t>
  </si>
  <si>
    <t>733190107</t>
  </si>
  <si>
    <t>Zkouška těsnosti potrubí ocelové závitové DN do 40</t>
  </si>
  <si>
    <t>116</t>
  </si>
  <si>
    <t>59</t>
  </si>
  <si>
    <t>733190108</t>
  </si>
  <si>
    <t>Zkouška těsnosti potrubí ocelové závitové DN přes 40 do 50</t>
  </si>
  <si>
    <t>118</t>
  </si>
  <si>
    <t>733223304</t>
  </si>
  <si>
    <t>Potrubí měděné tvrdé spojované lisováním D 28x1,5 mm</t>
  </si>
  <si>
    <t>120</t>
  </si>
  <si>
    <t>61</t>
  </si>
  <si>
    <t>733223305</t>
  </si>
  <si>
    <t>Potrubí měděné tvrdé spojované lisováním D 35x1,5 mm</t>
  </si>
  <si>
    <t>122</t>
  </si>
  <si>
    <t>733223306</t>
  </si>
  <si>
    <t>Potrubí měděné tvrdé spojované lisováním D 42x1,5 mm</t>
  </si>
  <si>
    <t>124</t>
  </si>
  <si>
    <t>63</t>
  </si>
  <si>
    <t>733224225</t>
  </si>
  <si>
    <t>Příplatek k potrubí měděnému za zhotovení přípojky z trubek měděných D 28x1,5 mm</t>
  </si>
  <si>
    <t>126</t>
  </si>
  <si>
    <t>733224226</t>
  </si>
  <si>
    <t>Příplatek k potrubí měděnému za zhotovení přípojky z trubek měděných D 35x1,5 mm</t>
  </si>
  <si>
    <t>128</t>
  </si>
  <si>
    <t>65</t>
  </si>
  <si>
    <t>733224227</t>
  </si>
  <si>
    <t>Příplatek k potrubí měděnému za zhotovení přípojky z trubek měděných D 42x1,5 mm</t>
  </si>
  <si>
    <t>130</t>
  </si>
  <si>
    <t>733291101</t>
  </si>
  <si>
    <t>Zkouška těsnosti potrubí měděné D do 35x1,5</t>
  </si>
  <si>
    <t>132</t>
  </si>
  <si>
    <t>67</t>
  </si>
  <si>
    <t>733291102</t>
  </si>
  <si>
    <t>Zkouška těsnosti potrubí měděné D přes 35x1,5 do 64x2</t>
  </si>
  <si>
    <t>134</t>
  </si>
  <si>
    <t>998733201</t>
  </si>
  <si>
    <t>Přesun hmot procentní pro rozvody potrubí v objektech v do 6 m</t>
  </si>
  <si>
    <t>136</t>
  </si>
  <si>
    <t>734</t>
  </si>
  <si>
    <t>Ústřední vytápění - armatury</t>
  </si>
  <si>
    <t>69</t>
  </si>
  <si>
    <t>551213351</t>
  </si>
  <si>
    <t>Regulační a uzavírací vyvažovací ventil, s vypouštěním, material Ametal, PN20 TA typ STAD DN 20 ,(kv=5,7m3/h)</t>
  </si>
  <si>
    <t>138</t>
  </si>
  <si>
    <t>734209115</t>
  </si>
  <si>
    <t>Montáž armatury závitové s dvěma závity G 1</t>
  </si>
  <si>
    <t>140</t>
  </si>
  <si>
    <t>71</t>
  </si>
  <si>
    <t>551213352</t>
  </si>
  <si>
    <t>Regulační a uzavírací vyvažovací ventil, s vypouštěním, material Ametal, PN20 TA typ STAD DN 25 ,(kv=8,7m3/h)</t>
  </si>
  <si>
    <t>142</t>
  </si>
  <si>
    <t>734209116</t>
  </si>
  <si>
    <t>Montáž armatury závitové s dvěma závity G 5/4</t>
  </si>
  <si>
    <t>144</t>
  </si>
  <si>
    <t>73</t>
  </si>
  <si>
    <t>551213353</t>
  </si>
  <si>
    <t>Regulační a uzavírací vyvažovací ventil, s vypouštěním, material Ametal, PN20 TA typ STAD DN 32(kv=14,2m3/h)</t>
  </si>
  <si>
    <t>146</t>
  </si>
  <si>
    <t>734209118</t>
  </si>
  <si>
    <t>Montáž armatury závitové s dvěma závity G 2</t>
  </si>
  <si>
    <t>148</t>
  </si>
  <si>
    <t>75</t>
  </si>
  <si>
    <t>221280001.R</t>
  </si>
  <si>
    <t>Černé šroubení provedení č. 330 - G 2"</t>
  </si>
  <si>
    <t>150</t>
  </si>
  <si>
    <t>734209124</t>
  </si>
  <si>
    <t>Montáž armatury závitové s třemi závity G 3/4</t>
  </si>
  <si>
    <t>152</t>
  </si>
  <si>
    <t>77</t>
  </si>
  <si>
    <t>551260155</t>
  </si>
  <si>
    <t>Sada tříjcestný směš. regulační  ventil se servopohonem  SIEMENS typ VXP 45.20-4, závitový ,DN 20, kv=4,0m3/h, + servopohon SSC31, 1x230V, 3bodový, 150 s+šroubení ALG 203B</t>
  </si>
  <si>
    <t>154</t>
  </si>
  <si>
    <t>734209125</t>
  </si>
  <si>
    <t>Montáž armatury závitové s třemi závity G 1</t>
  </si>
  <si>
    <t>156</t>
  </si>
  <si>
    <t>79</t>
  </si>
  <si>
    <t>551260156</t>
  </si>
  <si>
    <t>Sada třícestný regulační  ventil se servopohonem  SIEMENS typ VXP 45.25-10, závitový ,DN 25, kv=10,0m3/h, + servopohon SSC31, 1x230V, 3bodový, 150 s+šroubení ALG 253B</t>
  </si>
  <si>
    <t>158</t>
  </si>
  <si>
    <t>734173214</t>
  </si>
  <si>
    <t>Spoj přírubový PN 6/I do 200°C DN 50</t>
  </si>
  <si>
    <t>160</t>
  </si>
  <si>
    <t>81</t>
  </si>
  <si>
    <t>734211127</t>
  </si>
  <si>
    <t>Ventil závitový odvzdušňovací G 1/2 PN 14 do 120°C automatický se zpětnou klapkou otopných těles</t>
  </si>
  <si>
    <t>162</t>
  </si>
  <si>
    <t>734242414</t>
  </si>
  <si>
    <t>Ventil závitový zpětný přímý G 1 PN 16 do 110°C</t>
  </si>
  <si>
    <t>164</t>
  </si>
  <si>
    <t>83</t>
  </si>
  <si>
    <t>734242415</t>
  </si>
  <si>
    <t>Ventil závitový zpětný přímý G 5/4 PN 16 do 110°C</t>
  </si>
  <si>
    <t>166</t>
  </si>
  <si>
    <t>734261235</t>
  </si>
  <si>
    <t>Šroubení topenářské přímé G 1 PN 16 do 120°C</t>
  </si>
  <si>
    <t>168</t>
  </si>
  <si>
    <t>85</t>
  </si>
  <si>
    <t>734261236</t>
  </si>
  <si>
    <t>Šroubení topenářské přímé G 5/4 PN 16 do 120°C</t>
  </si>
  <si>
    <t>170</t>
  </si>
  <si>
    <t>734291123</t>
  </si>
  <si>
    <t>Kohout plnící a vypouštěcí G 1/2 PN 10 do 90°C závitový</t>
  </si>
  <si>
    <t>172</t>
  </si>
  <si>
    <t>87</t>
  </si>
  <si>
    <t>734291274</t>
  </si>
  <si>
    <t>Filtr závitový přímý G 1 PN 30 do 110°C,Kv=10m3/h s vnitřními závity a integrovaným magnetem a nerez,sítkem</t>
  </si>
  <si>
    <t>174</t>
  </si>
  <si>
    <t>734291275</t>
  </si>
  <si>
    <t>Filtr závitový přímý G 1 1/4 PN 30 do 110°CKv=18m3/h s vnitřními závity a integrovaným magnetem a nerez,sítkem</t>
  </si>
  <si>
    <t>176</t>
  </si>
  <si>
    <t>89</t>
  </si>
  <si>
    <t>734291276</t>
  </si>
  <si>
    <t>Filtr závitový přímý G 1 1/2 PN 30 do 110°C,Kv=20m3/h s vnitřními závity a integrovaným magnetem a nerez,sítkem</t>
  </si>
  <si>
    <t>178</t>
  </si>
  <si>
    <t>734292715</t>
  </si>
  <si>
    <t>Kohout kulový přímý G 1 PN 42 do 185°C vnitřní závit</t>
  </si>
  <si>
    <t>180</t>
  </si>
  <si>
    <t>91</t>
  </si>
  <si>
    <t>734292716</t>
  </si>
  <si>
    <t>Kohout kulový přímý G 1 1/4 PN 42 do 185°C vnitřní závit</t>
  </si>
  <si>
    <t>182</t>
  </si>
  <si>
    <t>734411101</t>
  </si>
  <si>
    <t>Teploměr technický s pevným stonkem a jímkou zadní připojení průměr 63 mm délky stonku 50 mm</t>
  </si>
  <si>
    <t>184</t>
  </si>
  <si>
    <t>93</t>
  </si>
  <si>
    <t>734421103</t>
  </si>
  <si>
    <t>Tlakoměr s pevným stonkem a zpětnou klapkou tlak 0-600 lPa průměr 100 mm spodní připojení M20x1,5</t>
  </si>
  <si>
    <t>186</t>
  </si>
  <si>
    <t>734494121</t>
  </si>
  <si>
    <t>Návarek s metrickým závitem M 20x1,5 délky do 220 mm</t>
  </si>
  <si>
    <t>188</t>
  </si>
  <si>
    <t>95</t>
  </si>
  <si>
    <t>998734201</t>
  </si>
  <si>
    <t>Přesun hmot procentní pro armatury v objektech v do 6 m</t>
  </si>
  <si>
    <t>190</t>
  </si>
  <si>
    <t>783</t>
  </si>
  <si>
    <t>Dokončovací práce - nátěry</t>
  </si>
  <si>
    <t>783614651</t>
  </si>
  <si>
    <t>Základní antikorozní jednonásobný syntetický potrubí DN do 50 mm</t>
  </si>
  <si>
    <t>192</t>
  </si>
  <si>
    <t>97</t>
  </si>
  <si>
    <t>783614661</t>
  </si>
  <si>
    <t>Základní antikorozní jednonásobný syntetický potrubí přes DN 50 do DN 100 mm</t>
  </si>
  <si>
    <t>194</t>
  </si>
  <si>
    <t>HZS</t>
  </si>
  <si>
    <t xml:space="preserve">Hodinové zúčtovací sazby </t>
  </si>
  <si>
    <t>HZS2210</t>
  </si>
  <si>
    <t>Proplach technologického zařízení zdroje tepla a otopné soustavy dle požadavku ČSN</t>
  </si>
  <si>
    <t>hod</t>
  </si>
  <si>
    <t>262144</t>
  </si>
  <si>
    <t>196</t>
  </si>
  <si>
    <t>99</t>
  </si>
  <si>
    <t>HZS2211</t>
  </si>
  <si>
    <t>Provozní a topná zkouška zdroje tepla</t>
  </si>
  <si>
    <t>198</t>
  </si>
  <si>
    <t>HZS2212</t>
  </si>
  <si>
    <t>Plnění otopné soustavy vodou z vodovod řádu ( příp. upravenou vodou , jednorázové zapůjčení plnícího zařízení s úpravou vody  dle rozboru vody)</t>
  </si>
  <si>
    <t>200</t>
  </si>
  <si>
    <t>101</t>
  </si>
  <si>
    <t>HZS2213</t>
  </si>
  <si>
    <t>Revize výchozí a provozní pro tlakové nádoby zdroje tepla</t>
  </si>
  <si>
    <t>202</t>
  </si>
  <si>
    <t>HZS2214</t>
  </si>
  <si>
    <t>Vypracování provozního řádu pro plynovou kotelnu</t>
  </si>
  <si>
    <t>204</t>
  </si>
  <si>
    <t>103</t>
  </si>
  <si>
    <t>HZS2215</t>
  </si>
  <si>
    <t>Zprovoznění plynové kotelny servisním technikem se zaškolením obsluhy</t>
  </si>
  <si>
    <t>206</t>
  </si>
  <si>
    <t>HZS2216</t>
  </si>
  <si>
    <t>Hydraulické zaregulování otopného systému pomocí vyvažovacích armatur a vystavení protokolu</t>
  </si>
  <si>
    <t>208</t>
  </si>
  <si>
    <t>02 - Část ZTI pro plynovo...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</si>
  <si>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</si>
  <si>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</si>
  <si>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</si>
  <si>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</si>
  <si>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>721</t>
  </si>
  <si>
    <t>Zdravotechnika - vnitřní kanalizace</t>
  </si>
  <si>
    <t>721170974</t>
  </si>
  <si>
    <t>Potrubí z PVC krácení trub DN 110</t>
  </si>
  <si>
    <t>721171905</t>
  </si>
  <si>
    <t>Potrubí z PP vsazení odbočky do hrdla DN 110</t>
  </si>
  <si>
    <t>721171915</t>
  </si>
  <si>
    <t>Potrubí z PP propojení potrubí DN 110</t>
  </si>
  <si>
    <t>721174042</t>
  </si>
  <si>
    <t>Potrubí kanalizační z PP připojovací DN 40</t>
  </si>
  <si>
    <t>721194104</t>
  </si>
  <si>
    <t>Vyvedení a upevnění odpadních výpustek DN 40</t>
  </si>
  <si>
    <t>721229111</t>
  </si>
  <si>
    <t>Montáž zápachové uzávěrky ostatní typ do DN 50</t>
  </si>
  <si>
    <t>HLE.HL2454</t>
  </si>
  <si>
    <t>Vtok HL 21 (nálevka) DN32 se zápachovou uzávěrkou a kuličkou pro suchý stav</t>
  </si>
  <si>
    <t>721290111</t>
  </si>
  <si>
    <t>Zkouška těsnosti potrubí kanalizace vodou DN do 125</t>
  </si>
  <si>
    <t>998721201</t>
  </si>
  <si>
    <t>Přesun hmot procentní pro vnitřní kanalizace v objektech v do 6 m</t>
  </si>
  <si>
    <t>722</t>
  </si>
  <si>
    <t>Zdravotechnika - vnitřní vodovod</t>
  </si>
  <si>
    <t>722171912</t>
  </si>
  <si>
    <t>Potrubí plastové odříznutí trubky D přes 16 do 20 mm</t>
  </si>
  <si>
    <t>722171913</t>
  </si>
  <si>
    <t>Potrubí plastové odříznutí trubky D přes 20 do 25 mm</t>
  </si>
  <si>
    <t>722171914</t>
  </si>
  <si>
    <t>Potrubí plastové odříznutí trubky D přes 25 do 32 mm</t>
  </si>
  <si>
    <t>722171916</t>
  </si>
  <si>
    <t>Potrubí plastové odříznutí trubky D přes 40 do 50 mm</t>
  </si>
  <si>
    <t>72217392.R</t>
  </si>
  <si>
    <t>Potrubí plastové spoje svar polyfuze D přes 16 do 20 mm - propojení se stávajícím</t>
  </si>
  <si>
    <t>72217393.R</t>
  </si>
  <si>
    <t>Potrubí plastové spoje svar polyfuze D přes 20 do 25 mm - propojení se stávajícím</t>
  </si>
  <si>
    <t>72217394.r</t>
  </si>
  <si>
    <t>Potrubí plastové spoje svar polyfuze D přes 25 do 32 mm - propojení se stávajícím</t>
  </si>
  <si>
    <t>72217395.R</t>
  </si>
  <si>
    <t>Potrubí plastové spoje svar polyfuze D přes 40 do 50 mm - propojení se stávajícím</t>
  </si>
  <si>
    <t>722174002</t>
  </si>
  <si>
    <t>Potrubí vodovodní plastové PPR svar polyfúze PN 16 D 20x2,8 mm</t>
  </si>
  <si>
    <t>722174004</t>
  </si>
  <si>
    <t>Potrubí vodovodní plastové PPR svar polyfúze PN 16 D 32x4,4 mm</t>
  </si>
  <si>
    <t>722174006</t>
  </si>
  <si>
    <t>Potrubí vodovodní plastové PPR svar polyfúze PN 16 D 50x6,9 mm</t>
  </si>
  <si>
    <t>722181211</t>
  </si>
  <si>
    <t>Ochrana vodovodního potrubí přilepenými termoizolačními trubicemi z PE tl do 6 mm DN do 22 mm</t>
  </si>
  <si>
    <t>722181213</t>
  </si>
  <si>
    <t>Ochrana vodovodního potrubí přilepenými termoizolačními trubicemi z PE tl do 6 mm DN přes 32 mm</t>
  </si>
  <si>
    <t>722181242</t>
  </si>
  <si>
    <t>Ochrana vodovodního potrubí přilepenými termoizolačními trubicemi z PE tl přes 13 do 20 mm DN přes 22 do 45 mm</t>
  </si>
  <si>
    <t>722190401</t>
  </si>
  <si>
    <t>Vyvedení a upevnění výpustku DN do 25</t>
  </si>
  <si>
    <t>722190402</t>
  </si>
  <si>
    <t>Vyvedení a upevnění výpustku DN přes 25 do 50</t>
  </si>
  <si>
    <t>722190901</t>
  </si>
  <si>
    <t>Uzavření nebo otevření vodovodního potrubí při opravách</t>
  </si>
  <si>
    <t>722220231</t>
  </si>
  <si>
    <t>Přechodka dGK PPR PN 20 D 20 x G 1/2" s kovovým vnitřním závitem</t>
  </si>
  <si>
    <t>722220233</t>
  </si>
  <si>
    <t>Přechodka dGK PPR PN 20 D 32 x G 1" s kovovým vnitřním závitem</t>
  </si>
  <si>
    <t>722220235</t>
  </si>
  <si>
    <t>Přechodka dGK PPR PN 20 D 50 x G 6/4" s kovovým vnitřním závitem</t>
  </si>
  <si>
    <t>722221100.R</t>
  </si>
  <si>
    <t>Ventil výtokový G 3/4" s jedním závitem</t>
  </si>
  <si>
    <t>722231074</t>
  </si>
  <si>
    <t>Ventil zpětný mosazný G 1" PN 10 do 110°C se dvěma závity</t>
  </si>
  <si>
    <t>722232154</t>
  </si>
  <si>
    <t>Kohout kulový přímý G 3/4" PN 42 do 185°C plnoprůtokový vnitřní závit těžká řada</t>
  </si>
  <si>
    <t>722232155</t>
  </si>
  <si>
    <t>Kohout kulový přímý G 1" PN 42 do 185°C plnoprůtokový vnitřní závit těžká řada</t>
  </si>
  <si>
    <t>722263215</t>
  </si>
  <si>
    <t>Vodoměr závitový vícevtokový mokroběžný do 100°C G 6/4"x 300 mm Qn 10 m3/h horizontální</t>
  </si>
  <si>
    <t>722290226</t>
  </si>
  <si>
    <t>Zkouška těsnosti vodovodního potrubí závitového DN do 50</t>
  </si>
  <si>
    <t>722290234</t>
  </si>
  <si>
    <t>Proplach a dezinfekce vodovodního potrubí DN do 80</t>
  </si>
  <si>
    <t>998722201</t>
  </si>
  <si>
    <t>Přesun hmot procentní pro vnitřní vodovod v objektech v do 6 m</t>
  </si>
  <si>
    <t>724</t>
  </si>
  <si>
    <t>Zdravotechnika - strojní vybavení</t>
  </si>
  <si>
    <t>72414110.R</t>
  </si>
  <si>
    <t>Dodávka a montáž kalového čerpadla do sběrné jímky - proveddení nerez, jednofazový motor , vč. nadproudové ochrany, s vertikálním hladinovým spínačem, Mmax= 2,3l/s, Hmax=7,0m , 230V (např.  GRUNDFOS UNILIFT KP250 AV1)*</t>
  </si>
  <si>
    <t>72414115.R</t>
  </si>
  <si>
    <t>Dodávka amontáž oběhového čerpadaso mokroběžné cirkulačního pro soustavy pitné vody , závit.připojení , 1x230V, frekvenční měnič , integrovaný systém regulace, korozivzdorné provedení displej M=1,5m3/h 1x230V, P=3-18W, (např. Grundfos ALPHA 2N -25-50</t>
  </si>
  <si>
    <t>998724201</t>
  </si>
  <si>
    <t>Přesun hmot procentní pro strojní vybavení v objektech v do 6 m</t>
  </si>
  <si>
    <t>725</t>
  </si>
  <si>
    <t>Zdravotechnika - zařizovací předměty</t>
  </si>
  <si>
    <t>725539305</t>
  </si>
  <si>
    <t>Montáž a připojení ohřívačů zásobníkových stacionárních tlakových přes 300 do 500 l na rozvody ZTI</t>
  </si>
  <si>
    <t>998725201</t>
  </si>
  <si>
    <t>Přesun hmot procentní pro zařizovací předměty v objektech v do 6 m</t>
  </si>
  <si>
    <t>03 - Vnitřní plynovod</t>
  </si>
  <si>
    <t xml:space="preserve">    723 - Zdravotechnika - vnitřní plynovod</t>
  </si>
  <si>
    <t>HZS - Hodinové zúčtovací sazby a stav.přípomoce</t>
  </si>
  <si>
    <t>723</t>
  </si>
  <si>
    <t>Zdravotechnika - vnitřní plynovod</t>
  </si>
  <si>
    <t>723111203</t>
  </si>
  <si>
    <t>Potrubí ocelové závitové černé bezešvé svařované běžné DN 20</t>
  </si>
  <si>
    <t>723111204</t>
  </si>
  <si>
    <t>Potrubí ocelové závitové černé bezešvé svařované běžné DN 25</t>
  </si>
  <si>
    <t>723111206</t>
  </si>
  <si>
    <t>Potrubí ocelové závitové černé bezešvé svařované běžné DN 40</t>
  </si>
  <si>
    <t>723120805</t>
  </si>
  <si>
    <t>Demontáž potrubí ocelové závitové svařované DN od 25 do 50</t>
  </si>
  <si>
    <t>723190204</t>
  </si>
  <si>
    <t>Přípojka plynovodní ocelová závitová černá bezešvá spojovaná na závit běžná DN 25</t>
  </si>
  <si>
    <t>723190253</t>
  </si>
  <si>
    <t>Výpustky plynovodní vedení a upevnění DN 25</t>
  </si>
  <si>
    <t>723190901</t>
  </si>
  <si>
    <t>Uzavření,otevření plynovodního potrubí při opravě</t>
  </si>
  <si>
    <t>723190907</t>
  </si>
  <si>
    <t>Odvzdušnění nebo napuštění plynovodního potrubí</t>
  </si>
  <si>
    <t>723190909</t>
  </si>
  <si>
    <t>Zkouška těsnosti potrubí plynovodního</t>
  </si>
  <si>
    <t>723190913</t>
  </si>
  <si>
    <t>Navaření - připojení nastávající potrubí plynovodní DN 20</t>
  </si>
  <si>
    <t>723190916</t>
  </si>
  <si>
    <t>Navaření - připojení nastávající potrubí plynovodní DN 40</t>
  </si>
  <si>
    <t>723221304</t>
  </si>
  <si>
    <t>Ventil vzorkovací G 1/2" PN 5 s vněj. závitem</t>
  </si>
  <si>
    <t>723231162</t>
  </si>
  <si>
    <t>Kohout kulový přímý G 1/2" PN 42 do 185°C plnoprůtokový vnitřní závit těžká řada</t>
  </si>
  <si>
    <t>723290821</t>
  </si>
  <si>
    <t>Přemístění vnitrostaveništní demontovaných hmot pro vnitřní plynovod v objektech v do 6 m</t>
  </si>
  <si>
    <t>t</t>
  </si>
  <si>
    <t>998723201</t>
  </si>
  <si>
    <t>Přesun hmot procentní pro vnitřní plynovod v objektech v do 6 m</t>
  </si>
  <si>
    <t>783615551</t>
  </si>
  <si>
    <t>Mezinátěr jednonásobný syntetický nátěr potrubí DN do 50 mm</t>
  </si>
  <si>
    <t>783617611</t>
  </si>
  <si>
    <t>Krycí dvojnásobný syntetický nátěr potrubí DN do 50 mm</t>
  </si>
  <si>
    <t>Hodinové zúčtovací sazby a stav.přípomoce</t>
  </si>
  <si>
    <t>Vytěsnění plynu z plynovodního potrubí před demontáží plynovodního zařízení kotelny</t>
  </si>
  <si>
    <t>Revize vnitřního plynovodu s vystavením protokolu OPZ a předání celého OPZ  provozovateli-pro OPZ nové kotelny (2 kotle)</t>
  </si>
  <si>
    <t>04 - Demontáže stávající ...</t>
  </si>
  <si>
    <t xml:space="preserve">    735 - Ústřední vytápění - otopná tělesa</t>
  </si>
  <si>
    <t xml:space="preserve">    767 - Konstrukce zámečnické</t>
  </si>
  <si>
    <t>713410811</t>
  </si>
  <si>
    <t>Odstranění izolace tepelné potrubí pásy nebo rohožemi staženými drátem tl do 50 mm</t>
  </si>
  <si>
    <t>713410813</t>
  </si>
  <si>
    <t>Odstranění izolace tepelné potrubí pásy nebo rohožemi staženými drátem tl přes 50 mm</t>
  </si>
  <si>
    <t>713990005.R</t>
  </si>
  <si>
    <t>Likvida demontovaných tepelných izolací na řízené skládce</t>
  </si>
  <si>
    <t>731200827</t>
  </si>
  <si>
    <t>Demontáž kotle ocelového na plynná nebo kapalná paliva výkon přes 45 do 75 kW</t>
  </si>
  <si>
    <t>731202810</t>
  </si>
  <si>
    <t>Rozřezání kotle ocelového demontovaného hmotnosti do 500 kg</t>
  </si>
  <si>
    <t>731391812</t>
  </si>
  <si>
    <t>Vypuštění vody z kotle samospádem pl kotle přes 5 do 10 m2</t>
  </si>
  <si>
    <t>731391820.R</t>
  </si>
  <si>
    <t>Demontáž stávajícího  sdruženého odvodu spalin kotlů , AL kouřovod DN 200/280 , vč. komínové vložky DN280 v komínovém průduchu L= cca 11m , hlavy komína ap. (Al.plech)</t>
  </si>
  <si>
    <t>731890801</t>
  </si>
  <si>
    <t>Přemístění demontovaných kotelen umístěných ve výšce nebo hloubce objektu do 6 m</t>
  </si>
  <si>
    <t>732110811</t>
  </si>
  <si>
    <t>Demontáž rozdělovače nebo sběrače DN přes 50 do 100</t>
  </si>
  <si>
    <t>732110811.R</t>
  </si>
  <si>
    <t>Demontáž a likvidace hydraulického vyrovnávače dyn.tlaků  DN 100</t>
  </si>
  <si>
    <t>732201000.R</t>
  </si>
  <si>
    <t>Demontáž  nábíjecí sestavy ohřevu TV  s deskovým výměníkem  ( komplet vč.  uzavíracích armatur, desk. pájeného výměníku , nabíjecího čerpadla, pojist. ventilu ap)</t>
  </si>
  <si>
    <t>kpls</t>
  </si>
  <si>
    <t>732212815</t>
  </si>
  <si>
    <t>Demontáž ohříváku zásobníkového stojatého obsah do 1600 l</t>
  </si>
  <si>
    <t>732213814</t>
  </si>
  <si>
    <t>Rozřezání demontovaného ohříváku obsah přes 630 do 1600 l a nabíjecí sestavy ohřevu TV</t>
  </si>
  <si>
    <t>732214815</t>
  </si>
  <si>
    <t>Vypuštění vody z ohříváku obsah přes 630 do 1600 l</t>
  </si>
  <si>
    <t>732320812</t>
  </si>
  <si>
    <t>Demontáž exp.nádrže  tlakové, odpojení od rozvodů potrubí obsah do 100 l</t>
  </si>
  <si>
    <t>73239000.R</t>
  </si>
  <si>
    <t>Demontáž zařízení stávající nefunkční úpravny vody -změkčovací filtrDN250 ( odpojení, likvidace, )</t>
  </si>
  <si>
    <t>732420811</t>
  </si>
  <si>
    <t>Demontáž čerpadla oběhového spirálního DN 25</t>
  </si>
  <si>
    <t>732420812</t>
  </si>
  <si>
    <t>Demontáž čerpadla oběhového spirálního DN 40</t>
  </si>
  <si>
    <t>732420813</t>
  </si>
  <si>
    <t>Demontáž čerpadla oběhového spirálního DN 50</t>
  </si>
  <si>
    <t>732420814</t>
  </si>
  <si>
    <t>Demontáž čerpadla oběhového spirálního DN 65</t>
  </si>
  <si>
    <t>732481814</t>
  </si>
  <si>
    <t>Demontáž vodoměru bubnového do velikosti 4</t>
  </si>
  <si>
    <t>73249000.R</t>
  </si>
  <si>
    <t>Blíže nespecifikované demontáže technologie, odpojení od potrubí, vyklizení prostor kotelny  pro montáž a další</t>
  </si>
  <si>
    <t>732890801</t>
  </si>
  <si>
    <t>Přesun demontovaných strojoven vodorovně 100 m v objektech v do 6 m</t>
  </si>
  <si>
    <t>733110806</t>
  </si>
  <si>
    <t>Demontáž potrubí ocelového závitového DN přes 15 do 32</t>
  </si>
  <si>
    <t>733110808</t>
  </si>
  <si>
    <t>Demontáž potrubí ocelového závitového DN přes 32 do 50</t>
  </si>
  <si>
    <t>733110810</t>
  </si>
  <si>
    <t>Demontáž potrubí ocelového závitového DN přes 50 do 80</t>
  </si>
  <si>
    <t>733191816</t>
  </si>
  <si>
    <t>Odřezání držáku potrubí třmenového D do 44,5 bez demontáže podpěr, konzol nebo výložníků</t>
  </si>
  <si>
    <t>733191823</t>
  </si>
  <si>
    <t>Odřezání držáku potrubí třmenového D přes 44,5 do 76 bez demontáže podpěr, konzol nebo výložníků</t>
  </si>
  <si>
    <t>733193810</t>
  </si>
  <si>
    <t>Rozřezání konzoly, podpěry nebo výložníku pro potrubí z L profilu do 50x50x5 mm</t>
  </si>
  <si>
    <t>733194810</t>
  </si>
  <si>
    <t>Rozřezání konzoly, podpěry nebo výložníku pro potrubí z U profilu do U 6,5</t>
  </si>
  <si>
    <t>733390802</t>
  </si>
  <si>
    <t>Demontáž potrubí plastového D přes 25x2,3 do 50x4,6 mm</t>
  </si>
  <si>
    <t>733390803</t>
  </si>
  <si>
    <t>Demontáž potrubí plastového D přes 50x4,6 do 90x8,2 mm</t>
  </si>
  <si>
    <t>733890801</t>
  </si>
  <si>
    <t>Přemístění potrubí demontovaného vodorovně do 100 m v objektech v do 6 m</t>
  </si>
  <si>
    <t>734100812</t>
  </si>
  <si>
    <t>Demontáž armatury přírubové se dvěma přírubami DN přes 50 do 100</t>
  </si>
  <si>
    <t>734200812</t>
  </si>
  <si>
    <t>Demontáž armatury závitové s jedním závitem přes G 1/2 do G 1</t>
  </si>
  <si>
    <t>734200813</t>
  </si>
  <si>
    <t>Demontáž armatury závitové s jedním závitem přes G 1 do G 6,4</t>
  </si>
  <si>
    <t>734200822</t>
  </si>
  <si>
    <t>Demontáž armatury závitové se dvěma závity přes G 1/2 do G 1</t>
  </si>
  <si>
    <t>734200823</t>
  </si>
  <si>
    <t>Demontáž armatury závitové se dvěma závity přes G 1 přes G 1 do G 6/4</t>
  </si>
  <si>
    <t>734200834</t>
  </si>
  <si>
    <t>Demontáž armatury závitové se třemi závitypřes G 6/4 do G 2</t>
  </si>
  <si>
    <t>734410811</t>
  </si>
  <si>
    <t>Demontáž teploměru přímého nebo rohového s ochranným pouzdrem</t>
  </si>
  <si>
    <t>734420811</t>
  </si>
  <si>
    <t>Demontáž tlakoměru se spodním připojením</t>
  </si>
  <si>
    <t>734890801</t>
  </si>
  <si>
    <t>Přemístění demontovaných armatur vodorovně do 100 m v objektech v do 6 m</t>
  </si>
  <si>
    <t>735</t>
  </si>
  <si>
    <t>Ústřední vytápění - otopná tělesa</t>
  </si>
  <si>
    <t>735121810</t>
  </si>
  <si>
    <t>Demontáž otopného tělesa ocelového článkového</t>
  </si>
  <si>
    <t>m2</t>
  </si>
  <si>
    <t>735291800</t>
  </si>
  <si>
    <t>Demontáž konzoly nebo držáku otopných těles, registrů nebo konvektorů do odpadu</t>
  </si>
  <si>
    <t>735890801</t>
  </si>
  <si>
    <t>Přemístění demontovaného otopného tělesa vodorovně 100 m v objektech výšky do 6 m</t>
  </si>
  <si>
    <t>767</t>
  </si>
  <si>
    <t>Konstrukce zámečnické</t>
  </si>
  <si>
    <t>767990000.R</t>
  </si>
  <si>
    <t>Demontáž atypických ocelových konstr. do 50 kg (1PP- demontáž uložení odvodu spalin, konzol R+S , nosných ocelových prvků ,apod.)</t>
  </si>
  <si>
    <t>kg</t>
  </si>
  <si>
    <t>767990001.R</t>
  </si>
  <si>
    <t xml:space="preserve">05 - M+R zdroje tepla, elektroinstalace </t>
  </si>
  <si>
    <t>D1 - Demontáže</t>
  </si>
  <si>
    <t>D10 - Rozváděče</t>
  </si>
  <si>
    <t>D11 - Komponenty MaR</t>
  </si>
  <si>
    <t>D12 - Poruchová signalizace</t>
  </si>
  <si>
    <t>D13 - Montážní práce</t>
  </si>
  <si>
    <t xml:space="preserve">D2 - Přístroje - spínače, zásuvky, ovladače </t>
  </si>
  <si>
    <t>D4 - Osvětlení</t>
  </si>
  <si>
    <t>D5 - Kabelové kanály, žlaby, krabice</t>
  </si>
  <si>
    <t>D6 - Zemnící soustava</t>
  </si>
  <si>
    <t>D7 - Montážní materiál - trubky</t>
  </si>
  <si>
    <t>D8 - Montážní materiál - ostatní</t>
  </si>
  <si>
    <t>D9 - Kabely a vodiče</t>
  </si>
  <si>
    <t>D1</t>
  </si>
  <si>
    <t>Demontáže</t>
  </si>
  <si>
    <t>Pol1</t>
  </si>
  <si>
    <t>Demontáž stávajícího termostatu, vč. kabeláže</t>
  </si>
  <si>
    <t>-1608555310</t>
  </si>
  <si>
    <t>Pol2</t>
  </si>
  <si>
    <t>Demontáž zásuvky 230V, 400V, vč. kabeláže</t>
  </si>
  <si>
    <t>-588070714</t>
  </si>
  <si>
    <t>Pol3</t>
  </si>
  <si>
    <t>Stop tlačítko - kotelna, vč. kabeláže</t>
  </si>
  <si>
    <t>1827432360</t>
  </si>
  <si>
    <t>Pol4</t>
  </si>
  <si>
    <t>Demontáž stávajícího rozváděče RM1 (MaR), vč. kabeláže</t>
  </si>
  <si>
    <t>-539626150</t>
  </si>
  <si>
    <t>Pol5</t>
  </si>
  <si>
    <t>Demontáž stávajícího MaR kotelny, kabeláže, komponenty, atd.</t>
  </si>
  <si>
    <t>-1913776185</t>
  </si>
  <si>
    <t>D10</t>
  </si>
  <si>
    <t>Rozváděče</t>
  </si>
  <si>
    <t>Pol39</t>
  </si>
  <si>
    <t>Rozváděč RM1 Instalační rozváděč na omítku, 1500 x 800 x 300 (VxŠxH), vč. příslušenství, krytí: IP40/20,  Ikm=10kA, napěťová soustava: 3+PE+N, 50Hz, 230/400V, TN-C-S, přívody a vývody horem, držák mont. panelu, zákryt, kapsa na výkresy, vč. výzbroje - viz. RM1</t>
  </si>
  <si>
    <t>-2058639288</t>
  </si>
  <si>
    <t>Pol40</t>
  </si>
  <si>
    <t>Rozváděč RS01 stávající - úprava Úprava stávajícího rozváděče - 1x jistič 3x20A/B, montážní materiál</t>
  </si>
  <si>
    <t>1293730710</t>
  </si>
  <si>
    <t>D11</t>
  </si>
  <si>
    <t>Komponenty MaR</t>
  </si>
  <si>
    <t>Pol41</t>
  </si>
  <si>
    <t>OCI345.06/101: Komunikační Clip-in BSB/LPB</t>
  </si>
  <si>
    <t>298237407</t>
  </si>
  <si>
    <t>Pol42</t>
  </si>
  <si>
    <t>RVS43.345/109: Kaskáda, směšovaný okruh ÚT, ohřev TV, H1, MF výstup, 2x MF vstup</t>
  </si>
  <si>
    <t>-229119350</t>
  </si>
  <si>
    <t>Pol43</t>
  </si>
  <si>
    <t>SVS43.345: Sada svorek pro regulátor RVS43.345</t>
  </si>
  <si>
    <t>-917722325</t>
  </si>
  <si>
    <t>Pol44</t>
  </si>
  <si>
    <t>AVS37.294/109: Ovládací panel</t>
  </si>
  <si>
    <t>-1815421989</t>
  </si>
  <si>
    <t>Pol45</t>
  </si>
  <si>
    <t>AVS82.491/109: Plochý kabel pro ovládací panel AVS37 - 1,0 m</t>
  </si>
  <si>
    <t>-618169318</t>
  </si>
  <si>
    <t>Pol46</t>
  </si>
  <si>
    <t>AVS92.290/109: Plastová krytka pro ochranu plošných spojů</t>
  </si>
  <si>
    <t>831771720</t>
  </si>
  <si>
    <t>Pol47</t>
  </si>
  <si>
    <t>AVS75.391/109: Rozšiřující modul pro 2. směšovaný nebo čerpadlový TO</t>
  </si>
  <si>
    <t>-406648775</t>
  </si>
  <si>
    <t>Pol48</t>
  </si>
  <si>
    <t>AVS82.490/109: Plochý kabel pro rozšiřující modul AVS75... - 0,4 m</t>
  </si>
  <si>
    <t>-1027977702</t>
  </si>
  <si>
    <t>Pol49</t>
  </si>
  <si>
    <t>SVS75.391: Sada svorek pro rozšiřující modul AVS 75.391/109</t>
  </si>
  <si>
    <t>356923327</t>
  </si>
  <si>
    <t>Pol50</t>
  </si>
  <si>
    <t>QAD36/101: Příložné čidlo teploty, NTC 10 kOhm</t>
  </si>
  <si>
    <t>1960755260</t>
  </si>
  <si>
    <t>Pol51</t>
  </si>
  <si>
    <t>QAZ36.526/109: Čidlo teploty do jímky, NTC 10 kOhm, 6m</t>
  </si>
  <si>
    <t>36461325</t>
  </si>
  <si>
    <t>Pol52</t>
  </si>
  <si>
    <t>OZW672.04.101: Web server pro 4 přístroje RVS/LMS</t>
  </si>
  <si>
    <t>676597410</t>
  </si>
  <si>
    <t>Pol53</t>
  </si>
  <si>
    <t>E2630-CO: Detektor plynů pro poruchové signalizace</t>
  </si>
  <si>
    <t>181824196</t>
  </si>
  <si>
    <t>Pol54</t>
  </si>
  <si>
    <t>E2630-LEL: Detektor plynů pro poruchové signalizace</t>
  </si>
  <si>
    <t>-22628464</t>
  </si>
  <si>
    <t>D12</t>
  </si>
  <si>
    <t>Poruchová signalizace</t>
  </si>
  <si>
    <t>Pol55</t>
  </si>
  <si>
    <t>Poruchová signalizace Kotelník 1 (sada) 1x Poruchová signalizace Kotelník 1 1x Zdroj 24V DC SEM62.1 1x Čidlo tlaku 0-10V QBE9200 1x Čidlo zaplavení ZVA82 1x Čidlo teploty prostoru NTC QAC34 1x Čidlo teploty v systému NTC QAD36</t>
  </si>
  <si>
    <t>1758510917</t>
  </si>
  <si>
    <t>Pol56</t>
  </si>
  <si>
    <t>Čidlo úniku plynu E2630-LEL</t>
  </si>
  <si>
    <t>-1844292184</t>
  </si>
  <si>
    <t>Pol57</t>
  </si>
  <si>
    <t>SMS 232 GSM (dle investora)+anténa</t>
  </si>
  <si>
    <t>-1765598340</t>
  </si>
  <si>
    <t>Pol58</t>
  </si>
  <si>
    <t>Siréna</t>
  </si>
  <si>
    <t>160324273</t>
  </si>
  <si>
    <t>D13</t>
  </si>
  <si>
    <t>Montážní práce</t>
  </si>
  <si>
    <t>Pol59</t>
  </si>
  <si>
    <t>Prověření stávajícího stavu - napájení rozváděče - stávající elektroinstalace - stávající MaR, atd.</t>
  </si>
  <si>
    <t>-832259016</t>
  </si>
  <si>
    <t>Pol60</t>
  </si>
  <si>
    <t>Montážní práce ESI</t>
  </si>
  <si>
    <t>1455127288</t>
  </si>
  <si>
    <t>Pol61</t>
  </si>
  <si>
    <t>Montážní práce MaR</t>
  </si>
  <si>
    <t>-345871453</t>
  </si>
  <si>
    <t>Pol62</t>
  </si>
  <si>
    <t>Oživení systému, zaškolení obsluhy</t>
  </si>
  <si>
    <t>1925789074</t>
  </si>
  <si>
    <t>Pol63</t>
  </si>
  <si>
    <t>Ostatní elektromontážní práce</t>
  </si>
  <si>
    <t>1558253459</t>
  </si>
  <si>
    <t>Pol64</t>
  </si>
  <si>
    <t>Doprava materiálu na stavbu</t>
  </si>
  <si>
    <t>-1404359664</t>
  </si>
  <si>
    <t>Pol65</t>
  </si>
  <si>
    <t>Likvidace odpadů</t>
  </si>
  <si>
    <t>1589772254</t>
  </si>
  <si>
    <t>Pol66</t>
  </si>
  <si>
    <t>Revize</t>
  </si>
  <si>
    <t>1553297431</t>
  </si>
  <si>
    <t>Pol67</t>
  </si>
  <si>
    <t>Dokumentace skutečného provedení</t>
  </si>
  <si>
    <t>-1763802270</t>
  </si>
  <si>
    <t>D2</t>
  </si>
  <si>
    <t xml:space="preserve">Přístroje - spínače, zásuvky, ovladače </t>
  </si>
  <si>
    <t>Pol6</t>
  </si>
  <si>
    <t>Zásuvka 400V, 16A, nástěnná IP44</t>
  </si>
  <si>
    <t>1997859394</t>
  </si>
  <si>
    <t>Pol7</t>
  </si>
  <si>
    <t>Zásuvka 230V, 16A, nástěnná IP44</t>
  </si>
  <si>
    <t>924573250</t>
  </si>
  <si>
    <t>Pol8</t>
  </si>
  <si>
    <t>Nástěnný vypínač ř.1, 230V, 10A, IP44</t>
  </si>
  <si>
    <t>-2032923129</t>
  </si>
  <si>
    <t>Pol9</t>
  </si>
  <si>
    <t>STOP tlačítko nástěnné, 230V</t>
  </si>
  <si>
    <t>958441676</t>
  </si>
  <si>
    <t>Pol10</t>
  </si>
  <si>
    <t>Konektrory RJ45 Cat5</t>
  </si>
  <si>
    <t>-706917185</t>
  </si>
  <si>
    <t>D4</t>
  </si>
  <si>
    <t>Osvětlení</t>
  </si>
  <si>
    <t>Pol11</t>
  </si>
  <si>
    <t>A1 - prachotěsné průmyslové LED svítidlo 230V, 54W, IP56</t>
  </si>
  <si>
    <t>517586144</t>
  </si>
  <si>
    <t>Pol12</t>
  </si>
  <si>
    <t>Nouzové LED průmyslové nástěnné svítidlo s piktogramem, bat 3hod. 230V</t>
  </si>
  <si>
    <t>472769757</t>
  </si>
  <si>
    <t>Pol13</t>
  </si>
  <si>
    <t>Prověření a údržba stávajícího osvětlení (chodba, schodiště), náhrada vadných komponent za  komponenty nové - dle stávajícího stavu</t>
  </si>
  <si>
    <t>-1705709891</t>
  </si>
  <si>
    <t>D5</t>
  </si>
  <si>
    <t>Kabelové kanály, žlaby, krabice</t>
  </si>
  <si>
    <t>Pol14</t>
  </si>
  <si>
    <t>PVC lišta 80/40, vč. víka, montážní materiál, tvarovky</t>
  </si>
  <si>
    <t>1552549333</t>
  </si>
  <si>
    <t>Pol15</t>
  </si>
  <si>
    <t>PVC lišta 20/20, vč. víka, montážní materiál, tvarovky</t>
  </si>
  <si>
    <t>2071578224</t>
  </si>
  <si>
    <t>Pol16</t>
  </si>
  <si>
    <t>Kabelový žlab plný 150x100mm, vč. uchycení (konzole, hmoždinky, šrouby, atd.)</t>
  </si>
  <si>
    <t>459955201</t>
  </si>
  <si>
    <t>Pol17</t>
  </si>
  <si>
    <t>Příslušenství pro PVC lišty</t>
  </si>
  <si>
    <t>84948779</t>
  </si>
  <si>
    <t>Pol18</t>
  </si>
  <si>
    <t>Montážní a instalační materiál</t>
  </si>
  <si>
    <t>499160293</t>
  </si>
  <si>
    <t>D6</t>
  </si>
  <si>
    <t>Zemnící soustava</t>
  </si>
  <si>
    <t>Pol19</t>
  </si>
  <si>
    <t>Hlavní ochranná přípojnice vstup-1x třmen  4-16mm,</t>
  </si>
  <si>
    <t>-1664494583</t>
  </si>
  <si>
    <t>D7</t>
  </si>
  <si>
    <t>Montážní materiál - trubky</t>
  </si>
  <si>
    <t>Pol20</t>
  </si>
  <si>
    <t>Instalační ohebná PVC trubka DN 20, hodnota zatížení 320N/5cm,-25stC +60stC</t>
  </si>
  <si>
    <t>-1884241688</t>
  </si>
  <si>
    <t>Pol21</t>
  </si>
  <si>
    <t>Instalační ohebná PVC trubka DN 16, hodnota zatížení 320N/5cm,-25stC +60stC</t>
  </si>
  <si>
    <t>1193903312</t>
  </si>
  <si>
    <t>Pol22</t>
  </si>
  <si>
    <t>Příslušenství pro PVC trubky (tvarovky, koncové díly, PVC spojky)</t>
  </si>
  <si>
    <t>-398919395</t>
  </si>
  <si>
    <t>Pol23</t>
  </si>
  <si>
    <t>Instalační PVC trubka DN 20, hodnota zatížení 320N/5cm,-25stC +60stC</t>
  </si>
  <si>
    <t>1367570424</t>
  </si>
  <si>
    <t>Pol24</t>
  </si>
  <si>
    <t>Instalační PVC trubka DN 40, hodnota zatížení 320N/5cm,-25stC +60stC</t>
  </si>
  <si>
    <t>-1852460852</t>
  </si>
  <si>
    <t>Pol25</t>
  </si>
  <si>
    <t>-1931582261</t>
  </si>
  <si>
    <t>D8</t>
  </si>
  <si>
    <t>Montážní materiál - ostatní</t>
  </si>
  <si>
    <t>Pol26</t>
  </si>
  <si>
    <t>Univerzální rozvodná inst. krabice prům. 73x30, vč. víčka, násuvné svorky</t>
  </si>
  <si>
    <t>1477984945</t>
  </si>
  <si>
    <t>Pol27</t>
  </si>
  <si>
    <t>Montážní a instalační materiál (hmoždenky, šroubky, příchytky, sádra, atd.)</t>
  </si>
  <si>
    <t>-1906267185</t>
  </si>
  <si>
    <t>D9</t>
  </si>
  <si>
    <t>Kabely a vodiče</t>
  </si>
  <si>
    <t>Pol28</t>
  </si>
  <si>
    <t>Kabel CYKY-J 5x4</t>
  </si>
  <si>
    <t>834182234</t>
  </si>
  <si>
    <t>Pol29</t>
  </si>
  <si>
    <t>Kabel CYKY-J 5x2,5</t>
  </si>
  <si>
    <t>740794520</t>
  </si>
  <si>
    <t>Pol30</t>
  </si>
  <si>
    <t>Kabel CYKY-J 3x2,5</t>
  </si>
  <si>
    <t>-1972841368</t>
  </si>
  <si>
    <t>Pol31</t>
  </si>
  <si>
    <t>Kabel CYKY-J 3x1,5</t>
  </si>
  <si>
    <t>-535453961</t>
  </si>
  <si>
    <t>Pol32</t>
  </si>
  <si>
    <t>Kabel CYKY-O 3x1,5</t>
  </si>
  <si>
    <t>-498531176</t>
  </si>
  <si>
    <t>Pol33</t>
  </si>
  <si>
    <t>Kabel JYTY 2x1</t>
  </si>
  <si>
    <t>1269661546</t>
  </si>
  <si>
    <t>Pol34</t>
  </si>
  <si>
    <t>Kabel JYTY 3x1</t>
  </si>
  <si>
    <t>237809595</t>
  </si>
  <si>
    <t>Pol35</t>
  </si>
  <si>
    <t>Kabel JYTY 4x1</t>
  </si>
  <si>
    <t>-1229154410</t>
  </si>
  <si>
    <t>Pol36</t>
  </si>
  <si>
    <t>Vodič CY 6</t>
  </si>
  <si>
    <t>-922390937</t>
  </si>
  <si>
    <t>Pol37</t>
  </si>
  <si>
    <t>Vodič CY 4</t>
  </si>
  <si>
    <t>929026876</t>
  </si>
  <si>
    <t>Pol38</t>
  </si>
  <si>
    <t>Kabel UTP Cat 5e</t>
  </si>
  <si>
    <t>1388562630</t>
  </si>
  <si>
    <t>06 - HSV - Stavební úpravy</t>
  </si>
  <si>
    <t>D1 - D.3 HSV -Stavební práce, přípomoce</t>
  </si>
  <si>
    <t>D.3 HSV -Stavební práce, přípomoce</t>
  </si>
  <si>
    <t>Vyčištění  dna stávající revizní šachty kanalizace , betonáž dna šachty do spádu s odtokem do revizního otvoru v kameninové trubce  DN150,  beton. tl.100mm x1x0,75=0,075m3, gletovaný povrch</t>
  </si>
  <si>
    <t>kpt</t>
  </si>
  <si>
    <t>1348089497</t>
  </si>
  <si>
    <t>Zazdění  stávajících komínových dvířek 300x300mm,zazdění  stávajícího větracího průduchu 300x300mm</t>
  </si>
  <si>
    <t>-1901530693</t>
  </si>
  <si>
    <t>Lešení lehké pomocné , výška odlahy do 3,5m</t>
  </si>
  <si>
    <t>-856033436</t>
  </si>
  <si>
    <t>Odvoz suti,likvidace, přesuny hmot</t>
  </si>
  <si>
    <t>-70793256</t>
  </si>
  <si>
    <t>Prostup obvodovou stěnou z kotelny do revizní do stávající kanal. Šachty,  pro  potrubí odvodnění kotlů, prostup pr. 80mm , jádrové vrtání  pr.80 , l= cca 0,9m</t>
  </si>
  <si>
    <t>1867392368</t>
  </si>
  <si>
    <t>Nový nátěr stávající konstrukce  ocelového schodiště,- očištění  ocel. kartáčem, 2x emailový nátěr, hnědý</t>
  </si>
  <si>
    <t>-1088051978</t>
  </si>
  <si>
    <t>Oprava omítek  stěn a stropů před výmalbou (uvažováno 80% povrchů kotelny )</t>
  </si>
  <si>
    <t>1038036183</t>
  </si>
  <si>
    <t>Výmalba stěn vč. stropu po opravě omítek , 1xpenetrace, 2x malba, zakrytí</t>
  </si>
  <si>
    <t>-649741179</t>
  </si>
  <si>
    <t>Číštění stávajícího povrchu podlahy kotelny- stáv. dlažba,čištění   -nano čistíc prostředek pro silně znečištěné dlažby</t>
  </si>
  <si>
    <t>1144214846</t>
  </si>
  <si>
    <t>Nový nátěr stáv. oc. rámu  a poklopu sběrné jímky 0,4x0,4m,nový nátěr  oc. rámu  a poklopu rev. kanal.šachty  1,0x 0,75m,očištění  ocel. kartáčem, 2x emailový nátěr, hnědý</t>
  </si>
  <si>
    <t>1650587403</t>
  </si>
  <si>
    <t>Vybourání nového otvoru do kom. průduchu  200200mm,zazdění  konzole pro  patní koleno, osazení kom. zděře dozdění , oprava povrchu</t>
  </si>
  <si>
    <t>-476699323</t>
  </si>
  <si>
    <t>Demontáž stávajících větrací mřížky  450x450mm + 300x300mm ,dozdění otvorů ,  osazení nových větr. mřížek -přívod  250x250mm, odvod 200x200mm, zazdění mžížek 300x300mm v ústí komína na střeše</t>
  </si>
  <si>
    <t>-673812165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</si>
</sst>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32" fillId="2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220310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HD - Rekonstrukce plynové kotelny v objektu MŠ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10. 3. 2022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město Horažďovice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Matoušek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ROUND(SUM(AG95:AG100),2)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ROUND(SUM(AS95:AS100),2)</f>
        <v>0</v>
      </c>
      <c r="AT94" s="111">
        <f>ROUND(SUM(AV94:AW94),2)</f>
        <v>0</v>
      </c>
      <c r="AU94" s="112">
        <f>ROUND(SUM(AU95:AU100),5)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ROUND(SUM(AZ95:AZ100),2)</f>
        <v>0</v>
      </c>
      <c r="BA94" s="111">
        <f>ROUND(SUM(BA95:BA100),2)</f>
        <v>0</v>
      </c>
      <c r="BB94" s="111">
        <f>ROUND(SUM(BB95:BB100),2)</f>
        <v>0</v>
      </c>
      <c r="BC94" s="111">
        <f>ROUND(SUM(BC95:BC100),2)</f>
        <v>0</v>
      </c>
      <c r="BD94" s="113">
        <f>ROUND(SUM(BD95:BD100),2)</f>
        <v>0</v>
      </c>
      <c r="BE94" s="6"/>
      <c r="BS94" s="114" t="s">
        <v>75</v>
      </c>
      <c r="BT94" s="114" t="s">
        <v>76</v>
      </c>
      <c r="BU94" s="115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1" s="7" customFormat="1" ht="16.5" customHeight="1">
      <c r="A95" s="116" t="s">
        <v>80</v>
      </c>
      <c r="B95" s="117"/>
      <c r="C95" s="118"/>
      <c r="D95" s="119" t="s">
        <v>81</v>
      </c>
      <c r="E95" s="119"/>
      <c r="F95" s="119"/>
      <c r="G95" s="119"/>
      <c r="H95" s="119"/>
      <c r="I95" s="120"/>
      <c r="J95" s="119" t="s">
        <v>82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Technologie plynové 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83</v>
      </c>
      <c r="AR95" s="123"/>
      <c r="AS95" s="124">
        <v>0</v>
      </c>
      <c r="AT95" s="125">
        <f>ROUND(SUM(AV95:AW95),2)</f>
        <v>0</v>
      </c>
      <c r="AU95" s="126">
        <f>'01 - Technologie plynové ...'!P124</f>
        <v>0</v>
      </c>
      <c r="AV95" s="125">
        <f>'01 - Technologie plynové ...'!J33</f>
        <v>0</v>
      </c>
      <c r="AW95" s="125">
        <f>'01 - Technologie plynové ...'!J34</f>
        <v>0</v>
      </c>
      <c r="AX95" s="125">
        <f>'01 - Technologie plynové ...'!J35</f>
        <v>0</v>
      </c>
      <c r="AY95" s="125">
        <f>'01 - Technologie plynové ...'!J36</f>
        <v>0</v>
      </c>
      <c r="AZ95" s="125">
        <f>'01 - Technologie plynové ...'!F33</f>
        <v>0</v>
      </c>
      <c r="BA95" s="125">
        <f>'01 - Technologie plynové ...'!F34</f>
        <v>0</v>
      </c>
      <c r="BB95" s="125">
        <f>'01 - Technologie plynové ...'!F35</f>
        <v>0</v>
      </c>
      <c r="BC95" s="125">
        <f>'01 - Technologie plynové ...'!F36</f>
        <v>0</v>
      </c>
      <c r="BD95" s="127">
        <f>'01 - Technologie plynové ...'!F37</f>
        <v>0</v>
      </c>
      <c r="BE95" s="7"/>
      <c r="BT95" s="128" t="s">
        <v>84</v>
      </c>
      <c r="BV95" s="128" t="s">
        <v>78</v>
      </c>
      <c r="BW95" s="128" t="s">
        <v>85</v>
      </c>
      <c r="BX95" s="128" t="s">
        <v>5</v>
      </c>
      <c r="CL95" s="128" t="s">
        <v>1</v>
      </c>
      <c r="CM95" s="128" t="s">
        <v>86</v>
      </c>
    </row>
    <row r="96" spans="1:91" s="7" customFormat="1" ht="16.5" customHeight="1">
      <c r="A96" s="116" t="s">
        <v>80</v>
      </c>
      <c r="B96" s="117"/>
      <c r="C96" s="118"/>
      <c r="D96" s="119" t="s">
        <v>87</v>
      </c>
      <c r="E96" s="119"/>
      <c r="F96" s="119"/>
      <c r="G96" s="119"/>
      <c r="H96" s="119"/>
      <c r="I96" s="120"/>
      <c r="J96" s="119" t="s">
        <v>88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'02 - Část ZTI pro plynovo...'!J30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83</v>
      </c>
      <c r="AR96" s="123"/>
      <c r="AS96" s="124">
        <v>0</v>
      </c>
      <c r="AT96" s="125">
        <f>ROUND(SUM(AV96:AW96),2)</f>
        <v>0</v>
      </c>
      <c r="AU96" s="126">
        <f>'02 - Část ZTI pro plynovo...'!P121</f>
        <v>0</v>
      </c>
      <c r="AV96" s="125">
        <f>'02 - Část ZTI pro plynovo...'!J33</f>
        <v>0</v>
      </c>
      <c r="AW96" s="125">
        <f>'02 - Část ZTI pro plynovo...'!J34</f>
        <v>0</v>
      </c>
      <c r="AX96" s="125">
        <f>'02 - Část ZTI pro plynovo...'!J35</f>
        <v>0</v>
      </c>
      <c r="AY96" s="125">
        <f>'02 - Část ZTI pro plynovo...'!J36</f>
        <v>0</v>
      </c>
      <c r="AZ96" s="125">
        <f>'02 - Část ZTI pro plynovo...'!F33</f>
        <v>0</v>
      </c>
      <c r="BA96" s="125">
        <f>'02 - Část ZTI pro plynovo...'!F34</f>
        <v>0</v>
      </c>
      <c r="BB96" s="125">
        <f>'02 - Část ZTI pro plynovo...'!F35</f>
        <v>0</v>
      </c>
      <c r="BC96" s="125">
        <f>'02 - Část ZTI pro plynovo...'!F36</f>
        <v>0</v>
      </c>
      <c r="BD96" s="127">
        <f>'02 - Část ZTI pro plynovo...'!F37</f>
        <v>0</v>
      </c>
      <c r="BE96" s="7"/>
      <c r="BT96" s="128" t="s">
        <v>84</v>
      </c>
      <c r="BV96" s="128" t="s">
        <v>78</v>
      </c>
      <c r="BW96" s="128" t="s">
        <v>89</v>
      </c>
      <c r="BX96" s="128" t="s">
        <v>5</v>
      </c>
      <c r="CL96" s="128" t="s">
        <v>1</v>
      </c>
      <c r="CM96" s="128" t="s">
        <v>86</v>
      </c>
    </row>
    <row r="97" spans="1:91" s="7" customFormat="1" ht="16.5" customHeight="1">
      <c r="A97" s="116" t="s">
        <v>80</v>
      </c>
      <c r="B97" s="117"/>
      <c r="C97" s="118"/>
      <c r="D97" s="119" t="s">
        <v>90</v>
      </c>
      <c r="E97" s="119"/>
      <c r="F97" s="119"/>
      <c r="G97" s="119"/>
      <c r="H97" s="119"/>
      <c r="I97" s="120"/>
      <c r="J97" s="119" t="s">
        <v>91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'03 - Vnitřní plynovod'!J30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83</v>
      </c>
      <c r="AR97" s="123"/>
      <c r="AS97" s="124">
        <v>0</v>
      </c>
      <c r="AT97" s="125">
        <f>ROUND(SUM(AV97:AW97),2)</f>
        <v>0</v>
      </c>
      <c r="AU97" s="126">
        <f>'03 - Vnitřní plynovod'!P120</f>
        <v>0</v>
      </c>
      <c r="AV97" s="125">
        <f>'03 - Vnitřní plynovod'!J33</f>
        <v>0</v>
      </c>
      <c r="AW97" s="125">
        <f>'03 - Vnitřní plynovod'!J34</f>
        <v>0</v>
      </c>
      <c r="AX97" s="125">
        <f>'03 - Vnitřní plynovod'!J35</f>
        <v>0</v>
      </c>
      <c r="AY97" s="125">
        <f>'03 - Vnitřní plynovod'!J36</f>
        <v>0</v>
      </c>
      <c r="AZ97" s="125">
        <f>'03 - Vnitřní plynovod'!F33</f>
        <v>0</v>
      </c>
      <c r="BA97" s="125">
        <f>'03 - Vnitřní plynovod'!F34</f>
        <v>0</v>
      </c>
      <c r="BB97" s="125">
        <f>'03 - Vnitřní plynovod'!F35</f>
        <v>0</v>
      </c>
      <c r="BC97" s="125">
        <f>'03 - Vnitřní plynovod'!F36</f>
        <v>0</v>
      </c>
      <c r="BD97" s="127">
        <f>'03 - Vnitřní plynovod'!F37</f>
        <v>0</v>
      </c>
      <c r="BE97" s="7"/>
      <c r="BT97" s="128" t="s">
        <v>84</v>
      </c>
      <c r="BV97" s="128" t="s">
        <v>78</v>
      </c>
      <c r="BW97" s="128" t="s">
        <v>92</v>
      </c>
      <c r="BX97" s="128" t="s">
        <v>5</v>
      </c>
      <c r="CL97" s="128" t="s">
        <v>1</v>
      </c>
      <c r="CM97" s="128" t="s">
        <v>86</v>
      </c>
    </row>
    <row r="98" spans="1:91" s="7" customFormat="1" ht="16.5" customHeight="1">
      <c r="A98" s="116" t="s">
        <v>80</v>
      </c>
      <c r="B98" s="117"/>
      <c r="C98" s="118"/>
      <c r="D98" s="119" t="s">
        <v>93</v>
      </c>
      <c r="E98" s="119"/>
      <c r="F98" s="119"/>
      <c r="G98" s="119"/>
      <c r="H98" s="119"/>
      <c r="I98" s="120"/>
      <c r="J98" s="119" t="s">
        <v>94</v>
      </c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21">
        <f>'04 - Demontáže stávající ...'!J30</f>
        <v>0</v>
      </c>
      <c r="AH98" s="120"/>
      <c r="AI98" s="120"/>
      <c r="AJ98" s="120"/>
      <c r="AK98" s="120"/>
      <c r="AL98" s="120"/>
      <c r="AM98" s="120"/>
      <c r="AN98" s="121">
        <f>SUM(AG98,AT98)</f>
        <v>0</v>
      </c>
      <c r="AO98" s="120"/>
      <c r="AP98" s="120"/>
      <c r="AQ98" s="122" t="s">
        <v>83</v>
      </c>
      <c r="AR98" s="123"/>
      <c r="AS98" s="124">
        <v>0</v>
      </c>
      <c r="AT98" s="125">
        <f>ROUND(SUM(AV98:AW98),2)</f>
        <v>0</v>
      </c>
      <c r="AU98" s="126">
        <f>'04 - Demontáže stávající ...'!P124</f>
        <v>0</v>
      </c>
      <c r="AV98" s="125">
        <f>'04 - Demontáže stávající ...'!J33</f>
        <v>0</v>
      </c>
      <c r="AW98" s="125">
        <f>'04 - Demontáže stávající ...'!J34</f>
        <v>0</v>
      </c>
      <c r="AX98" s="125">
        <f>'04 - Demontáže stávající ...'!J35</f>
        <v>0</v>
      </c>
      <c r="AY98" s="125">
        <f>'04 - Demontáže stávající ...'!J36</f>
        <v>0</v>
      </c>
      <c r="AZ98" s="125">
        <f>'04 - Demontáže stávající ...'!F33</f>
        <v>0</v>
      </c>
      <c r="BA98" s="125">
        <f>'04 - Demontáže stávající ...'!F34</f>
        <v>0</v>
      </c>
      <c r="BB98" s="125">
        <f>'04 - Demontáže stávající ...'!F35</f>
        <v>0</v>
      </c>
      <c r="BC98" s="125">
        <f>'04 - Demontáže stávající ...'!F36</f>
        <v>0</v>
      </c>
      <c r="BD98" s="127">
        <f>'04 - Demontáže stávající ...'!F37</f>
        <v>0</v>
      </c>
      <c r="BE98" s="7"/>
      <c r="BT98" s="128" t="s">
        <v>84</v>
      </c>
      <c r="BV98" s="128" t="s">
        <v>78</v>
      </c>
      <c r="BW98" s="128" t="s">
        <v>95</v>
      </c>
      <c r="BX98" s="128" t="s">
        <v>5</v>
      </c>
      <c r="CL98" s="128" t="s">
        <v>1</v>
      </c>
      <c r="CM98" s="128" t="s">
        <v>86</v>
      </c>
    </row>
    <row r="99" spans="1:91" s="7" customFormat="1" ht="16.5" customHeight="1">
      <c r="A99" s="116" t="s">
        <v>80</v>
      </c>
      <c r="B99" s="117"/>
      <c r="C99" s="118"/>
      <c r="D99" s="119" t="s">
        <v>96</v>
      </c>
      <c r="E99" s="119"/>
      <c r="F99" s="119"/>
      <c r="G99" s="119"/>
      <c r="H99" s="119"/>
      <c r="I99" s="120"/>
      <c r="J99" s="119" t="s">
        <v>97</v>
      </c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21">
        <f>'05 - M+R zdroje tepla, el...'!J30</f>
        <v>0</v>
      </c>
      <c r="AH99" s="120"/>
      <c r="AI99" s="120"/>
      <c r="AJ99" s="120"/>
      <c r="AK99" s="120"/>
      <c r="AL99" s="120"/>
      <c r="AM99" s="120"/>
      <c r="AN99" s="121">
        <f>SUM(AG99,AT99)</f>
        <v>0</v>
      </c>
      <c r="AO99" s="120"/>
      <c r="AP99" s="120"/>
      <c r="AQ99" s="122" t="s">
        <v>83</v>
      </c>
      <c r="AR99" s="123"/>
      <c r="AS99" s="124">
        <v>0</v>
      </c>
      <c r="AT99" s="125">
        <f>ROUND(SUM(AV99:AW99),2)</f>
        <v>0</v>
      </c>
      <c r="AU99" s="126">
        <f>'05 - M+R zdroje tepla, el...'!P128</f>
        <v>0</v>
      </c>
      <c r="AV99" s="125">
        <f>'05 - M+R zdroje tepla, el...'!J33</f>
        <v>0</v>
      </c>
      <c r="AW99" s="125">
        <f>'05 - M+R zdroje tepla, el...'!J34</f>
        <v>0</v>
      </c>
      <c r="AX99" s="125">
        <f>'05 - M+R zdroje tepla, el...'!J35</f>
        <v>0</v>
      </c>
      <c r="AY99" s="125">
        <f>'05 - M+R zdroje tepla, el...'!J36</f>
        <v>0</v>
      </c>
      <c r="AZ99" s="125">
        <f>'05 - M+R zdroje tepla, el...'!F33</f>
        <v>0</v>
      </c>
      <c r="BA99" s="125">
        <f>'05 - M+R zdroje tepla, el...'!F34</f>
        <v>0</v>
      </c>
      <c r="BB99" s="125">
        <f>'05 - M+R zdroje tepla, el...'!F35</f>
        <v>0</v>
      </c>
      <c r="BC99" s="125">
        <f>'05 - M+R zdroje tepla, el...'!F36</f>
        <v>0</v>
      </c>
      <c r="BD99" s="127">
        <f>'05 - M+R zdroje tepla, el...'!F37</f>
        <v>0</v>
      </c>
      <c r="BE99" s="7"/>
      <c r="BT99" s="128" t="s">
        <v>84</v>
      </c>
      <c r="BV99" s="128" t="s">
        <v>78</v>
      </c>
      <c r="BW99" s="128" t="s">
        <v>98</v>
      </c>
      <c r="BX99" s="128" t="s">
        <v>5</v>
      </c>
      <c r="CL99" s="128" t="s">
        <v>1</v>
      </c>
      <c r="CM99" s="128" t="s">
        <v>86</v>
      </c>
    </row>
    <row r="100" spans="1:91" s="7" customFormat="1" ht="16.5" customHeight="1">
      <c r="A100" s="116" t="s">
        <v>80</v>
      </c>
      <c r="B100" s="117"/>
      <c r="C100" s="118"/>
      <c r="D100" s="119" t="s">
        <v>99</v>
      </c>
      <c r="E100" s="119"/>
      <c r="F100" s="119"/>
      <c r="G100" s="119"/>
      <c r="H100" s="119"/>
      <c r="I100" s="120"/>
      <c r="J100" s="119" t="s">
        <v>100</v>
      </c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21">
        <f>'06 - HSV - Stavební úpravy'!J30</f>
        <v>0</v>
      </c>
      <c r="AH100" s="120"/>
      <c r="AI100" s="120"/>
      <c r="AJ100" s="120"/>
      <c r="AK100" s="120"/>
      <c r="AL100" s="120"/>
      <c r="AM100" s="120"/>
      <c r="AN100" s="121">
        <f>SUM(AG100,AT100)</f>
        <v>0</v>
      </c>
      <c r="AO100" s="120"/>
      <c r="AP100" s="120"/>
      <c r="AQ100" s="122" t="s">
        <v>83</v>
      </c>
      <c r="AR100" s="123"/>
      <c r="AS100" s="129">
        <v>0</v>
      </c>
      <c r="AT100" s="130">
        <f>ROUND(SUM(AV100:AW100),2)</f>
        <v>0</v>
      </c>
      <c r="AU100" s="131">
        <f>'06 - HSV - Stavební úpravy'!P117</f>
        <v>0</v>
      </c>
      <c r="AV100" s="130">
        <f>'06 - HSV - Stavební úpravy'!J33</f>
        <v>0</v>
      </c>
      <c r="AW100" s="130">
        <f>'06 - HSV - Stavební úpravy'!J34</f>
        <v>0</v>
      </c>
      <c r="AX100" s="130">
        <f>'06 - HSV - Stavební úpravy'!J35</f>
        <v>0</v>
      </c>
      <c r="AY100" s="130">
        <f>'06 - HSV - Stavební úpravy'!J36</f>
        <v>0</v>
      </c>
      <c r="AZ100" s="130">
        <f>'06 - HSV - Stavební úpravy'!F33</f>
        <v>0</v>
      </c>
      <c r="BA100" s="130">
        <f>'06 - HSV - Stavební úpravy'!F34</f>
        <v>0</v>
      </c>
      <c r="BB100" s="130">
        <f>'06 - HSV - Stavební úpravy'!F35</f>
        <v>0</v>
      </c>
      <c r="BC100" s="130">
        <f>'06 - HSV - Stavební úpravy'!F36</f>
        <v>0</v>
      </c>
      <c r="BD100" s="132">
        <f>'06 - HSV - Stavební úpravy'!F37</f>
        <v>0</v>
      </c>
      <c r="BE100" s="7"/>
      <c r="BT100" s="128" t="s">
        <v>84</v>
      </c>
      <c r="BV100" s="128" t="s">
        <v>78</v>
      </c>
      <c r="BW100" s="128" t="s">
        <v>101</v>
      </c>
      <c r="BX100" s="128" t="s">
        <v>5</v>
      </c>
      <c r="CL100" s="128" t="s">
        <v>1</v>
      </c>
      <c r="CM100" s="128" t="s">
        <v>86</v>
      </c>
    </row>
    <row r="101" spans="1:57" s="2" customFormat="1" ht="30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41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41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Technologie plynové ...'!C2" display="/"/>
    <hyperlink ref="A96" location="'02 - Část ZTI pro plynovo...'!C2" display="/"/>
    <hyperlink ref="A97" location="'03 - Vnitřní plynovod'!C2" display="/"/>
    <hyperlink ref="A98" location="'04 - Demontáže stávající ...'!C2" display="/"/>
    <hyperlink ref="A99" location="'05 - M+R zdroje tepla, el...'!C2" display="/"/>
    <hyperlink ref="A100" location="'06 - HSV - Stavební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85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>
      <c r="B4" s="17"/>
      <c r="D4" s="135" t="s">
        <v>102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HD - Rekonstrukce plynové kotelny v objektu MŠ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103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104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10. 3. 2022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>00255513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>město Horažďovice</v>
      </c>
      <c r="F15" s="35"/>
      <c r="G15" s="35"/>
      <c r="H15" s="35"/>
      <c r="I15" s="137" t="s">
        <v>28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29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31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28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>Matoušek</v>
      </c>
      <c r="F24" s="35"/>
      <c r="G24" s="35"/>
      <c r="H24" s="35"/>
      <c r="I24" s="137" t="s">
        <v>28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ROUND(J124,2)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40</v>
      </c>
      <c r="E33" s="137" t="s">
        <v>41</v>
      </c>
      <c r="F33" s="151">
        <f>ROUND((SUM(BE124:BE236)),2)</f>
        <v>0</v>
      </c>
      <c r="G33" s="35"/>
      <c r="H33" s="35"/>
      <c r="I33" s="152">
        <v>0.21</v>
      </c>
      <c r="J33" s="151">
        <f>ROUND(((SUM(BE124:BE236))*I33),2)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42</v>
      </c>
      <c r="F34" s="151">
        <f>ROUND((SUM(BF124:BF236)),2)</f>
        <v>0</v>
      </c>
      <c r="G34" s="35"/>
      <c r="H34" s="35"/>
      <c r="I34" s="152">
        <v>0.15</v>
      </c>
      <c r="J34" s="151">
        <f>ROUND(((SUM(BF124:BF236))*I34),2)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ROUND((SUM(BG124:BG236)),2)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ROUND((SUM(BH124:BH236)),2)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ROUND((SUM(BI124:BI236)),2)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HD - Rekonstrukce plynové kotelny v objektu MŠ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01 - Technologie plynové ...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10. 3. 2022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Horažďovice</v>
      </c>
      <c r="G91" s="37"/>
      <c r="H91" s="37"/>
      <c r="I91" s="29" t="s">
        <v>31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29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Matoušek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106</v>
      </c>
      <c r="D94" s="173"/>
      <c r="E94" s="173"/>
      <c r="F94" s="173"/>
      <c r="G94" s="173"/>
      <c r="H94" s="173"/>
      <c r="I94" s="173"/>
      <c r="J94" s="174" t="s">
        <v>107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108</v>
      </c>
      <c r="D96" s="37"/>
      <c r="E96" s="37"/>
      <c r="F96" s="37"/>
      <c r="G96" s="37"/>
      <c r="H96" s="37"/>
      <c r="I96" s="37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109</v>
      </c>
    </row>
    <row r="97" spans="1:31" s="9" customFormat="1" ht="24.95" customHeight="1">
      <c r="A97" s="9"/>
      <c r="B97" s="176"/>
      <c r="C97" s="177"/>
      <c r="D97" s="178" t="s">
        <v>110</v>
      </c>
      <c r="E97" s="179"/>
      <c r="F97" s="179"/>
      <c r="G97" s="179"/>
      <c r="H97" s="179"/>
      <c r="I97" s="179"/>
      <c r="J97" s="180">
        <f>J125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111</v>
      </c>
      <c r="E98" s="185"/>
      <c r="F98" s="185"/>
      <c r="G98" s="185"/>
      <c r="H98" s="185"/>
      <c r="I98" s="185"/>
      <c r="J98" s="186">
        <f>J126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112</v>
      </c>
      <c r="E99" s="185"/>
      <c r="F99" s="185"/>
      <c r="G99" s="185"/>
      <c r="H99" s="185"/>
      <c r="I99" s="185"/>
      <c r="J99" s="186">
        <f>J137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113</v>
      </c>
      <c r="E100" s="185"/>
      <c r="F100" s="185"/>
      <c r="G100" s="185"/>
      <c r="H100" s="185"/>
      <c r="I100" s="185"/>
      <c r="J100" s="186">
        <f>J152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114</v>
      </c>
      <c r="E101" s="185"/>
      <c r="F101" s="185"/>
      <c r="G101" s="185"/>
      <c r="H101" s="185"/>
      <c r="I101" s="185"/>
      <c r="J101" s="186">
        <f>J178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115</v>
      </c>
      <c r="E102" s="185"/>
      <c r="F102" s="185"/>
      <c r="G102" s="185"/>
      <c r="H102" s="185"/>
      <c r="I102" s="185"/>
      <c r="J102" s="186">
        <f>J198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116</v>
      </c>
      <c r="E103" s="185"/>
      <c r="F103" s="185"/>
      <c r="G103" s="185"/>
      <c r="H103" s="185"/>
      <c r="I103" s="185"/>
      <c r="J103" s="186">
        <f>J226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6"/>
      <c r="C104" s="177"/>
      <c r="D104" s="178" t="s">
        <v>117</v>
      </c>
      <c r="E104" s="179"/>
      <c r="F104" s="179"/>
      <c r="G104" s="179"/>
      <c r="H104" s="179"/>
      <c r="I104" s="179"/>
      <c r="J104" s="180">
        <f>J229</f>
        <v>0</v>
      </c>
      <c r="K104" s="177"/>
      <c r="L104" s="18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118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171" t="str">
        <f>E7</f>
        <v>HD - Rekonstrukce plynové kotelny v objektu MŠ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103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E9</f>
        <v>01 - Technologie plynové ...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 xml:space="preserve"> </v>
      </c>
      <c r="G118" s="37"/>
      <c r="H118" s="37"/>
      <c r="I118" s="29" t="s">
        <v>22</v>
      </c>
      <c r="J118" s="76" t="str">
        <f>IF(J12="","",J12)</f>
        <v>10. 3. 2022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>město Horažďovice</v>
      </c>
      <c r="G120" s="37"/>
      <c r="H120" s="37"/>
      <c r="I120" s="29" t="s">
        <v>31</v>
      </c>
      <c r="J120" s="33" t="str">
        <f>E21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29</v>
      </c>
      <c r="D121" s="37"/>
      <c r="E121" s="37"/>
      <c r="F121" s="24" t="str">
        <f>IF(E18="","",E18)</f>
        <v>Vyplň údaj</v>
      </c>
      <c r="G121" s="37"/>
      <c r="H121" s="37"/>
      <c r="I121" s="29" t="s">
        <v>33</v>
      </c>
      <c r="J121" s="33" t="str">
        <f>E24</f>
        <v>Matoušek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88"/>
      <c r="B123" s="189"/>
      <c r="C123" s="190" t="s">
        <v>119</v>
      </c>
      <c r="D123" s="191" t="s">
        <v>61</v>
      </c>
      <c r="E123" s="191" t="s">
        <v>57</v>
      </c>
      <c r="F123" s="191" t="s">
        <v>58</v>
      </c>
      <c r="G123" s="191" t="s">
        <v>120</v>
      </c>
      <c r="H123" s="191" t="s">
        <v>121</v>
      </c>
      <c r="I123" s="191" t="s">
        <v>122</v>
      </c>
      <c r="J123" s="192" t="s">
        <v>107</v>
      </c>
      <c r="K123" s="193" t="s">
        <v>123</v>
      </c>
      <c r="L123" s="194"/>
      <c r="M123" s="97" t="s">
        <v>1</v>
      </c>
      <c r="N123" s="98" t="s">
        <v>40</v>
      </c>
      <c r="O123" s="98" t="s">
        <v>124</v>
      </c>
      <c r="P123" s="98" t="s">
        <v>125</v>
      </c>
      <c r="Q123" s="98" t="s">
        <v>126</v>
      </c>
      <c r="R123" s="98" t="s">
        <v>127</v>
      </c>
      <c r="S123" s="98" t="s">
        <v>128</v>
      </c>
      <c r="T123" s="99" t="s">
        <v>129</v>
      </c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</row>
    <row r="124" spans="1:63" s="2" customFormat="1" ht="22.8" customHeight="1">
      <c r="A124" s="35"/>
      <c r="B124" s="36"/>
      <c r="C124" s="104" t="s">
        <v>130</v>
      </c>
      <c r="D124" s="37"/>
      <c r="E124" s="37"/>
      <c r="F124" s="37"/>
      <c r="G124" s="37"/>
      <c r="H124" s="37"/>
      <c r="I124" s="37"/>
      <c r="J124" s="195">
        <f>BK124</f>
        <v>0</v>
      </c>
      <c r="K124" s="37"/>
      <c r="L124" s="41"/>
      <c r="M124" s="100"/>
      <c r="N124" s="196"/>
      <c r="O124" s="101"/>
      <c r="P124" s="197">
        <f>P125+P229</f>
        <v>0</v>
      </c>
      <c r="Q124" s="101"/>
      <c r="R124" s="197">
        <f>R125+R229</f>
        <v>0</v>
      </c>
      <c r="S124" s="101"/>
      <c r="T124" s="198">
        <f>T125+T229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75</v>
      </c>
      <c r="AU124" s="14" t="s">
        <v>109</v>
      </c>
      <c r="BK124" s="199">
        <f>BK125+BK229</f>
        <v>0</v>
      </c>
    </row>
    <row r="125" spans="1:63" s="12" customFormat="1" ht="25.9" customHeight="1">
      <c r="A125" s="12"/>
      <c r="B125" s="200"/>
      <c r="C125" s="201"/>
      <c r="D125" s="202" t="s">
        <v>75</v>
      </c>
      <c r="E125" s="203" t="s">
        <v>131</v>
      </c>
      <c r="F125" s="203" t="s">
        <v>132</v>
      </c>
      <c r="G125" s="201"/>
      <c r="H125" s="201"/>
      <c r="I125" s="204"/>
      <c r="J125" s="205">
        <f>BK125</f>
        <v>0</v>
      </c>
      <c r="K125" s="201"/>
      <c r="L125" s="206"/>
      <c r="M125" s="207"/>
      <c r="N125" s="208"/>
      <c r="O125" s="208"/>
      <c r="P125" s="209">
        <f>P126+P137+P152+P178+P198+P226</f>
        <v>0</v>
      </c>
      <c r="Q125" s="208"/>
      <c r="R125" s="209">
        <f>R126+R137+R152+R178+R198+R226</f>
        <v>0</v>
      </c>
      <c r="S125" s="208"/>
      <c r="T125" s="210">
        <f>T126+T137+T152+T178+T198+T226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86</v>
      </c>
      <c r="AT125" s="212" t="s">
        <v>75</v>
      </c>
      <c r="AU125" s="212" t="s">
        <v>76</v>
      </c>
      <c r="AY125" s="211" t="s">
        <v>133</v>
      </c>
      <c r="BK125" s="213">
        <f>BK126+BK137+BK152+BK178+BK198+BK226</f>
        <v>0</v>
      </c>
    </row>
    <row r="126" spans="1:63" s="12" customFormat="1" ht="22.8" customHeight="1">
      <c r="A126" s="12"/>
      <c r="B126" s="200"/>
      <c r="C126" s="201"/>
      <c r="D126" s="202" t="s">
        <v>75</v>
      </c>
      <c r="E126" s="214" t="s">
        <v>134</v>
      </c>
      <c r="F126" s="214" t="s">
        <v>135</v>
      </c>
      <c r="G126" s="201"/>
      <c r="H126" s="201"/>
      <c r="I126" s="204"/>
      <c r="J126" s="215">
        <f>BK126</f>
        <v>0</v>
      </c>
      <c r="K126" s="201"/>
      <c r="L126" s="206"/>
      <c r="M126" s="207"/>
      <c r="N126" s="208"/>
      <c r="O126" s="208"/>
      <c r="P126" s="209">
        <f>SUM(P127:P136)</f>
        <v>0</v>
      </c>
      <c r="Q126" s="208"/>
      <c r="R126" s="209">
        <f>SUM(R127:R136)</f>
        <v>0</v>
      </c>
      <c r="S126" s="208"/>
      <c r="T126" s="210">
        <f>SUM(T127:T136)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1" t="s">
        <v>86</v>
      </c>
      <c r="AT126" s="212" t="s">
        <v>75</v>
      </c>
      <c r="AU126" s="212" t="s">
        <v>84</v>
      </c>
      <c r="AY126" s="211" t="s">
        <v>133</v>
      </c>
      <c r="BK126" s="213">
        <f>SUM(BK127:BK136)</f>
        <v>0</v>
      </c>
    </row>
    <row r="127" spans="1:65" s="2" customFormat="1" ht="33" customHeight="1">
      <c r="A127" s="35"/>
      <c r="B127" s="36"/>
      <c r="C127" s="216" t="s">
        <v>84</v>
      </c>
      <c r="D127" s="216" t="s">
        <v>136</v>
      </c>
      <c r="E127" s="217" t="s">
        <v>137</v>
      </c>
      <c r="F127" s="218" t="s">
        <v>138</v>
      </c>
      <c r="G127" s="219" t="s">
        <v>139</v>
      </c>
      <c r="H127" s="220">
        <v>34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41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140</v>
      </c>
      <c r="AT127" s="228" t="s">
        <v>136</v>
      </c>
      <c r="AU127" s="228" t="s">
        <v>86</v>
      </c>
      <c r="AY127" s="14" t="s">
        <v>133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84</v>
      </c>
      <c r="BK127" s="229">
        <f>ROUND(I127*H127,2)</f>
        <v>0</v>
      </c>
      <c r="BL127" s="14" t="s">
        <v>140</v>
      </c>
      <c r="BM127" s="228" t="s">
        <v>86</v>
      </c>
    </row>
    <row r="128" spans="1:65" s="2" customFormat="1" ht="24.15" customHeight="1">
      <c r="A128" s="35"/>
      <c r="B128" s="36"/>
      <c r="C128" s="230" t="s">
        <v>86</v>
      </c>
      <c r="D128" s="230" t="s">
        <v>141</v>
      </c>
      <c r="E128" s="231" t="s">
        <v>142</v>
      </c>
      <c r="F128" s="232" t="s">
        <v>143</v>
      </c>
      <c r="G128" s="233" t="s">
        <v>139</v>
      </c>
      <c r="H128" s="234">
        <v>4</v>
      </c>
      <c r="I128" s="235"/>
      <c r="J128" s="236">
        <f>ROUND(I128*H128,2)</f>
        <v>0</v>
      </c>
      <c r="K128" s="237"/>
      <c r="L128" s="238"/>
      <c r="M128" s="239" t="s">
        <v>1</v>
      </c>
      <c r="N128" s="240" t="s">
        <v>41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144</v>
      </c>
      <c r="AT128" s="228" t="s">
        <v>141</v>
      </c>
      <c r="AU128" s="228" t="s">
        <v>86</v>
      </c>
      <c r="AY128" s="14" t="s">
        <v>133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84</v>
      </c>
      <c r="BK128" s="229">
        <f>ROUND(I128*H128,2)</f>
        <v>0</v>
      </c>
      <c r="BL128" s="14" t="s">
        <v>140</v>
      </c>
      <c r="BM128" s="228" t="s">
        <v>145</v>
      </c>
    </row>
    <row r="129" spans="1:65" s="2" customFormat="1" ht="24.15" customHeight="1">
      <c r="A129" s="35"/>
      <c r="B129" s="36"/>
      <c r="C129" s="230" t="s">
        <v>146</v>
      </c>
      <c r="D129" s="230" t="s">
        <v>141</v>
      </c>
      <c r="E129" s="231" t="s">
        <v>147</v>
      </c>
      <c r="F129" s="232" t="s">
        <v>148</v>
      </c>
      <c r="G129" s="233" t="s">
        <v>139</v>
      </c>
      <c r="H129" s="234">
        <v>10</v>
      </c>
      <c r="I129" s="235"/>
      <c r="J129" s="236">
        <f>ROUND(I129*H129,2)</f>
        <v>0</v>
      </c>
      <c r="K129" s="237"/>
      <c r="L129" s="238"/>
      <c r="M129" s="239" t="s">
        <v>1</v>
      </c>
      <c r="N129" s="240" t="s">
        <v>41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144</v>
      </c>
      <c r="AT129" s="228" t="s">
        <v>141</v>
      </c>
      <c r="AU129" s="228" t="s">
        <v>86</v>
      </c>
      <c r="AY129" s="14" t="s">
        <v>133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84</v>
      </c>
      <c r="BK129" s="229">
        <f>ROUND(I129*H129,2)</f>
        <v>0</v>
      </c>
      <c r="BL129" s="14" t="s">
        <v>140</v>
      </c>
      <c r="BM129" s="228" t="s">
        <v>149</v>
      </c>
    </row>
    <row r="130" spans="1:65" s="2" customFormat="1" ht="24.15" customHeight="1">
      <c r="A130" s="35"/>
      <c r="B130" s="36"/>
      <c r="C130" s="230" t="s">
        <v>145</v>
      </c>
      <c r="D130" s="230" t="s">
        <v>141</v>
      </c>
      <c r="E130" s="231" t="s">
        <v>150</v>
      </c>
      <c r="F130" s="232" t="s">
        <v>151</v>
      </c>
      <c r="G130" s="233" t="s">
        <v>139</v>
      </c>
      <c r="H130" s="234">
        <v>20</v>
      </c>
      <c r="I130" s="235"/>
      <c r="J130" s="236">
        <f>ROUND(I130*H130,2)</f>
        <v>0</v>
      </c>
      <c r="K130" s="237"/>
      <c r="L130" s="238"/>
      <c r="M130" s="239" t="s">
        <v>1</v>
      </c>
      <c r="N130" s="240" t="s">
        <v>41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144</v>
      </c>
      <c r="AT130" s="228" t="s">
        <v>141</v>
      </c>
      <c r="AU130" s="228" t="s">
        <v>86</v>
      </c>
      <c r="AY130" s="14" t="s">
        <v>133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84</v>
      </c>
      <c r="BK130" s="229">
        <f>ROUND(I130*H130,2)</f>
        <v>0</v>
      </c>
      <c r="BL130" s="14" t="s">
        <v>140</v>
      </c>
      <c r="BM130" s="228" t="s">
        <v>152</v>
      </c>
    </row>
    <row r="131" spans="1:65" s="2" customFormat="1" ht="33" customHeight="1">
      <c r="A131" s="35"/>
      <c r="B131" s="36"/>
      <c r="C131" s="216" t="s">
        <v>153</v>
      </c>
      <c r="D131" s="216" t="s">
        <v>136</v>
      </c>
      <c r="E131" s="217" t="s">
        <v>154</v>
      </c>
      <c r="F131" s="218" t="s">
        <v>155</v>
      </c>
      <c r="G131" s="219" t="s">
        <v>139</v>
      </c>
      <c r="H131" s="220">
        <v>3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41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140</v>
      </c>
      <c r="AT131" s="228" t="s">
        <v>136</v>
      </c>
      <c r="AU131" s="228" t="s">
        <v>86</v>
      </c>
      <c r="AY131" s="14" t="s">
        <v>133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84</v>
      </c>
      <c r="BK131" s="229">
        <f>ROUND(I131*H131,2)</f>
        <v>0</v>
      </c>
      <c r="BL131" s="14" t="s">
        <v>140</v>
      </c>
      <c r="BM131" s="228" t="s">
        <v>156</v>
      </c>
    </row>
    <row r="132" spans="1:65" s="2" customFormat="1" ht="24.15" customHeight="1">
      <c r="A132" s="35"/>
      <c r="B132" s="36"/>
      <c r="C132" s="230" t="s">
        <v>149</v>
      </c>
      <c r="D132" s="230" t="s">
        <v>141</v>
      </c>
      <c r="E132" s="231" t="s">
        <v>157</v>
      </c>
      <c r="F132" s="232" t="s">
        <v>158</v>
      </c>
      <c r="G132" s="233" t="s">
        <v>139</v>
      </c>
      <c r="H132" s="234">
        <v>3.06</v>
      </c>
      <c r="I132" s="235"/>
      <c r="J132" s="236">
        <f>ROUND(I132*H132,2)</f>
        <v>0</v>
      </c>
      <c r="K132" s="237"/>
      <c r="L132" s="238"/>
      <c r="M132" s="239" t="s">
        <v>1</v>
      </c>
      <c r="N132" s="240" t="s">
        <v>41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144</v>
      </c>
      <c r="AT132" s="228" t="s">
        <v>141</v>
      </c>
      <c r="AU132" s="228" t="s">
        <v>86</v>
      </c>
      <c r="AY132" s="14" t="s">
        <v>133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84</v>
      </c>
      <c r="BK132" s="229">
        <f>ROUND(I132*H132,2)</f>
        <v>0</v>
      </c>
      <c r="BL132" s="14" t="s">
        <v>140</v>
      </c>
      <c r="BM132" s="228" t="s">
        <v>159</v>
      </c>
    </row>
    <row r="133" spans="1:65" s="2" customFormat="1" ht="24.15" customHeight="1">
      <c r="A133" s="35"/>
      <c r="B133" s="36"/>
      <c r="C133" s="216" t="s">
        <v>160</v>
      </c>
      <c r="D133" s="216" t="s">
        <v>136</v>
      </c>
      <c r="E133" s="217" t="s">
        <v>161</v>
      </c>
      <c r="F133" s="218" t="s">
        <v>162</v>
      </c>
      <c r="G133" s="219" t="s">
        <v>139</v>
      </c>
      <c r="H133" s="220">
        <v>31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41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140</v>
      </c>
      <c r="AT133" s="228" t="s">
        <v>136</v>
      </c>
      <c r="AU133" s="228" t="s">
        <v>86</v>
      </c>
      <c r="AY133" s="14" t="s">
        <v>133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84</v>
      </c>
      <c r="BK133" s="229">
        <f>ROUND(I133*H133,2)</f>
        <v>0</v>
      </c>
      <c r="BL133" s="14" t="s">
        <v>140</v>
      </c>
      <c r="BM133" s="228" t="s">
        <v>163</v>
      </c>
    </row>
    <row r="134" spans="1:65" s="2" customFormat="1" ht="24.15" customHeight="1">
      <c r="A134" s="35"/>
      <c r="B134" s="36"/>
      <c r="C134" s="230" t="s">
        <v>152</v>
      </c>
      <c r="D134" s="230" t="s">
        <v>141</v>
      </c>
      <c r="E134" s="231" t="s">
        <v>164</v>
      </c>
      <c r="F134" s="232" t="s">
        <v>165</v>
      </c>
      <c r="G134" s="233" t="s">
        <v>139</v>
      </c>
      <c r="H134" s="234">
        <v>6</v>
      </c>
      <c r="I134" s="235"/>
      <c r="J134" s="236">
        <f>ROUND(I134*H134,2)</f>
        <v>0</v>
      </c>
      <c r="K134" s="237"/>
      <c r="L134" s="238"/>
      <c r="M134" s="239" t="s">
        <v>1</v>
      </c>
      <c r="N134" s="240" t="s">
        <v>41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144</v>
      </c>
      <c r="AT134" s="228" t="s">
        <v>141</v>
      </c>
      <c r="AU134" s="228" t="s">
        <v>86</v>
      </c>
      <c r="AY134" s="14" t="s">
        <v>133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84</v>
      </c>
      <c r="BK134" s="229">
        <f>ROUND(I134*H134,2)</f>
        <v>0</v>
      </c>
      <c r="BL134" s="14" t="s">
        <v>140</v>
      </c>
      <c r="BM134" s="228" t="s">
        <v>140</v>
      </c>
    </row>
    <row r="135" spans="1:65" s="2" customFormat="1" ht="24.15" customHeight="1">
      <c r="A135" s="35"/>
      <c r="B135" s="36"/>
      <c r="C135" s="230" t="s">
        <v>166</v>
      </c>
      <c r="D135" s="230" t="s">
        <v>141</v>
      </c>
      <c r="E135" s="231" t="s">
        <v>167</v>
      </c>
      <c r="F135" s="232" t="s">
        <v>168</v>
      </c>
      <c r="G135" s="233" t="s">
        <v>139</v>
      </c>
      <c r="H135" s="234">
        <v>25</v>
      </c>
      <c r="I135" s="235"/>
      <c r="J135" s="236">
        <f>ROUND(I135*H135,2)</f>
        <v>0</v>
      </c>
      <c r="K135" s="237"/>
      <c r="L135" s="238"/>
      <c r="M135" s="239" t="s">
        <v>1</v>
      </c>
      <c r="N135" s="240" t="s">
        <v>41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144</v>
      </c>
      <c r="AT135" s="228" t="s">
        <v>141</v>
      </c>
      <c r="AU135" s="228" t="s">
        <v>86</v>
      </c>
      <c r="AY135" s="14" t="s">
        <v>133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84</v>
      </c>
      <c r="BK135" s="229">
        <f>ROUND(I135*H135,2)</f>
        <v>0</v>
      </c>
      <c r="BL135" s="14" t="s">
        <v>140</v>
      </c>
      <c r="BM135" s="228" t="s">
        <v>169</v>
      </c>
    </row>
    <row r="136" spans="1:65" s="2" customFormat="1" ht="24.15" customHeight="1">
      <c r="A136" s="35"/>
      <c r="B136" s="36"/>
      <c r="C136" s="216" t="s">
        <v>156</v>
      </c>
      <c r="D136" s="216" t="s">
        <v>136</v>
      </c>
      <c r="E136" s="217" t="s">
        <v>170</v>
      </c>
      <c r="F136" s="218" t="s">
        <v>171</v>
      </c>
      <c r="G136" s="219" t="s">
        <v>172</v>
      </c>
      <c r="H136" s="241"/>
      <c r="I136" s="221"/>
      <c r="J136" s="222">
        <f>ROUND(I136*H136,2)</f>
        <v>0</v>
      </c>
      <c r="K136" s="223"/>
      <c r="L136" s="41"/>
      <c r="M136" s="224" t="s">
        <v>1</v>
      </c>
      <c r="N136" s="225" t="s">
        <v>41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140</v>
      </c>
      <c r="AT136" s="228" t="s">
        <v>136</v>
      </c>
      <c r="AU136" s="228" t="s">
        <v>86</v>
      </c>
      <c r="AY136" s="14" t="s">
        <v>133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84</v>
      </c>
      <c r="BK136" s="229">
        <f>ROUND(I136*H136,2)</f>
        <v>0</v>
      </c>
      <c r="BL136" s="14" t="s">
        <v>140</v>
      </c>
      <c r="BM136" s="228" t="s">
        <v>173</v>
      </c>
    </row>
    <row r="137" spans="1:63" s="12" customFormat="1" ht="22.8" customHeight="1">
      <c r="A137" s="12"/>
      <c r="B137" s="200"/>
      <c r="C137" s="201"/>
      <c r="D137" s="202" t="s">
        <v>75</v>
      </c>
      <c r="E137" s="214" t="s">
        <v>174</v>
      </c>
      <c r="F137" s="214" t="s">
        <v>175</v>
      </c>
      <c r="G137" s="201"/>
      <c r="H137" s="201"/>
      <c r="I137" s="204"/>
      <c r="J137" s="215">
        <f>BK137</f>
        <v>0</v>
      </c>
      <c r="K137" s="201"/>
      <c r="L137" s="206"/>
      <c r="M137" s="207"/>
      <c r="N137" s="208"/>
      <c r="O137" s="208"/>
      <c r="P137" s="209">
        <f>SUM(P138:P151)</f>
        <v>0</v>
      </c>
      <c r="Q137" s="208"/>
      <c r="R137" s="209">
        <f>SUM(R138:R151)</f>
        <v>0</v>
      </c>
      <c r="S137" s="208"/>
      <c r="T137" s="210">
        <f>SUM(T138:T151)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1" t="s">
        <v>86</v>
      </c>
      <c r="AT137" s="212" t="s">
        <v>75</v>
      </c>
      <c r="AU137" s="212" t="s">
        <v>84</v>
      </c>
      <c r="AY137" s="211" t="s">
        <v>133</v>
      </c>
      <c r="BK137" s="213">
        <f>SUM(BK138:BK151)</f>
        <v>0</v>
      </c>
    </row>
    <row r="138" spans="1:65" s="2" customFormat="1" ht="24.15" customHeight="1">
      <c r="A138" s="35"/>
      <c r="B138" s="36"/>
      <c r="C138" s="216" t="s">
        <v>176</v>
      </c>
      <c r="D138" s="216" t="s">
        <v>136</v>
      </c>
      <c r="E138" s="217" t="s">
        <v>177</v>
      </c>
      <c r="F138" s="218" t="s">
        <v>178</v>
      </c>
      <c r="G138" s="219" t="s">
        <v>179</v>
      </c>
      <c r="H138" s="220">
        <v>2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41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140</v>
      </c>
      <c r="AT138" s="228" t="s">
        <v>136</v>
      </c>
      <c r="AU138" s="228" t="s">
        <v>86</v>
      </c>
      <c r="AY138" s="14" t="s">
        <v>133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84</v>
      </c>
      <c r="BK138" s="229">
        <f>ROUND(I138*H138,2)</f>
        <v>0</v>
      </c>
      <c r="BL138" s="14" t="s">
        <v>140</v>
      </c>
      <c r="BM138" s="228" t="s">
        <v>180</v>
      </c>
    </row>
    <row r="139" spans="1:65" s="2" customFormat="1" ht="76.35" customHeight="1">
      <c r="A139" s="35"/>
      <c r="B139" s="36"/>
      <c r="C139" s="230" t="s">
        <v>159</v>
      </c>
      <c r="D139" s="230" t="s">
        <v>141</v>
      </c>
      <c r="E139" s="231" t="s">
        <v>181</v>
      </c>
      <c r="F139" s="232" t="s">
        <v>182</v>
      </c>
      <c r="G139" s="233" t="s">
        <v>183</v>
      </c>
      <c r="H139" s="234">
        <v>2</v>
      </c>
      <c r="I139" s="235"/>
      <c r="J139" s="236">
        <f>ROUND(I139*H139,2)</f>
        <v>0</v>
      </c>
      <c r="K139" s="237"/>
      <c r="L139" s="238"/>
      <c r="M139" s="239" t="s">
        <v>1</v>
      </c>
      <c r="N139" s="240" t="s">
        <v>41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144</v>
      </c>
      <c r="AT139" s="228" t="s">
        <v>141</v>
      </c>
      <c r="AU139" s="228" t="s">
        <v>86</v>
      </c>
      <c r="AY139" s="14" t="s">
        <v>133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84</v>
      </c>
      <c r="BK139" s="229">
        <f>ROUND(I139*H139,2)</f>
        <v>0</v>
      </c>
      <c r="BL139" s="14" t="s">
        <v>140</v>
      </c>
      <c r="BM139" s="228" t="s">
        <v>184</v>
      </c>
    </row>
    <row r="140" spans="1:65" s="2" customFormat="1" ht="24.15" customHeight="1">
      <c r="A140" s="35"/>
      <c r="B140" s="36"/>
      <c r="C140" s="230" t="s">
        <v>185</v>
      </c>
      <c r="D140" s="230" t="s">
        <v>141</v>
      </c>
      <c r="E140" s="231" t="s">
        <v>186</v>
      </c>
      <c r="F140" s="232" t="s">
        <v>187</v>
      </c>
      <c r="G140" s="233" t="s">
        <v>188</v>
      </c>
      <c r="H140" s="234">
        <v>2</v>
      </c>
      <c r="I140" s="235"/>
      <c r="J140" s="236">
        <f>ROUND(I140*H140,2)</f>
        <v>0</v>
      </c>
      <c r="K140" s="237"/>
      <c r="L140" s="238"/>
      <c r="M140" s="239" t="s">
        <v>1</v>
      </c>
      <c r="N140" s="240" t="s">
        <v>41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144</v>
      </c>
      <c r="AT140" s="228" t="s">
        <v>141</v>
      </c>
      <c r="AU140" s="228" t="s">
        <v>86</v>
      </c>
      <c r="AY140" s="14" t="s">
        <v>133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84</v>
      </c>
      <c r="BK140" s="229">
        <f>ROUND(I140*H140,2)</f>
        <v>0</v>
      </c>
      <c r="BL140" s="14" t="s">
        <v>140</v>
      </c>
      <c r="BM140" s="228" t="s">
        <v>189</v>
      </c>
    </row>
    <row r="141" spans="1:65" s="2" customFormat="1" ht="37.8" customHeight="1">
      <c r="A141" s="35"/>
      <c r="B141" s="36"/>
      <c r="C141" s="230" t="s">
        <v>163</v>
      </c>
      <c r="D141" s="230" t="s">
        <v>141</v>
      </c>
      <c r="E141" s="231" t="s">
        <v>190</v>
      </c>
      <c r="F141" s="232" t="s">
        <v>191</v>
      </c>
      <c r="G141" s="233" t="s">
        <v>188</v>
      </c>
      <c r="H141" s="234">
        <v>1</v>
      </c>
      <c r="I141" s="235"/>
      <c r="J141" s="236">
        <f>ROUND(I141*H141,2)</f>
        <v>0</v>
      </c>
      <c r="K141" s="237"/>
      <c r="L141" s="238"/>
      <c r="M141" s="239" t="s">
        <v>1</v>
      </c>
      <c r="N141" s="240" t="s">
        <v>41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144</v>
      </c>
      <c r="AT141" s="228" t="s">
        <v>141</v>
      </c>
      <c r="AU141" s="228" t="s">
        <v>86</v>
      </c>
      <c r="AY141" s="14" t="s">
        <v>133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84</v>
      </c>
      <c r="BK141" s="229">
        <f>ROUND(I141*H141,2)</f>
        <v>0</v>
      </c>
      <c r="BL141" s="14" t="s">
        <v>140</v>
      </c>
      <c r="BM141" s="228" t="s">
        <v>192</v>
      </c>
    </row>
    <row r="142" spans="1:65" s="2" customFormat="1" ht="49.05" customHeight="1">
      <c r="A142" s="35"/>
      <c r="B142" s="36"/>
      <c r="C142" s="230" t="s">
        <v>8</v>
      </c>
      <c r="D142" s="230" t="s">
        <v>141</v>
      </c>
      <c r="E142" s="231" t="s">
        <v>193</v>
      </c>
      <c r="F142" s="232" t="s">
        <v>194</v>
      </c>
      <c r="G142" s="233" t="s">
        <v>195</v>
      </c>
      <c r="H142" s="234">
        <v>1</v>
      </c>
      <c r="I142" s="235"/>
      <c r="J142" s="236">
        <f>ROUND(I142*H142,2)</f>
        <v>0</v>
      </c>
      <c r="K142" s="237"/>
      <c r="L142" s="238"/>
      <c r="M142" s="239" t="s">
        <v>1</v>
      </c>
      <c r="N142" s="240" t="s">
        <v>41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144</v>
      </c>
      <c r="AT142" s="228" t="s">
        <v>141</v>
      </c>
      <c r="AU142" s="228" t="s">
        <v>86</v>
      </c>
      <c r="AY142" s="14" t="s">
        <v>133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84</v>
      </c>
      <c r="BK142" s="229">
        <f>ROUND(I142*H142,2)</f>
        <v>0</v>
      </c>
      <c r="BL142" s="14" t="s">
        <v>140</v>
      </c>
      <c r="BM142" s="228" t="s">
        <v>196</v>
      </c>
    </row>
    <row r="143" spans="1:65" s="2" customFormat="1" ht="37.8" customHeight="1">
      <c r="A143" s="35"/>
      <c r="B143" s="36"/>
      <c r="C143" s="216" t="s">
        <v>140</v>
      </c>
      <c r="D143" s="216" t="s">
        <v>136</v>
      </c>
      <c r="E143" s="217" t="s">
        <v>197</v>
      </c>
      <c r="F143" s="218" t="s">
        <v>198</v>
      </c>
      <c r="G143" s="219" t="s">
        <v>179</v>
      </c>
      <c r="H143" s="220">
        <v>2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41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140</v>
      </c>
      <c r="AT143" s="228" t="s">
        <v>136</v>
      </c>
      <c r="AU143" s="228" t="s">
        <v>86</v>
      </c>
      <c r="AY143" s="14" t="s">
        <v>133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84</v>
      </c>
      <c r="BK143" s="229">
        <f>ROUND(I143*H143,2)</f>
        <v>0</v>
      </c>
      <c r="BL143" s="14" t="s">
        <v>140</v>
      </c>
      <c r="BM143" s="228" t="s">
        <v>144</v>
      </c>
    </row>
    <row r="144" spans="1:65" s="2" customFormat="1" ht="37.8" customHeight="1">
      <c r="A144" s="35"/>
      <c r="B144" s="36"/>
      <c r="C144" s="216" t="s">
        <v>199</v>
      </c>
      <c r="D144" s="216" t="s">
        <v>136</v>
      </c>
      <c r="E144" s="217" t="s">
        <v>200</v>
      </c>
      <c r="F144" s="218" t="s">
        <v>201</v>
      </c>
      <c r="G144" s="219" t="s">
        <v>179</v>
      </c>
      <c r="H144" s="220">
        <v>2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41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140</v>
      </c>
      <c r="AT144" s="228" t="s">
        <v>136</v>
      </c>
      <c r="AU144" s="228" t="s">
        <v>86</v>
      </c>
      <c r="AY144" s="14" t="s">
        <v>133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84</v>
      </c>
      <c r="BK144" s="229">
        <f>ROUND(I144*H144,2)</f>
        <v>0</v>
      </c>
      <c r="BL144" s="14" t="s">
        <v>140</v>
      </c>
      <c r="BM144" s="228" t="s">
        <v>202</v>
      </c>
    </row>
    <row r="145" spans="1:65" s="2" customFormat="1" ht="33" customHeight="1">
      <c r="A145" s="35"/>
      <c r="B145" s="36"/>
      <c r="C145" s="216" t="s">
        <v>169</v>
      </c>
      <c r="D145" s="216" t="s">
        <v>136</v>
      </c>
      <c r="E145" s="217" t="s">
        <v>203</v>
      </c>
      <c r="F145" s="218" t="s">
        <v>204</v>
      </c>
      <c r="G145" s="219" t="s">
        <v>139</v>
      </c>
      <c r="H145" s="220">
        <v>20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41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140</v>
      </c>
      <c r="AT145" s="228" t="s">
        <v>136</v>
      </c>
      <c r="AU145" s="228" t="s">
        <v>86</v>
      </c>
      <c r="AY145" s="14" t="s">
        <v>133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84</v>
      </c>
      <c r="BK145" s="229">
        <f>ROUND(I145*H145,2)</f>
        <v>0</v>
      </c>
      <c r="BL145" s="14" t="s">
        <v>140</v>
      </c>
      <c r="BM145" s="228" t="s">
        <v>205</v>
      </c>
    </row>
    <row r="146" spans="1:65" s="2" customFormat="1" ht="78" customHeight="1">
      <c r="A146" s="35"/>
      <c r="B146" s="36"/>
      <c r="C146" s="230" t="s">
        <v>206</v>
      </c>
      <c r="D146" s="230" t="s">
        <v>141</v>
      </c>
      <c r="E146" s="231" t="s">
        <v>207</v>
      </c>
      <c r="F146" s="232" t="s">
        <v>208</v>
      </c>
      <c r="G146" s="233" t="s">
        <v>188</v>
      </c>
      <c r="H146" s="234">
        <v>2</v>
      </c>
      <c r="I146" s="235"/>
      <c r="J146" s="236">
        <f>ROUND(I146*H146,2)</f>
        <v>0</v>
      </c>
      <c r="K146" s="237"/>
      <c r="L146" s="238"/>
      <c r="M146" s="239" t="s">
        <v>1</v>
      </c>
      <c r="N146" s="240" t="s">
        <v>41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144</v>
      </c>
      <c r="AT146" s="228" t="s">
        <v>141</v>
      </c>
      <c r="AU146" s="228" t="s">
        <v>86</v>
      </c>
      <c r="AY146" s="14" t="s">
        <v>133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84</v>
      </c>
      <c r="BK146" s="229">
        <f>ROUND(I146*H146,2)</f>
        <v>0</v>
      </c>
      <c r="BL146" s="14" t="s">
        <v>140</v>
      </c>
      <c r="BM146" s="228" t="s">
        <v>209</v>
      </c>
    </row>
    <row r="147" spans="1:65" s="2" customFormat="1" ht="16.5" customHeight="1">
      <c r="A147" s="35"/>
      <c r="B147" s="36"/>
      <c r="C147" s="230" t="s">
        <v>173</v>
      </c>
      <c r="D147" s="230" t="s">
        <v>141</v>
      </c>
      <c r="E147" s="231" t="s">
        <v>210</v>
      </c>
      <c r="F147" s="232" t="s">
        <v>211</v>
      </c>
      <c r="G147" s="233" t="s">
        <v>188</v>
      </c>
      <c r="H147" s="234">
        <v>1</v>
      </c>
      <c r="I147" s="235"/>
      <c r="J147" s="236">
        <f>ROUND(I147*H147,2)</f>
        <v>0</v>
      </c>
      <c r="K147" s="237"/>
      <c r="L147" s="238"/>
      <c r="M147" s="239" t="s">
        <v>1</v>
      </c>
      <c r="N147" s="240" t="s">
        <v>41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144</v>
      </c>
      <c r="AT147" s="228" t="s">
        <v>141</v>
      </c>
      <c r="AU147" s="228" t="s">
        <v>86</v>
      </c>
      <c r="AY147" s="14" t="s">
        <v>133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84</v>
      </c>
      <c r="BK147" s="229">
        <f>ROUND(I147*H147,2)</f>
        <v>0</v>
      </c>
      <c r="BL147" s="14" t="s">
        <v>140</v>
      </c>
      <c r="BM147" s="228" t="s">
        <v>212</v>
      </c>
    </row>
    <row r="148" spans="1:65" s="2" customFormat="1" ht="16.5" customHeight="1">
      <c r="A148" s="35"/>
      <c r="B148" s="36"/>
      <c r="C148" s="230" t="s">
        <v>7</v>
      </c>
      <c r="D148" s="230" t="s">
        <v>141</v>
      </c>
      <c r="E148" s="231" t="s">
        <v>213</v>
      </c>
      <c r="F148" s="232" t="s">
        <v>214</v>
      </c>
      <c r="G148" s="233" t="s">
        <v>188</v>
      </c>
      <c r="H148" s="234">
        <v>10</v>
      </c>
      <c r="I148" s="235"/>
      <c r="J148" s="236">
        <f>ROUND(I148*H148,2)</f>
        <v>0</v>
      </c>
      <c r="K148" s="237"/>
      <c r="L148" s="238"/>
      <c r="M148" s="239" t="s">
        <v>1</v>
      </c>
      <c r="N148" s="240" t="s">
        <v>41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144</v>
      </c>
      <c r="AT148" s="228" t="s">
        <v>141</v>
      </c>
      <c r="AU148" s="228" t="s">
        <v>86</v>
      </c>
      <c r="AY148" s="14" t="s">
        <v>133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84</v>
      </c>
      <c r="BK148" s="229">
        <f>ROUND(I148*H148,2)</f>
        <v>0</v>
      </c>
      <c r="BL148" s="14" t="s">
        <v>140</v>
      </c>
      <c r="BM148" s="228" t="s">
        <v>215</v>
      </c>
    </row>
    <row r="149" spans="1:65" s="2" customFormat="1" ht="16.5" customHeight="1">
      <c r="A149" s="35"/>
      <c r="B149" s="36"/>
      <c r="C149" s="230" t="s">
        <v>180</v>
      </c>
      <c r="D149" s="230" t="s">
        <v>141</v>
      </c>
      <c r="E149" s="231" t="s">
        <v>216</v>
      </c>
      <c r="F149" s="232" t="s">
        <v>217</v>
      </c>
      <c r="G149" s="233" t="s">
        <v>188</v>
      </c>
      <c r="H149" s="234">
        <v>2</v>
      </c>
      <c r="I149" s="235"/>
      <c r="J149" s="236">
        <f>ROUND(I149*H149,2)</f>
        <v>0</v>
      </c>
      <c r="K149" s="237"/>
      <c r="L149" s="238"/>
      <c r="M149" s="239" t="s">
        <v>1</v>
      </c>
      <c r="N149" s="240" t="s">
        <v>41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144</v>
      </c>
      <c r="AT149" s="228" t="s">
        <v>141</v>
      </c>
      <c r="AU149" s="228" t="s">
        <v>86</v>
      </c>
      <c r="AY149" s="14" t="s">
        <v>133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84</v>
      </c>
      <c r="BK149" s="229">
        <f>ROUND(I149*H149,2)</f>
        <v>0</v>
      </c>
      <c r="BL149" s="14" t="s">
        <v>140</v>
      </c>
      <c r="BM149" s="228" t="s">
        <v>218</v>
      </c>
    </row>
    <row r="150" spans="1:65" s="2" customFormat="1" ht="16.5" customHeight="1">
      <c r="A150" s="35"/>
      <c r="B150" s="36"/>
      <c r="C150" s="230" t="s">
        <v>219</v>
      </c>
      <c r="D150" s="230" t="s">
        <v>141</v>
      </c>
      <c r="E150" s="231" t="s">
        <v>220</v>
      </c>
      <c r="F150" s="232" t="s">
        <v>221</v>
      </c>
      <c r="G150" s="233" t="s">
        <v>188</v>
      </c>
      <c r="H150" s="234">
        <v>1</v>
      </c>
      <c r="I150" s="235"/>
      <c r="J150" s="236">
        <f>ROUND(I150*H150,2)</f>
        <v>0</v>
      </c>
      <c r="K150" s="237"/>
      <c r="L150" s="238"/>
      <c r="M150" s="239" t="s">
        <v>1</v>
      </c>
      <c r="N150" s="240" t="s">
        <v>41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144</v>
      </c>
      <c r="AT150" s="228" t="s">
        <v>141</v>
      </c>
      <c r="AU150" s="228" t="s">
        <v>86</v>
      </c>
      <c r="AY150" s="14" t="s">
        <v>133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84</v>
      </c>
      <c r="BK150" s="229">
        <f>ROUND(I150*H150,2)</f>
        <v>0</v>
      </c>
      <c r="BL150" s="14" t="s">
        <v>140</v>
      </c>
      <c r="BM150" s="228" t="s">
        <v>222</v>
      </c>
    </row>
    <row r="151" spans="1:65" s="2" customFormat="1" ht="21.75" customHeight="1">
      <c r="A151" s="35"/>
      <c r="B151" s="36"/>
      <c r="C151" s="216" t="s">
        <v>184</v>
      </c>
      <c r="D151" s="216" t="s">
        <v>136</v>
      </c>
      <c r="E151" s="217" t="s">
        <v>223</v>
      </c>
      <c r="F151" s="218" t="s">
        <v>224</v>
      </c>
      <c r="G151" s="219" t="s">
        <v>172</v>
      </c>
      <c r="H151" s="241"/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41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140</v>
      </c>
      <c r="AT151" s="228" t="s">
        <v>136</v>
      </c>
      <c r="AU151" s="228" t="s">
        <v>86</v>
      </c>
      <c r="AY151" s="14" t="s">
        <v>133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84</v>
      </c>
      <c r="BK151" s="229">
        <f>ROUND(I151*H151,2)</f>
        <v>0</v>
      </c>
      <c r="BL151" s="14" t="s">
        <v>140</v>
      </c>
      <c r="BM151" s="228" t="s">
        <v>225</v>
      </c>
    </row>
    <row r="152" spans="1:63" s="12" customFormat="1" ht="22.8" customHeight="1">
      <c r="A152" s="12"/>
      <c r="B152" s="200"/>
      <c r="C152" s="201"/>
      <c r="D152" s="202" t="s">
        <v>75</v>
      </c>
      <c r="E152" s="214" t="s">
        <v>226</v>
      </c>
      <c r="F152" s="214" t="s">
        <v>227</v>
      </c>
      <c r="G152" s="201"/>
      <c r="H152" s="201"/>
      <c r="I152" s="204"/>
      <c r="J152" s="215">
        <f>BK152</f>
        <v>0</v>
      </c>
      <c r="K152" s="201"/>
      <c r="L152" s="206"/>
      <c r="M152" s="207"/>
      <c r="N152" s="208"/>
      <c r="O152" s="208"/>
      <c r="P152" s="209">
        <f>SUM(P153:P177)</f>
        <v>0</v>
      </c>
      <c r="Q152" s="208"/>
      <c r="R152" s="209">
        <f>SUM(R153:R177)</f>
        <v>0</v>
      </c>
      <c r="S152" s="208"/>
      <c r="T152" s="210">
        <f>SUM(T153:T177)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1" t="s">
        <v>86</v>
      </c>
      <c r="AT152" s="212" t="s">
        <v>75</v>
      </c>
      <c r="AU152" s="212" t="s">
        <v>84</v>
      </c>
      <c r="AY152" s="211" t="s">
        <v>133</v>
      </c>
      <c r="BK152" s="213">
        <f>SUM(BK153:BK177)</f>
        <v>0</v>
      </c>
    </row>
    <row r="153" spans="1:65" s="2" customFormat="1" ht="24.15" customHeight="1">
      <c r="A153" s="35"/>
      <c r="B153" s="36"/>
      <c r="C153" s="216" t="s">
        <v>228</v>
      </c>
      <c r="D153" s="216" t="s">
        <v>136</v>
      </c>
      <c r="E153" s="217" t="s">
        <v>229</v>
      </c>
      <c r="F153" s="218" t="s">
        <v>230</v>
      </c>
      <c r="G153" s="219" t="s">
        <v>183</v>
      </c>
      <c r="H153" s="220">
        <v>2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41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140</v>
      </c>
      <c r="AT153" s="228" t="s">
        <v>136</v>
      </c>
      <c r="AU153" s="228" t="s">
        <v>86</v>
      </c>
      <c r="AY153" s="14" t="s">
        <v>133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84</v>
      </c>
      <c r="BK153" s="229">
        <f>ROUND(I153*H153,2)</f>
        <v>0</v>
      </c>
      <c r="BL153" s="14" t="s">
        <v>140</v>
      </c>
      <c r="BM153" s="228" t="s">
        <v>231</v>
      </c>
    </row>
    <row r="154" spans="1:65" s="2" customFormat="1" ht="24.15" customHeight="1">
      <c r="A154" s="35"/>
      <c r="B154" s="36"/>
      <c r="C154" s="216" t="s">
        <v>189</v>
      </c>
      <c r="D154" s="216" t="s">
        <v>136</v>
      </c>
      <c r="E154" s="217" t="s">
        <v>232</v>
      </c>
      <c r="F154" s="218" t="s">
        <v>233</v>
      </c>
      <c r="G154" s="219" t="s">
        <v>183</v>
      </c>
      <c r="H154" s="220">
        <v>2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41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140</v>
      </c>
      <c r="AT154" s="228" t="s">
        <v>136</v>
      </c>
      <c r="AU154" s="228" t="s">
        <v>86</v>
      </c>
      <c r="AY154" s="14" t="s">
        <v>133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84</v>
      </c>
      <c r="BK154" s="229">
        <f>ROUND(I154*H154,2)</f>
        <v>0</v>
      </c>
      <c r="BL154" s="14" t="s">
        <v>140</v>
      </c>
      <c r="BM154" s="228" t="s">
        <v>234</v>
      </c>
    </row>
    <row r="155" spans="1:65" s="2" customFormat="1" ht="24.15" customHeight="1">
      <c r="A155" s="35"/>
      <c r="B155" s="36"/>
      <c r="C155" s="216" t="s">
        <v>235</v>
      </c>
      <c r="D155" s="216" t="s">
        <v>136</v>
      </c>
      <c r="E155" s="217" t="s">
        <v>236</v>
      </c>
      <c r="F155" s="218" t="s">
        <v>237</v>
      </c>
      <c r="G155" s="219" t="s">
        <v>183</v>
      </c>
      <c r="H155" s="220">
        <v>2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41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140</v>
      </c>
      <c r="AT155" s="228" t="s">
        <v>136</v>
      </c>
      <c r="AU155" s="228" t="s">
        <v>86</v>
      </c>
      <c r="AY155" s="14" t="s">
        <v>133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84</v>
      </c>
      <c r="BK155" s="229">
        <f>ROUND(I155*H155,2)</f>
        <v>0</v>
      </c>
      <c r="BL155" s="14" t="s">
        <v>140</v>
      </c>
      <c r="BM155" s="228" t="s">
        <v>238</v>
      </c>
    </row>
    <row r="156" spans="1:65" s="2" customFormat="1" ht="24.15" customHeight="1">
      <c r="A156" s="35"/>
      <c r="B156" s="36"/>
      <c r="C156" s="216" t="s">
        <v>192</v>
      </c>
      <c r="D156" s="216" t="s">
        <v>136</v>
      </c>
      <c r="E156" s="217" t="s">
        <v>239</v>
      </c>
      <c r="F156" s="218" t="s">
        <v>240</v>
      </c>
      <c r="G156" s="219" t="s">
        <v>183</v>
      </c>
      <c r="H156" s="220">
        <v>4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41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140</v>
      </c>
      <c r="AT156" s="228" t="s">
        <v>136</v>
      </c>
      <c r="AU156" s="228" t="s">
        <v>86</v>
      </c>
      <c r="AY156" s="14" t="s">
        <v>133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84</v>
      </c>
      <c r="BK156" s="229">
        <f>ROUND(I156*H156,2)</f>
        <v>0</v>
      </c>
      <c r="BL156" s="14" t="s">
        <v>140</v>
      </c>
      <c r="BM156" s="228" t="s">
        <v>241</v>
      </c>
    </row>
    <row r="157" spans="1:65" s="2" customFormat="1" ht="24.15" customHeight="1">
      <c r="A157" s="35"/>
      <c r="B157" s="36"/>
      <c r="C157" s="216" t="s">
        <v>242</v>
      </c>
      <c r="D157" s="216" t="s">
        <v>136</v>
      </c>
      <c r="E157" s="217" t="s">
        <v>243</v>
      </c>
      <c r="F157" s="218" t="s">
        <v>244</v>
      </c>
      <c r="G157" s="219" t="s">
        <v>183</v>
      </c>
      <c r="H157" s="220">
        <v>4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41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140</v>
      </c>
      <c r="AT157" s="228" t="s">
        <v>136</v>
      </c>
      <c r="AU157" s="228" t="s">
        <v>86</v>
      </c>
      <c r="AY157" s="14" t="s">
        <v>133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84</v>
      </c>
      <c r="BK157" s="229">
        <f>ROUND(I157*H157,2)</f>
        <v>0</v>
      </c>
      <c r="BL157" s="14" t="s">
        <v>140</v>
      </c>
      <c r="BM157" s="228" t="s">
        <v>245</v>
      </c>
    </row>
    <row r="158" spans="1:65" s="2" customFormat="1" ht="24.15" customHeight="1">
      <c r="A158" s="35"/>
      <c r="B158" s="36"/>
      <c r="C158" s="216" t="s">
        <v>196</v>
      </c>
      <c r="D158" s="216" t="s">
        <v>136</v>
      </c>
      <c r="E158" s="217" t="s">
        <v>246</v>
      </c>
      <c r="F158" s="218" t="s">
        <v>247</v>
      </c>
      <c r="G158" s="219" t="s">
        <v>183</v>
      </c>
      <c r="H158" s="220">
        <v>2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41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140</v>
      </c>
      <c r="AT158" s="228" t="s">
        <v>136</v>
      </c>
      <c r="AU158" s="228" t="s">
        <v>86</v>
      </c>
      <c r="AY158" s="14" t="s">
        <v>133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84</v>
      </c>
      <c r="BK158" s="229">
        <f>ROUND(I158*H158,2)</f>
        <v>0</v>
      </c>
      <c r="BL158" s="14" t="s">
        <v>140</v>
      </c>
      <c r="BM158" s="228" t="s">
        <v>248</v>
      </c>
    </row>
    <row r="159" spans="1:65" s="2" customFormat="1" ht="16.5" customHeight="1">
      <c r="A159" s="35"/>
      <c r="B159" s="36"/>
      <c r="C159" s="230" t="s">
        <v>249</v>
      </c>
      <c r="D159" s="230" t="s">
        <v>141</v>
      </c>
      <c r="E159" s="231" t="s">
        <v>250</v>
      </c>
      <c r="F159" s="232" t="s">
        <v>251</v>
      </c>
      <c r="G159" s="233" t="s">
        <v>183</v>
      </c>
      <c r="H159" s="234">
        <v>4</v>
      </c>
      <c r="I159" s="235"/>
      <c r="J159" s="236">
        <f>ROUND(I159*H159,2)</f>
        <v>0</v>
      </c>
      <c r="K159" s="237"/>
      <c r="L159" s="238"/>
      <c r="M159" s="239" t="s">
        <v>1</v>
      </c>
      <c r="N159" s="240" t="s">
        <v>41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144</v>
      </c>
      <c r="AT159" s="228" t="s">
        <v>141</v>
      </c>
      <c r="AU159" s="228" t="s">
        <v>86</v>
      </c>
      <c r="AY159" s="14" t="s">
        <v>133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84</v>
      </c>
      <c r="BK159" s="229">
        <f>ROUND(I159*H159,2)</f>
        <v>0</v>
      </c>
      <c r="BL159" s="14" t="s">
        <v>140</v>
      </c>
      <c r="BM159" s="228" t="s">
        <v>252</v>
      </c>
    </row>
    <row r="160" spans="1:65" s="2" customFormat="1" ht="24.15" customHeight="1">
      <c r="A160" s="35"/>
      <c r="B160" s="36"/>
      <c r="C160" s="216" t="s">
        <v>144</v>
      </c>
      <c r="D160" s="216" t="s">
        <v>136</v>
      </c>
      <c r="E160" s="217" t="s">
        <v>253</v>
      </c>
      <c r="F160" s="218" t="s">
        <v>254</v>
      </c>
      <c r="G160" s="219" t="s">
        <v>183</v>
      </c>
      <c r="H160" s="220">
        <v>1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41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140</v>
      </c>
      <c r="AT160" s="228" t="s">
        <v>136</v>
      </c>
      <c r="AU160" s="228" t="s">
        <v>86</v>
      </c>
      <c r="AY160" s="14" t="s">
        <v>133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84</v>
      </c>
      <c r="BK160" s="229">
        <f>ROUND(I160*H160,2)</f>
        <v>0</v>
      </c>
      <c r="BL160" s="14" t="s">
        <v>140</v>
      </c>
      <c r="BM160" s="228" t="s">
        <v>255</v>
      </c>
    </row>
    <row r="161" spans="1:65" s="2" customFormat="1" ht="24.15" customHeight="1">
      <c r="A161" s="35"/>
      <c r="B161" s="36"/>
      <c r="C161" s="230" t="s">
        <v>256</v>
      </c>
      <c r="D161" s="230" t="s">
        <v>141</v>
      </c>
      <c r="E161" s="231" t="s">
        <v>257</v>
      </c>
      <c r="F161" s="232" t="s">
        <v>258</v>
      </c>
      <c r="G161" s="233" t="s">
        <v>183</v>
      </c>
      <c r="H161" s="234">
        <v>1</v>
      </c>
      <c r="I161" s="235"/>
      <c r="J161" s="236">
        <f>ROUND(I161*H161,2)</f>
        <v>0</v>
      </c>
      <c r="K161" s="237"/>
      <c r="L161" s="238"/>
      <c r="M161" s="239" t="s">
        <v>1</v>
      </c>
      <c r="N161" s="240" t="s">
        <v>41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144</v>
      </c>
      <c r="AT161" s="228" t="s">
        <v>141</v>
      </c>
      <c r="AU161" s="228" t="s">
        <v>86</v>
      </c>
      <c r="AY161" s="14" t="s">
        <v>133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84</v>
      </c>
      <c r="BK161" s="229">
        <f>ROUND(I161*H161,2)</f>
        <v>0</v>
      </c>
      <c r="BL161" s="14" t="s">
        <v>140</v>
      </c>
      <c r="BM161" s="228" t="s">
        <v>259</v>
      </c>
    </row>
    <row r="162" spans="1:65" s="2" customFormat="1" ht="24.15" customHeight="1">
      <c r="A162" s="35"/>
      <c r="B162" s="36"/>
      <c r="C162" s="216" t="s">
        <v>202</v>
      </c>
      <c r="D162" s="216" t="s">
        <v>136</v>
      </c>
      <c r="E162" s="217" t="s">
        <v>260</v>
      </c>
      <c r="F162" s="218" t="s">
        <v>261</v>
      </c>
      <c r="G162" s="219" t="s">
        <v>179</v>
      </c>
      <c r="H162" s="220">
        <v>1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41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140</v>
      </c>
      <c r="AT162" s="228" t="s">
        <v>136</v>
      </c>
      <c r="AU162" s="228" t="s">
        <v>86</v>
      </c>
      <c r="AY162" s="14" t="s">
        <v>133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84</v>
      </c>
      <c r="BK162" s="229">
        <f>ROUND(I162*H162,2)</f>
        <v>0</v>
      </c>
      <c r="BL162" s="14" t="s">
        <v>140</v>
      </c>
      <c r="BM162" s="228" t="s">
        <v>262</v>
      </c>
    </row>
    <row r="163" spans="1:65" s="2" customFormat="1" ht="76.35" customHeight="1">
      <c r="A163" s="35"/>
      <c r="B163" s="36"/>
      <c r="C163" s="230" t="s">
        <v>263</v>
      </c>
      <c r="D163" s="230" t="s">
        <v>141</v>
      </c>
      <c r="E163" s="231" t="s">
        <v>264</v>
      </c>
      <c r="F163" s="232" t="s">
        <v>265</v>
      </c>
      <c r="G163" s="233" t="s">
        <v>266</v>
      </c>
      <c r="H163" s="234">
        <v>1</v>
      </c>
      <c r="I163" s="235"/>
      <c r="J163" s="236">
        <f>ROUND(I163*H163,2)</f>
        <v>0</v>
      </c>
      <c r="K163" s="237"/>
      <c r="L163" s="238"/>
      <c r="M163" s="239" t="s">
        <v>1</v>
      </c>
      <c r="N163" s="240" t="s">
        <v>41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144</v>
      </c>
      <c r="AT163" s="228" t="s">
        <v>141</v>
      </c>
      <c r="AU163" s="228" t="s">
        <v>86</v>
      </c>
      <c r="AY163" s="14" t="s">
        <v>133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84</v>
      </c>
      <c r="BK163" s="229">
        <f>ROUND(I163*H163,2)</f>
        <v>0</v>
      </c>
      <c r="BL163" s="14" t="s">
        <v>140</v>
      </c>
      <c r="BM163" s="228" t="s">
        <v>267</v>
      </c>
    </row>
    <row r="164" spans="1:65" s="2" customFormat="1" ht="16.5" customHeight="1">
      <c r="A164" s="35"/>
      <c r="B164" s="36"/>
      <c r="C164" s="216" t="s">
        <v>205</v>
      </c>
      <c r="D164" s="216" t="s">
        <v>136</v>
      </c>
      <c r="E164" s="217" t="s">
        <v>268</v>
      </c>
      <c r="F164" s="218" t="s">
        <v>269</v>
      </c>
      <c r="G164" s="219" t="s">
        <v>179</v>
      </c>
      <c r="H164" s="220">
        <v>15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41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140</v>
      </c>
      <c r="AT164" s="228" t="s">
        <v>136</v>
      </c>
      <c r="AU164" s="228" t="s">
        <v>86</v>
      </c>
      <c r="AY164" s="14" t="s">
        <v>133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84</v>
      </c>
      <c r="BK164" s="229">
        <f>ROUND(I164*H164,2)</f>
        <v>0</v>
      </c>
      <c r="BL164" s="14" t="s">
        <v>140</v>
      </c>
      <c r="BM164" s="228" t="s">
        <v>270</v>
      </c>
    </row>
    <row r="165" spans="1:65" s="2" customFormat="1" ht="24.15" customHeight="1">
      <c r="A165" s="35"/>
      <c r="B165" s="36"/>
      <c r="C165" s="216" t="s">
        <v>271</v>
      </c>
      <c r="D165" s="216" t="s">
        <v>136</v>
      </c>
      <c r="E165" s="217" t="s">
        <v>272</v>
      </c>
      <c r="F165" s="218" t="s">
        <v>273</v>
      </c>
      <c r="G165" s="219" t="s">
        <v>179</v>
      </c>
      <c r="H165" s="220">
        <v>1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41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140</v>
      </c>
      <c r="AT165" s="228" t="s">
        <v>136</v>
      </c>
      <c r="AU165" s="228" t="s">
        <v>86</v>
      </c>
      <c r="AY165" s="14" t="s">
        <v>133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84</v>
      </c>
      <c r="BK165" s="229">
        <f>ROUND(I165*H165,2)</f>
        <v>0</v>
      </c>
      <c r="BL165" s="14" t="s">
        <v>140</v>
      </c>
      <c r="BM165" s="228" t="s">
        <v>274</v>
      </c>
    </row>
    <row r="166" spans="1:65" s="2" customFormat="1" ht="24.15" customHeight="1">
      <c r="A166" s="35"/>
      <c r="B166" s="36"/>
      <c r="C166" s="216" t="s">
        <v>209</v>
      </c>
      <c r="D166" s="216" t="s">
        <v>136</v>
      </c>
      <c r="E166" s="217" t="s">
        <v>275</v>
      </c>
      <c r="F166" s="218" t="s">
        <v>276</v>
      </c>
      <c r="G166" s="219" t="s">
        <v>183</v>
      </c>
      <c r="H166" s="220">
        <v>1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41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140</v>
      </c>
      <c r="AT166" s="228" t="s">
        <v>136</v>
      </c>
      <c r="AU166" s="228" t="s">
        <v>86</v>
      </c>
      <c r="AY166" s="14" t="s">
        <v>133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84</v>
      </c>
      <c r="BK166" s="229">
        <f>ROUND(I166*H166,2)</f>
        <v>0</v>
      </c>
      <c r="BL166" s="14" t="s">
        <v>140</v>
      </c>
      <c r="BM166" s="228" t="s">
        <v>277</v>
      </c>
    </row>
    <row r="167" spans="1:65" s="2" customFormat="1" ht="49.05" customHeight="1">
      <c r="A167" s="35"/>
      <c r="B167" s="36"/>
      <c r="C167" s="216" t="s">
        <v>278</v>
      </c>
      <c r="D167" s="216" t="s">
        <v>136</v>
      </c>
      <c r="E167" s="217" t="s">
        <v>279</v>
      </c>
      <c r="F167" s="218" t="s">
        <v>280</v>
      </c>
      <c r="G167" s="219" t="s">
        <v>179</v>
      </c>
      <c r="H167" s="220">
        <v>1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41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140</v>
      </c>
      <c r="AT167" s="228" t="s">
        <v>136</v>
      </c>
      <c r="AU167" s="228" t="s">
        <v>86</v>
      </c>
      <c r="AY167" s="14" t="s">
        <v>133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84</v>
      </c>
      <c r="BK167" s="229">
        <f>ROUND(I167*H167,2)</f>
        <v>0</v>
      </c>
      <c r="BL167" s="14" t="s">
        <v>140</v>
      </c>
      <c r="BM167" s="228" t="s">
        <v>281</v>
      </c>
    </row>
    <row r="168" spans="1:65" s="2" customFormat="1" ht="44.25" customHeight="1">
      <c r="A168" s="35"/>
      <c r="B168" s="36"/>
      <c r="C168" s="216" t="s">
        <v>212</v>
      </c>
      <c r="D168" s="216" t="s">
        <v>136</v>
      </c>
      <c r="E168" s="217" t="s">
        <v>282</v>
      </c>
      <c r="F168" s="218" t="s">
        <v>283</v>
      </c>
      <c r="G168" s="219" t="s">
        <v>179</v>
      </c>
      <c r="H168" s="220">
        <v>1</v>
      </c>
      <c r="I168" s="221"/>
      <c r="J168" s="222">
        <f>ROUND(I168*H168,2)</f>
        <v>0</v>
      </c>
      <c r="K168" s="223"/>
      <c r="L168" s="41"/>
      <c r="M168" s="224" t="s">
        <v>1</v>
      </c>
      <c r="N168" s="225" t="s">
        <v>41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140</v>
      </c>
      <c r="AT168" s="228" t="s">
        <v>136</v>
      </c>
      <c r="AU168" s="228" t="s">
        <v>86</v>
      </c>
      <c r="AY168" s="14" t="s">
        <v>133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84</v>
      </c>
      <c r="BK168" s="229">
        <f>ROUND(I168*H168,2)</f>
        <v>0</v>
      </c>
      <c r="BL168" s="14" t="s">
        <v>140</v>
      </c>
      <c r="BM168" s="228" t="s">
        <v>284</v>
      </c>
    </row>
    <row r="169" spans="1:65" s="2" customFormat="1" ht="44.25" customHeight="1">
      <c r="A169" s="35"/>
      <c r="B169" s="36"/>
      <c r="C169" s="216" t="s">
        <v>285</v>
      </c>
      <c r="D169" s="216" t="s">
        <v>136</v>
      </c>
      <c r="E169" s="217" t="s">
        <v>286</v>
      </c>
      <c r="F169" s="218" t="s">
        <v>287</v>
      </c>
      <c r="G169" s="219" t="s">
        <v>179</v>
      </c>
      <c r="H169" s="220">
        <v>2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41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140</v>
      </c>
      <c r="AT169" s="228" t="s">
        <v>136</v>
      </c>
      <c r="AU169" s="228" t="s">
        <v>86</v>
      </c>
      <c r="AY169" s="14" t="s">
        <v>133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84</v>
      </c>
      <c r="BK169" s="229">
        <f>ROUND(I169*H169,2)</f>
        <v>0</v>
      </c>
      <c r="BL169" s="14" t="s">
        <v>140</v>
      </c>
      <c r="BM169" s="228" t="s">
        <v>288</v>
      </c>
    </row>
    <row r="170" spans="1:65" s="2" customFormat="1" ht="24.15" customHeight="1">
      <c r="A170" s="35"/>
      <c r="B170" s="36"/>
      <c r="C170" s="216" t="s">
        <v>215</v>
      </c>
      <c r="D170" s="216" t="s">
        <v>136</v>
      </c>
      <c r="E170" s="217" t="s">
        <v>289</v>
      </c>
      <c r="F170" s="218" t="s">
        <v>290</v>
      </c>
      <c r="G170" s="219" t="s">
        <v>183</v>
      </c>
      <c r="H170" s="220">
        <v>1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41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140</v>
      </c>
      <c r="AT170" s="228" t="s">
        <v>136</v>
      </c>
      <c r="AU170" s="228" t="s">
        <v>86</v>
      </c>
      <c r="AY170" s="14" t="s">
        <v>133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84</v>
      </c>
      <c r="BK170" s="229">
        <f>ROUND(I170*H170,2)</f>
        <v>0</v>
      </c>
      <c r="BL170" s="14" t="s">
        <v>140</v>
      </c>
      <c r="BM170" s="228" t="s">
        <v>291</v>
      </c>
    </row>
    <row r="171" spans="1:65" s="2" customFormat="1" ht="24.15" customHeight="1">
      <c r="A171" s="35"/>
      <c r="B171" s="36"/>
      <c r="C171" s="230" t="s">
        <v>292</v>
      </c>
      <c r="D171" s="230" t="s">
        <v>141</v>
      </c>
      <c r="E171" s="231" t="s">
        <v>293</v>
      </c>
      <c r="F171" s="232" t="s">
        <v>294</v>
      </c>
      <c r="G171" s="233" t="s">
        <v>1</v>
      </c>
      <c r="H171" s="234">
        <v>1</v>
      </c>
      <c r="I171" s="235"/>
      <c r="J171" s="236">
        <f>ROUND(I171*H171,2)</f>
        <v>0</v>
      </c>
      <c r="K171" s="237"/>
      <c r="L171" s="238"/>
      <c r="M171" s="239" t="s">
        <v>1</v>
      </c>
      <c r="N171" s="240" t="s">
        <v>41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144</v>
      </c>
      <c r="AT171" s="228" t="s">
        <v>141</v>
      </c>
      <c r="AU171" s="228" t="s">
        <v>86</v>
      </c>
      <c r="AY171" s="14" t="s">
        <v>133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84</v>
      </c>
      <c r="BK171" s="229">
        <f>ROUND(I171*H171,2)</f>
        <v>0</v>
      </c>
      <c r="BL171" s="14" t="s">
        <v>140</v>
      </c>
      <c r="BM171" s="228" t="s">
        <v>295</v>
      </c>
    </row>
    <row r="172" spans="1:65" s="2" customFormat="1" ht="24.15" customHeight="1">
      <c r="A172" s="35"/>
      <c r="B172" s="36"/>
      <c r="C172" s="216" t="s">
        <v>218</v>
      </c>
      <c r="D172" s="216" t="s">
        <v>136</v>
      </c>
      <c r="E172" s="217" t="s">
        <v>296</v>
      </c>
      <c r="F172" s="218" t="s">
        <v>297</v>
      </c>
      <c r="G172" s="219" t="s">
        <v>183</v>
      </c>
      <c r="H172" s="220">
        <v>1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41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140</v>
      </c>
      <c r="AT172" s="228" t="s">
        <v>136</v>
      </c>
      <c r="AU172" s="228" t="s">
        <v>86</v>
      </c>
      <c r="AY172" s="14" t="s">
        <v>133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84</v>
      </c>
      <c r="BK172" s="229">
        <f>ROUND(I172*H172,2)</f>
        <v>0</v>
      </c>
      <c r="BL172" s="14" t="s">
        <v>140</v>
      </c>
      <c r="BM172" s="228" t="s">
        <v>298</v>
      </c>
    </row>
    <row r="173" spans="1:65" s="2" customFormat="1" ht="44.25" customHeight="1">
      <c r="A173" s="35"/>
      <c r="B173" s="36"/>
      <c r="C173" s="230" t="s">
        <v>299</v>
      </c>
      <c r="D173" s="230" t="s">
        <v>141</v>
      </c>
      <c r="E173" s="231" t="s">
        <v>300</v>
      </c>
      <c r="F173" s="232" t="s">
        <v>301</v>
      </c>
      <c r="G173" s="233" t="s">
        <v>1</v>
      </c>
      <c r="H173" s="234">
        <v>1</v>
      </c>
      <c r="I173" s="235"/>
      <c r="J173" s="236">
        <f>ROUND(I173*H173,2)</f>
        <v>0</v>
      </c>
      <c r="K173" s="237"/>
      <c r="L173" s="238"/>
      <c r="M173" s="239" t="s">
        <v>1</v>
      </c>
      <c r="N173" s="240" t="s">
        <v>41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144</v>
      </c>
      <c r="AT173" s="228" t="s">
        <v>141</v>
      </c>
      <c r="AU173" s="228" t="s">
        <v>86</v>
      </c>
      <c r="AY173" s="14" t="s">
        <v>133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84</v>
      </c>
      <c r="BK173" s="229">
        <f>ROUND(I173*H173,2)</f>
        <v>0</v>
      </c>
      <c r="BL173" s="14" t="s">
        <v>140</v>
      </c>
      <c r="BM173" s="228" t="s">
        <v>302</v>
      </c>
    </row>
    <row r="174" spans="1:65" s="2" customFormat="1" ht="24.15" customHeight="1">
      <c r="A174" s="35"/>
      <c r="B174" s="36"/>
      <c r="C174" s="216" t="s">
        <v>222</v>
      </c>
      <c r="D174" s="216" t="s">
        <v>136</v>
      </c>
      <c r="E174" s="217" t="s">
        <v>303</v>
      </c>
      <c r="F174" s="218" t="s">
        <v>304</v>
      </c>
      <c r="G174" s="219" t="s">
        <v>183</v>
      </c>
      <c r="H174" s="220">
        <v>1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41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140</v>
      </c>
      <c r="AT174" s="228" t="s">
        <v>136</v>
      </c>
      <c r="AU174" s="228" t="s">
        <v>86</v>
      </c>
      <c r="AY174" s="14" t="s">
        <v>133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84</v>
      </c>
      <c r="BK174" s="229">
        <f>ROUND(I174*H174,2)</f>
        <v>0</v>
      </c>
      <c r="BL174" s="14" t="s">
        <v>140</v>
      </c>
      <c r="BM174" s="228" t="s">
        <v>305</v>
      </c>
    </row>
    <row r="175" spans="1:65" s="2" customFormat="1" ht="44.25" customHeight="1">
      <c r="A175" s="35"/>
      <c r="B175" s="36"/>
      <c r="C175" s="230" t="s">
        <v>306</v>
      </c>
      <c r="D175" s="230" t="s">
        <v>141</v>
      </c>
      <c r="E175" s="231" t="s">
        <v>307</v>
      </c>
      <c r="F175" s="232" t="s">
        <v>308</v>
      </c>
      <c r="G175" s="233" t="s">
        <v>183</v>
      </c>
      <c r="H175" s="234">
        <v>1</v>
      </c>
      <c r="I175" s="235"/>
      <c r="J175" s="236">
        <f>ROUND(I175*H175,2)</f>
        <v>0</v>
      </c>
      <c r="K175" s="237"/>
      <c r="L175" s="238"/>
      <c r="M175" s="239" t="s">
        <v>1</v>
      </c>
      <c r="N175" s="240" t="s">
        <v>41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144</v>
      </c>
      <c r="AT175" s="228" t="s">
        <v>141</v>
      </c>
      <c r="AU175" s="228" t="s">
        <v>86</v>
      </c>
      <c r="AY175" s="14" t="s">
        <v>133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84</v>
      </c>
      <c r="BK175" s="229">
        <f>ROUND(I175*H175,2)</f>
        <v>0</v>
      </c>
      <c r="BL175" s="14" t="s">
        <v>140</v>
      </c>
      <c r="BM175" s="228" t="s">
        <v>309</v>
      </c>
    </row>
    <row r="176" spans="1:65" s="2" customFormat="1" ht="21.75" customHeight="1">
      <c r="A176" s="35"/>
      <c r="B176" s="36"/>
      <c r="C176" s="230" t="s">
        <v>225</v>
      </c>
      <c r="D176" s="230" t="s">
        <v>141</v>
      </c>
      <c r="E176" s="231" t="s">
        <v>310</v>
      </c>
      <c r="F176" s="232" t="s">
        <v>311</v>
      </c>
      <c r="G176" s="233" t="s">
        <v>312</v>
      </c>
      <c r="H176" s="234">
        <v>12</v>
      </c>
      <c r="I176" s="235"/>
      <c r="J176" s="236">
        <f>ROUND(I176*H176,2)</f>
        <v>0</v>
      </c>
      <c r="K176" s="237"/>
      <c r="L176" s="238"/>
      <c r="M176" s="239" t="s">
        <v>1</v>
      </c>
      <c r="N176" s="240" t="s">
        <v>41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144</v>
      </c>
      <c r="AT176" s="228" t="s">
        <v>141</v>
      </c>
      <c r="AU176" s="228" t="s">
        <v>86</v>
      </c>
      <c r="AY176" s="14" t="s">
        <v>133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84</v>
      </c>
      <c r="BK176" s="229">
        <f>ROUND(I176*H176,2)</f>
        <v>0</v>
      </c>
      <c r="BL176" s="14" t="s">
        <v>140</v>
      </c>
      <c r="BM176" s="228" t="s">
        <v>313</v>
      </c>
    </row>
    <row r="177" spans="1:65" s="2" customFormat="1" ht="24.15" customHeight="1">
      <c r="A177" s="35"/>
      <c r="B177" s="36"/>
      <c r="C177" s="216" t="s">
        <v>314</v>
      </c>
      <c r="D177" s="216" t="s">
        <v>136</v>
      </c>
      <c r="E177" s="217" t="s">
        <v>315</v>
      </c>
      <c r="F177" s="218" t="s">
        <v>316</v>
      </c>
      <c r="G177" s="219" t="s">
        <v>172</v>
      </c>
      <c r="H177" s="241"/>
      <c r="I177" s="221"/>
      <c r="J177" s="222">
        <f>ROUND(I177*H177,2)</f>
        <v>0</v>
      </c>
      <c r="K177" s="223"/>
      <c r="L177" s="41"/>
      <c r="M177" s="224" t="s">
        <v>1</v>
      </c>
      <c r="N177" s="225" t="s">
        <v>41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140</v>
      </c>
      <c r="AT177" s="228" t="s">
        <v>136</v>
      </c>
      <c r="AU177" s="228" t="s">
        <v>86</v>
      </c>
      <c r="AY177" s="14" t="s">
        <v>133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84</v>
      </c>
      <c r="BK177" s="229">
        <f>ROUND(I177*H177,2)</f>
        <v>0</v>
      </c>
      <c r="BL177" s="14" t="s">
        <v>140</v>
      </c>
      <c r="BM177" s="228" t="s">
        <v>317</v>
      </c>
    </row>
    <row r="178" spans="1:63" s="12" customFormat="1" ht="22.8" customHeight="1">
      <c r="A178" s="12"/>
      <c r="B178" s="200"/>
      <c r="C178" s="201"/>
      <c r="D178" s="202" t="s">
        <v>75</v>
      </c>
      <c r="E178" s="214" t="s">
        <v>318</v>
      </c>
      <c r="F178" s="214" t="s">
        <v>319</v>
      </c>
      <c r="G178" s="201"/>
      <c r="H178" s="201"/>
      <c r="I178" s="204"/>
      <c r="J178" s="215">
        <f>BK178</f>
        <v>0</v>
      </c>
      <c r="K178" s="201"/>
      <c r="L178" s="206"/>
      <c r="M178" s="207"/>
      <c r="N178" s="208"/>
      <c r="O178" s="208"/>
      <c r="P178" s="209">
        <f>SUM(P179:P197)</f>
        <v>0</v>
      </c>
      <c r="Q178" s="208"/>
      <c r="R178" s="209">
        <f>SUM(R179:R197)</f>
        <v>0</v>
      </c>
      <c r="S178" s="208"/>
      <c r="T178" s="210">
        <f>SUM(T179:T197)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1" t="s">
        <v>86</v>
      </c>
      <c r="AT178" s="212" t="s">
        <v>75</v>
      </c>
      <c r="AU178" s="212" t="s">
        <v>84</v>
      </c>
      <c r="AY178" s="211" t="s">
        <v>133</v>
      </c>
      <c r="BK178" s="213">
        <f>SUM(BK179:BK197)</f>
        <v>0</v>
      </c>
    </row>
    <row r="179" spans="1:65" s="2" customFormat="1" ht="24.15" customHeight="1">
      <c r="A179" s="35"/>
      <c r="B179" s="36"/>
      <c r="C179" s="216" t="s">
        <v>231</v>
      </c>
      <c r="D179" s="216" t="s">
        <v>136</v>
      </c>
      <c r="E179" s="217" t="s">
        <v>320</v>
      </c>
      <c r="F179" s="218" t="s">
        <v>321</v>
      </c>
      <c r="G179" s="219" t="s">
        <v>139</v>
      </c>
      <c r="H179" s="220">
        <v>3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41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140</v>
      </c>
      <c r="AT179" s="228" t="s">
        <v>136</v>
      </c>
      <c r="AU179" s="228" t="s">
        <v>86</v>
      </c>
      <c r="AY179" s="14" t="s">
        <v>133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84</v>
      </c>
      <c r="BK179" s="229">
        <f>ROUND(I179*H179,2)</f>
        <v>0</v>
      </c>
      <c r="BL179" s="14" t="s">
        <v>140</v>
      </c>
      <c r="BM179" s="228" t="s">
        <v>322</v>
      </c>
    </row>
    <row r="180" spans="1:65" s="2" customFormat="1" ht="24.15" customHeight="1">
      <c r="A180" s="35"/>
      <c r="B180" s="36"/>
      <c r="C180" s="216" t="s">
        <v>323</v>
      </c>
      <c r="D180" s="216" t="s">
        <v>136</v>
      </c>
      <c r="E180" s="217" t="s">
        <v>324</v>
      </c>
      <c r="F180" s="218" t="s">
        <v>325</v>
      </c>
      <c r="G180" s="219" t="s">
        <v>139</v>
      </c>
      <c r="H180" s="220">
        <v>10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41</v>
      </c>
      <c r="O180" s="88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140</v>
      </c>
      <c r="AT180" s="228" t="s">
        <v>136</v>
      </c>
      <c r="AU180" s="228" t="s">
        <v>86</v>
      </c>
      <c r="AY180" s="14" t="s">
        <v>133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84</v>
      </c>
      <c r="BK180" s="229">
        <f>ROUND(I180*H180,2)</f>
        <v>0</v>
      </c>
      <c r="BL180" s="14" t="s">
        <v>140</v>
      </c>
      <c r="BM180" s="228" t="s">
        <v>326</v>
      </c>
    </row>
    <row r="181" spans="1:65" s="2" customFormat="1" ht="33" customHeight="1">
      <c r="A181" s="35"/>
      <c r="B181" s="36"/>
      <c r="C181" s="216" t="s">
        <v>234</v>
      </c>
      <c r="D181" s="216" t="s">
        <v>136</v>
      </c>
      <c r="E181" s="217" t="s">
        <v>327</v>
      </c>
      <c r="F181" s="218" t="s">
        <v>328</v>
      </c>
      <c r="G181" s="219" t="s">
        <v>183</v>
      </c>
      <c r="H181" s="220">
        <v>4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41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140</v>
      </c>
      <c r="AT181" s="228" t="s">
        <v>136</v>
      </c>
      <c r="AU181" s="228" t="s">
        <v>86</v>
      </c>
      <c r="AY181" s="14" t="s">
        <v>133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84</v>
      </c>
      <c r="BK181" s="229">
        <f>ROUND(I181*H181,2)</f>
        <v>0</v>
      </c>
      <c r="BL181" s="14" t="s">
        <v>140</v>
      </c>
      <c r="BM181" s="228" t="s">
        <v>329</v>
      </c>
    </row>
    <row r="182" spans="1:65" s="2" customFormat="1" ht="33" customHeight="1">
      <c r="A182" s="35"/>
      <c r="B182" s="36"/>
      <c r="C182" s="216" t="s">
        <v>330</v>
      </c>
      <c r="D182" s="216" t="s">
        <v>136</v>
      </c>
      <c r="E182" s="217" t="s">
        <v>331</v>
      </c>
      <c r="F182" s="218" t="s">
        <v>332</v>
      </c>
      <c r="G182" s="219" t="s">
        <v>183</v>
      </c>
      <c r="H182" s="220">
        <v>4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41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140</v>
      </c>
      <c r="AT182" s="228" t="s">
        <v>136</v>
      </c>
      <c r="AU182" s="228" t="s">
        <v>86</v>
      </c>
      <c r="AY182" s="14" t="s">
        <v>133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84</v>
      </c>
      <c r="BK182" s="229">
        <f>ROUND(I182*H182,2)</f>
        <v>0</v>
      </c>
      <c r="BL182" s="14" t="s">
        <v>140</v>
      </c>
      <c r="BM182" s="228" t="s">
        <v>333</v>
      </c>
    </row>
    <row r="183" spans="1:65" s="2" customFormat="1" ht="33" customHeight="1">
      <c r="A183" s="35"/>
      <c r="B183" s="36"/>
      <c r="C183" s="216" t="s">
        <v>238</v>
      </c>
      <c r="D183" s="216" t="s">
        <v>136</v>
      </c>
      <c r="E183" s="217" t="s">
        <v>334</v>
      </c>
      <c r="F183" s="218" t="s">
        <v>335</v>
      </c>
      <c r="G183" s="219" t="s">
        <v>183</v>
      </c>
      <c r="H183" s="220">
        <v>2</v>
      </c>
      <c r="I183" s="221"/>
      <c r="J183" s="222">
        <f>ROUND(I183*H183,2)</f>
        <v>0</v>
      </c>
      <c r="K183" s="223"/>
      <c r="L183" s="41"/>
      <c r="M183" s="224" t="s">
        <v>1</v>
      </c>
      <c r="N183" s="225" t="s">
        <v>41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140</v>
      </c>
      <c r="AT183" s="228" t="s">
        <v>136</v>
      </c>
      <c r="AU183" s="228" t="s">
        <v>86</v>
      </c>
      <c r="AY183" s="14" t="s">
        <v>133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84</v>
      </c>
      <c r="BK183" s="229">
        <f>ROUND(I183*H183,2)</f>
        <v>0</v>
      </c>
      <c r="BL183" s="14" t="s">
        <v>140</v>
      </c>
      <c r="BM183" s="228" t="s">
        <v>336</v>
      </c>
    </row>
    <row r="184" spans="1:65" s="2" customFormat="1" ht="33" customHeight="1">
      <c r="A184" s="35"/>
      <c r="B184" s="36"/>
      <c r="C184" s="216" t="s">
        <v>337</v>
      </c>
      <c r="D184" s="216" t="s">
        <v>136</v>
      </c>
      <c r="E184" s="217" t="s">
        <v>338</v>
      </c>
      <c r="F184" s="218" t="s">
        <v>339</v>
      </c>
      <c r="G184" s="219" t="s">
        <v>183</v>
      </c>
      <c r="H184" s="220">
        <v>2</v>
      </c>
      <c r="I184" s="221"/>
      <c r="J184" s="222">
        <f>ROUND(I184*H184,2)</f>
        <v>0</v>
      </c>
      <c r="K184" s="223"/>
      <c r="L184" s="41"/>
      <c r="M184" s="224" t="s">
        <v>1</v>
      </c>
      <c r="N184" s="225" t="s">
        <v>41</v>
      </c>
      <c r="O184" s="88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140</v>
      </c>
      <c r="AT184" s="228" t="s">
        <v>136</v>
      </c>
      <c r="AU184" s="228" t="s">
        <v>86</v>
      </c>
      <c r="AY184" s="14" t="s">
        <v>133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84</v>
      </c>
      <c r="BK184" s="229">
        <f>ROUND(I184*H184,2)</f>
        <v>0</v>
      </c>
      <c r="BL184" s="14" t="s">
        <v>140</v>
      </c>
      <c r="BM184" s="228" t="s">
        <v>340</v>
      </c>
    </row>
    <row r="185" spans="1:65" s="2" customFormat="1" ht="37.8" customHeight="1">
      <c r="A185" s="35"/>
      <c r="B185" s="36"/>
      <c r="C185" s="216" t="s">
        <v>241</v>
      </c>
      <c r="D185" s="216" t="s">
        <v>136</v>
      </c>
      <c r="E185" s="217" t="s">
        <v>341</v>
      </c>
      <c r="F185" s="218" t="s">
        <v>342</v>
      </c>
      <c r="G185" s="219" t="s">
        <v>183</v>
      </c>
      <c r="H185" s="220">
        <v>1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41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140</v>
      </c>
      <c r="AT185" s="228" t="s">
        <v>136</v>
      </c>
      <c r="AU185" s="228" t="s">
        <v>86</v>
      </c>
      <c r="AY185" s="14" t="s">
        <v>133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84</v>
      </c>
      <c r="BK185" s="229">
        <f>ROUND(I185*H185,2)</f>
        <v>0</v>
      </c>
      <c r="BL185" s="14" t="s">
        <v>140</v>
      </c>
      <c r="BM185" s="228" t="s">
        <v>343</v>
      </c>
    </row>
    <row r="186" spans="1:65" s="2" customFormat="1" ht="49.05" customHeight="1">
      <c r="A186" s="35"/>
      <c r="B186" s="36"/>
      <c r="C186" s="230" t="s">
        <v>344</v>
      </c>
      <c r="D186" s="230" t="s">
        <v>141</v>
      </c>
      <c r="E186" s="231" t="s">
        <v>345</v>
      </c>
      <c r="F186" s="232" t="s">
        <v>346</v>
      </c>
      <c r="G186" s="233" t="s">
        <v>266</v>
      </c>
      <c r="H186" s="234">
        <v>1</v>
      </c>
      <c r="I186" s="235"/>
      <c r="J186" s="236">
        <f>ROUND(I186*H186,2)</f>
        <v>0</v>
      </c>
      <c r="K186" s="237"/>
      <c r="L186" s="238"/>
      <c r="M186" s="239" t="s">
        <v>1</v>
      </c>
      <c r="N186" s="240" t="s">
        <v>41</v>
      </c>
      <c r="O186" s="88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144</v>
      </c>
      <c r="AT186" s="228" t="s">
        <v>141</v>
      </c>
      <c r="AU186" s="228" t="s">
        <v>86</v>
      </c>
      <c r="AY186" s="14" t="s">
        <v>133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84</v>
      </c>
      <c r="BK186" s="229">
        <f>ROUND(I186*H186,2)</f>
        <v>0</v>
      </c>
      <c r="BL186" s="14" t="s">
        <v>140</v>
      </c>
      <c r="BM186" s="228" t="s">
        <v>347</v>
      </c>
    </row>
    <row r="187" spans="1:65" s="2" customFormat="1" ht="21.75" customHeight="1">
      <c r="A187" s="35"/>
      <c r="B187" s="36"/>
      <c r="C187" s="216" t="s">
        <v>245</v>
      </c>
      <c r="D187" s="216" t="s">
        <v>136</v>
      </c>
      <c r="E187" s="217" t="s">
        <v>348</v>
      </c>
      <c r="F187" s="218" t="s">
        <v>349</v>
      </c>
      <c r="G187" s="219" t="s">
        <v>139</v>
      </c>
      <c r="H187" s="220">
        <v>3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41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140</v>
      </c>
      <c r="AT187" s="228" t="s">
        <v>136</v>
      </c>
      <c r="AU187" s="228" t="s">
        <v>86</v>
      </c>
      <c r="AY187" s="14" t="s">
        <v>133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84</v>
      </c>
      <c r="BK187" s="229">
        <f>ROUND(I187*H187,2)</f>
        <v>0</v>
      </c>
      <c r="BL187" s="14" t="s">
        <v>140</v>
      </c>
      <c r="BM187" s="228" t="s">
        <v>350</v>
      </c>
    </row>
    <row r="188" spans="1:65" s="2" customFormat="1" ht="24.15" customHeight="1">
      <c r="A188" s="35"/>
      <c r="B188" s="36"/>
      <c r="C188" s="216" t="s">
        <v>351</v>
      </c>
      <c r="D188" s="216" t="s">
        <v>136</v>
      </c>
      <c r="E188" s="217" t="s">
        <v>352</v>
      </c>
      <c r="F188" s="218" t="s">
        <v>353</v>
      </c>
      <c r="G188" s="219" t="s">
        <v>139</v>
      </c>
      <c r="H188" s="220">
        <v>10</v>
      </c>
      <c r="I188" s="221"/>
      <c r="J188" s="222">
        <f>ROUND(I188*H188,2)</f>
        <v>0</v>
      </c>
      <c r="K188" s="223"/>
      <c r="L188" s="41"/>
      <c r="M188" s="224" t="s">
        <v>1</v>
      </c>
      <c r="N188" s="225" t="s">
        <v>41</v>
      </c>
      <c r="O188" s="88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140</v>
      </c>
      <c r="AT188" s="228" t="s">
        <v>136</v>
      </c>
      <c r="AU188" s="228" t="s">
        <v>86</v>
      </c>
      <c r="AY188" s="14" t="s">
        <v>133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84</v>
      </c>
      <c r="BK188" s="229">
        <f>ROUND(I188*H188,2)</f>
        <v>0</v>
      </c>
      <c r="BL188" s="14" t="s">
        <v>140</v>
      </c>
      <c r="BM188" s="228" t="s">
        <v>354</v>
      </c>
    </row>
    <row r="189" spans="1:65" s="2" customFormat="1" ht="24.15" customHeight="1">
      <c r="A189" s="35"/>
      <c r="B189" s="36"/>
      <c r="C189" s="216" t="s">
        <v>248</v>
      </c>
      <c r="D189" s="216" t="s">
        <v>136</v>
      </c>
      <c r="E189" s="217" t="s">
        <v>355</v>
      </c>
      <c r="F189" s="218" t="s">
        <v>356</v>
      </c>
      <c r="G189" s="219" t="s">
        <v>139</v>
      </c>
      <c r="H189" s="220">
        <v>6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41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140</v>
      </c>
      <c r="AT189" s="228" t="s">
        <v>136</v>
      </c>
      <c r="AU189" s="228" t="s">
        <v>86</v>
      </c>
      <c r="AY189" s="14" t="s">
        <v>133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84</v>
      </c>
      <c r="BK189" s="229">
        <f>ROUND(I189*H189,2)</f>
        <v>0</v>
      </c>
      <c r="BL189" s="14" t="s">
        <v>140</v>
      </c>
      <c r="BM189" s="228" t="s">
        <v>357</v>
      </c>
    </row>
    <row r="190" spans="1:65" s="2" customFormat="1" ht="24.15" customHeight="1">
      <c r="A190" s="35"/>
      <c r="B190" s="36"/>
      <c r="C190" s="216" t="s">
        <v>358</v>
      </c>
      <c r="D190" s="216" t="s">
        <v>136</v>
      </c>
      <c r="E190" s="217" t="s">
        <v>359</v>
      </c>
      <c r="F190" s="218" t="s">
        <v>360</v>
      </c>
      <c r="G190" s="219" t="s">
        <v>139</v>
      </c>
      <c r="H190" s="220">
        <v>25</v>
      </c>
      <c r="I190" s="221"/>
      <c r="J190" s="222">
        <f>ROUND(I190*H190,2)</f>
        <v>0</v>
      </c>
      <c r="K190" s="223"/>
      <c r="L190" s="41"/>
      <c r="M190" s="224" t="s">
        <v>1</v>
      </c>
      <c r="N190" s="225" t="s">
        <v>41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140</v>
      </c>
      <c r="AT190" s="228" t="s">
        <v>136</v>
      </c>
      <c r="AU190" s="228" t="s">
        <v>86</v>
      </c>
      <c r="AY190" s="14" t="s">
        <v>133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84</v>
      </c>
      <c r="BK190" s="229">
        <f>ROUND(I190*H190,2)</f>
        <v>0</v>
      </c>
      <c r="BL190" s="14" t="s">
        <v>140</v>
      </c>
      <c r="BM190" s="228" t="s">
        <v>361</v>
      </c>
    </row>
    <row r="191" spans="1:65" s="2" customFormat="1" ht="24.15" customHeight="1">
      <c r="A191" s="35"/>
      <c r="B191" s="36"/>
      <c r="C191" s="216" t="s">
        <v>252</v>
      </c>
      <c r="D191" s="216" t="s">
        <v>136</v>
      </c>
      <c r="E191" s="217" t="s">
        <v>362</v>
      </c>
      <c r="F191" s="218" t="s">
        <v>363</v>
      </c>
      <c r="G191" s="219" t="s">
        <v>139</v>
      </c>
      <c r="H191" s="220">
        <v>8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41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140</v>
      </c>
      <c r="AT191" s="228" t="s">
        <v>136</v>
      </c>
      <c r="AU191" s="228" t="s">
        <v>86</v>
      </c>
      <c r="AY191" s="14" t="s">
        <v>133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84</v>
      </c>
      <c r="BK191" s="229">
        <f>ROUND(I191*H191,2)</f>
        <v>0</v>
      </c>
      <c r="BL191" s="14" t="s">
        <v>140</v>
      </c>
      <c r="BM191" s="228" t="s">
        <v>364</v>
      </c>
    </row>
    <row r="192" spans="1:65" s="2" customFormat="1" ht="24.15" customHeight="1">
      <c r="A192" s="35"/>
      <c r="B192" s="36"/>
      <c r="C192" s="216" t="s">
        <v>365</v>
      </c>
      <c r="D192" s="216" t="s">
        <v>136</v>
      </c>
      <c r="E192" s="217" t="s">
        <v>366</v>
      </c>
      <c r="F192" s="218" t="s">
        <v>367</v>
      </c>
      <c r="G192" s="219" t="s">
        <v>183</v>
      </c>
      <c r="H192" s="220">
        <v>7</v>
      </c>
      <c r="I192" s="221"/>
      <c r="J192" s="222">
        <f>ROUND(I192*H192,2)</f>
        <v>0</v>
      </c>
      <c r="K192" s="223"/>
      <c r="L192" s="41"/>
      <c r="M192" s="224" t="s">
        <v>1</v>
      </c>
      <c r="N192" s="225" t="s">
        <v>41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140</v>
      </c>
      <c r="AT192" s="228" t="s">
        <v>136</v>
      </c>
      <c r="AU192" s="228" t="s">
        <v>86</v>
      </c>
      <c r="AY192" s="14" t="s">
        <v>133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84</v>
      </c>
      <c r="BK192" s="229">
        <f>ROUND(I192*H192,2)</f>
        <v>0</v>
      </c>
      <c r="BL192" s="14" t="s">
        <v>140</v>
      </c>
      <c r="BM192" s="228" t="s">
        <v>368</v>
      </c>
    </row>
    <row r="193" spans="1:65" s="2" customFormat="1" ht="24.15" customHeight="1">
      <c r="A193" s="35"/>
      <c r="B193" s="36"/>
      <c r="C193" s="216" t="s">
        <v>255</v>
      </c>
      <c r="D193" s="216" t="s">
        <v>136</v>
      </c>
      <c r="E193" s="217" t="s">
        <v>369</v>
      </c>
      <c r="F193" s="218" t="s">
        <v>370</v>
      </c>
      <c r="G193" s="219" t="s">
        <v>183</v>
      </c>
      <c r="H193" s="220">
        <v>3</v>
      </c>
      <c r="I193" s="221"/>
      <c r="J193" s="222">
        <f>ROUND(I193*H193,2)</f>
        <v>0</v>
      </c>
      <c r="K193" s="223"/>
      <c r="L193" s="41"/>
      <c r="M193" s="224" t="s">
        <v>1</v>
      </c>
      <c r="N193" s="225" t="s">
        <v>41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140</v>
      </c>
      <c r="AT193" s="228" t="s">
        <v>136</v>
      </c>
      <c r="AU193" s="228" t="s">
        <v>86</v>
      </c>
      <c r="AY193" s="14" t="s">
        <v>133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84</v>
      </c>
      <c r="BK193" s="229">
        <f>ROUND(I193*H193,2)</f>
        <v>0</v>
      </c>
      <c r="BL193" s="14" t="s">
        <v>140</v>
      </c>
      <c r="BM193" s="228" t="s">
        <v>371</v>
      </c>
    </row>
    <row r="194" spans="1:65" s="2" customFormat="1" ht="24.15" customHeight="1">
      <c r="A194" s="35"/>
      <c r="B194" s="36"/>
      <c r="C194" s="216" t="s">
        <v>372</v>
      </c>
      <c r="D194" s="216" t="s">
        <v>136</v>
      </c>
      <c r="E194" s="217" t="s">
        <v>373</v>
      </c>
      <c r="F194" s="218" t="s">
        <v>374</v>
      </c>
      <c r="G194" s="219" t="s">
        <v>183</v>
      </c>
      <c r="H194" s="220">
        <v>4</v>
      </c>
      <c r="I194" s="221"/>
      <c r="J194" s="222">
        <f>ROUND(I194*H194,2)</f>
        <v>0</v>
      </c>
      <c r="K194" s="223"/>
      <c r="L194" s="41"/>
      <c r="M194" s="224" t="s">
        <v>1</v>
      </c>
      <c r="N194" s="225" t="s">
        <v>41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140</v>
      </c>
      <c r="AT194" s="228" t="s">
        <v>136</v>
      </c>
      <c r="AU194" s="228" t="s">
        <v>86</v>
      </c>
      <c r="AY194" s="14" t="s">
        <v>133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84</v>
      </c>
      <c r="BK194" s="229">
        <f>ROUND(I194*H194,2)</f>
        <v>0</v>
      </c>
      <c r="BL194" s="14" t="s">
        <v>140</v>
      </c>
      <c r="BM194" s="228" t="s">
        <v>375</v>
      </c>
    </row>
    <row r="195" spans="1:65" s="2" customFormat="1" ht="16.5" customHeight="1">
      <c r="A195" s="35"/>
      <c r="B195" s="36"/>
      <c r="C195" s="216" t="s">
        <v>259</v>
      </c>
      <c r="D195" s="216" t="s">
        <v>136</v>
      </c>
      <c r="E195" s="217" t="s">
        <v>376</v>
      </c>
      <c r="F195" s="218" t="s">
        <v>377</v>
      </c>
      <c r="G195" s="219" t="s">
        <v>139</v>
      </c>
      <c r="H195" s="220">
        <v>31</v>
      </c>
      <c r="I195" s="221"/>
      <c r="J195" s="222">
        <f>ROUND(I195*H195,2)</f>
        <v>0</v>
      </c>
      <c r="K195" s="223"/>
      <c r="L195" s="41"/>
      <c r="M195" s="224" t="s">
        <v>1</v>
      </c>
      <c r="N195" s="225" t="s">
        <v>41</v>
      </c>
      <c r="O195" s="88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140</v>
      </c>
      <c r="AT195" s="228" t="s">
        <v>136</v>
      </c>
      <c r="AU195" s="228" t="s">
        <v>86</v>
      </c>
      <c r="AY195" s="14" t="s">
        <v>133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84</v>
      </c>
      <c r="BK195" s="229">
        <f>ROUND(I195*H195,2)</f>
        <v>0</v>
      </c>
      <c r="BL195" s="14" t="s">
        <v>140</v>
      </c>
      <c r="BM195" s="228" t="s">
        <v>378</v>
      </c>
    </row>
    <row r="196" spans="1:65" s="2" customFormat="1" ht="24.15" customHeight="1">
      <c r="A196" s="35"/>
      <c r="B196" s="36"/>
      <c r="C196" s="216" t="s">
        <v>379</v>
      </c>
      <c r="D196" s="216" t="s">
        <v>136</v>
      </c>
      <c r="E196" s="217" t="s">
        <v>380</v>
      </c>
      <c r="F196" s="218" t="s">
        <v>381</v>
      </c>
      <c r="G196" s="219" t="s">
        <v>139</v>
      </c>
      <c r="H196" s="220">
        <v>8</v>
      </c>
      <c r="I196" s="221"/>
      <c r="J196" s="222">
        <f>ROUND(I196*H196,2)</f>
        <v>0</v>
      </c>
      <c r="K196" s="223"/>
      <c r="L196" s="41"/>
      <c r="M196" s="224" t="s">
        <v>1</v>
      </c>
      <c r="N196" s="225" t="s">
        <v>41</v>
      </c>
      <c r="O196" s="88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8" t="s">
        <v>140</v>
      </c>
      <c r="AT196" s="228" t="s">
        <v>136</v>
      </c>
      <c r="AU196" s="228" t="s">
        <v>86</v>
      </c>
      <c r="AY196" s="14" t="s">
        <v>133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84</v>
      </c>
      <c r="BK196" s="229">
        <f>ROUND(I196*H196,2)</f>
        <v>0</v>
      </c>
      <c r="BL196" s="14" t="s">
        <v>140</v>
      </c>
      <c r="BM196" s="228" t="s">
        <v>382</v>
      </c>
    </row>
    <row r="197" spans="1:65" s="2" customFormat="1" ht="24.15" customHeight="1">
      <c r="A197" s="35"/>
      <c r="B197" s="36"/>
      <c r="C197" s="216" t="s">
        <v>262</v>
      </c>
      <c r="D197" s="216" t="s">
        <v>136</v>
      </c>
      <c r="E197" s="217" t="s">
        <v>383</v>
      </c>
      <c r="F197" s="218" t="s">
        <v>384</v>
      </c>
      <c r="G197" s="219" t="s">
        <v>172</v>
      </c>
      <c r="H197" s="241"/>
      <c r="I197" s="221"/>
      <c r="J197" s="222">
        <f>ROUND(I197*H197,2)</f>
        <v>0</v>
      </c>
      <c r="K197" s="223"/>
      <c r="L197" s="41"/>
      <c r="M197" s="224" t="s">
        <v>1</v>
      </c>
      <c r="N197" s="225" t="s">
        <v>41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140</v>
      </c>
      <c r="AT197" s="228" t="s">
        <v>136</v>
      </c>
      <c r="AU197" s="228" t="s">
        <v>86</v>
      </c>
      <c r="AY197" s="14" t="s">
        <v>133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84</v>
      </c>
      <c r="BK197" s="229">
        <f>ROUND(I197*H197,2)</f>
        <v>0</v>
      </c>
      <c r="BL197" s="14" t="s">
        <v>140</v>
      </c>
      <c r="BM197" s="228" t="s">
        <v>385</v>
      </c>
    </row>
    <row r="198" spans="1:63" s="12" customFormat="1" ht="22.8" customHeight="1">
      <c r="A198" s="12"/>
      <c r="B198" s="200"/>
      <c r="C198" s="201"/>
      <c r="D198" s="202" t="s">
        <v>75</v>
      </c>
      <c r="E198" s="214" t="s">
        <v>386</v>
      </c>
      <c r="F198" s="214" t="s">
        <v>387</v>
      </c>
      <c r="G198" s="201"/>
      <c r="H198" s="201"/>
      <c r="I198" s="204"/>
      <c r="J198" s="215">
        <f>BK198</f>
        <v>0</v>
      </c>
      <c r="K198" s="201"/>
      <c r="L198" s="206"/>
      <c r="M198" s="207"/>
      <c r="N198" s="208"/>
      <c r="O198" s="208"/>
      <c r="P198" s="209">
        <f>SUM(P199:P225)</f>
        <v>0</v>
      </c>
      <c r="Q198" s="208"/>
      <c r="R198" s="209">
        <f>SUM(R199:R225)</f>
        <v>0</v>
      </c>
      <c r="S198" s="208"/>
      <c r="T198" s="210">
        <f>SUM(T199:T225)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1" t="s">
        <v>86</v>
      </c>
      <c r="AT198" s="212" t="s">
        <v>75</v>
      </c>
      <c r="AU198" s="212" t="s">
        <v>84</v>
      </c>
      <c r="AY198" s="211" t="s">
        <v>133</v>
      </c>
      <c r="BK198" s="213">
        <f>SUM(BK199:BK225)</f>
        <v>0</v>
      </c>
    </row>
    <row r="199" spans="1:65" s="2" customFormat="1" ht="37.8" customHeight="1">
      <c r="A199" s="35"/>
      <c r="B199" s="36"/>
      <c r="C199" s="230" t="s">
        <v>388</v>
      </c>
      <c r="D199" s="230" t="s">
        <v>141</v>
      </c>
      <c r="E199" s="231" t="s">
        <v>389</v>
      </c>
      <c r="F199" s="232" t="s">
        <v>390</v>
      </c>
      <c r="G199" s="233" t="s">
        <v>266</v>
      </c>
      <c r="H199" s="234">
        <v>1</v>
      </c>
      <c r="I199" s="235"/>
      <c r="J199" s="236">
        <f>ROUND(I199*H199,2)</f>
        <v>0</v>
      </c>
      <c r="K199" s="237"/>
      <c r="L199" s="238"/>
      <c r="M199" s="239" t="s">
        <v>1</v>
      </c>
      <c r="N199" s="240" t="s">
        <v>41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144</v>
      </c>
      <c r="AT199" s="228" t="s">
        <v>141</v>
      </c>
      <c r="AU199" s="228" t="s">
        <v>86</v>
      </c>
      <c r="AY199" s="14" t="s">
        <v>133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84</v>
      </c>
      <c r="BK199" s="229">
        <f>ROUND(I199*H199,2)</f>
        <v>0</v>
      </c>
      <c r="BL199" s="14" t="s">
        <v>140</v>
      </c>
      <c r="BM199" s="228" t="s">
        <v>391</v>
      </c>
    </row>
    <row r="200" spans="1:65" s="2" customFormat="1" ht="16.5" customHeight="1">
      <c r="A200" s="35"/>
      <c r="B200" s="36"/>
      <c r="C200" s="216" t="s">
        <v>267</v>
      </c>
      <c r="D200" s="216" t="s">
        <v>136</v>
      </c>
      <c r="E200" s="217" t="s">
        <v>392</v>
      </c>
      <c r="F200" s="218" t="s">
        <v>393</v>
      </c>
      <c r="G200" s="219" t="s">
        <v>183</v>
      </c>
      <c r="H200" s="220">
        <v>1</v>
      </c>
      <c r="I200" s="221"/>
      <c r="J200" s="222">
        <f>ROUND(I200*H200,2)</f>
        <v>0</v>
      </c>
      <c r="K200" s="223"/>
      <c r="L200" s="41"/>
      <c r="M200" s="224" t="s">
        <v>1</v>
      </c>
      <c r="N200" s="225" t="s">
        <v>41</v>
      </c>
      <c r="O200" s="88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140</v>
      </c>
      <c r="AT200" s="228" t="s">
        <v>136</v>
      </c>
      <c r="AU200" s="228" t="s">
        <v>86</v>
      </c>
      <c r="AY200" s="14" t="s">
        <v>133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84</v>
      </c>
      <c r="BK200" s="229">
        <f>ROUND(I200*H200,2)</f>
        <v>0</v>
      </c>
      <c r="BL200" s="14" t="s">
        <v>140</v>
      </c>
      <c r="BM200" s="228" t="s">
        <v>394</v>
      </c>
    </row>
    <row r="201" spans="1:65" s="2" customFormat="1" ht="37.8" customHeight="1">
      <c r="A201" s="35"/>
      <c r="B201" s="36"/>
      <c r="C201" s="230" t="s">
        <v>395</v>
      </c>
      <c r="D201" s="230" t="s">
        <v>141</v>
      </c>
      <c r="E201" s="231" t="s">
        <v>396</v>
      </c>
      <c r="F201" s="232" t="s">
        <v>397</v>
      </c>
      <c r="G201" s="233" t="s">
        <v>266</v>
      </c>
      <c r="H201" s="234">
        <v>1</v>
      </c>
      <c r="I201" s="235"/>
      <c r="J201" s="236">
        <f>ROUND(I201*H201,2)</f>
        <v>0</v>
      </c>
      <c r="K201" s="237"/>
      <c r="L201" s="238"/>
      <c r="M201" s="239" t="s">
        <v>1</v>
      </c>
      <c r="N201" s="240" t="s">
        <v>41</v>
      </c>
      <c r="O201" s="88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144</v>
      </c>
      <c r="AT201" s="228" t="s">
        <v>141</v>
      </c>
      <c r="AU201" s="228" t="s">
        <v>86</v>
      </c>
      <c r="AY201" s="14" t="s">
        <v>133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84</v>
      </c>
      <c r="BK201" s="229">
        <f>ROUND(I201*H201,2)</f>
        <v>0</v>
      </c>
      <c r="BL201" s="14" t="s">
        <v>140</v>
      </c>
      <c r="BM201" s="228" t="s">
        <v>398</v>
      </c>
    </row>
    <row r="202" spans="1:65" s="2" customFormat="1" ht="16.5" customHeight="1">
      <c r="A202" s="35"/>
      <c r="B202" s="36"/>
      <c r="C202" s="216" t="s">
        <v>270</v>
      </c>
      <c r="D202" s="216" t="s">
        <v>136</v>
      </c>
      <c r="E202" s="217" t="s">
        <v>399</v>
      </c>
      <c r="F202" s="218" t="s">
        <v>400</v>
      </c>
      <c r="G202" s="219" t="s">
        <v>183</v>
      </c>
      <c r="H202" s="220">
        <v>1</v>
      </c>
      <c r="I202" s="221"/>
      <c r="J202" s="222">
        <f>ROUND(I202*H202,2)</f>
        <v>0</v>
      </c>
      <c r="K202" s="223"/>
      <c r="L202" s="41"/>
      <c r="M202" s="224" t="s">
        <v>1</v>
      </c>
      <c r="N202" s="225" t="s">
        <v>41</v>
      </c>
      <c r="O202" s="88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8" t="s">
        <v>140</v>
      </c>
      <c r="AT202" s="228" t="s">
        <v>136</v>
      </c>
      <c r="AU202" s="228" t="s">
        <v>86</v>
      </c>
      <c r="AY202" s="14" t="s">
        <v>133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4" t="s">
        <v>84</v>
      </c>
      <c r="BK202" s="229">
        <f>ROUND(I202*H202,2)</f>
        <v>0</v>
      </c>
      <c r="BL202" s="14" t="s">
        <v>140</v>
      </c>
      <c r="BM202" s="228" t="s">
        <v>401</v>
      </c>
    </row>
    <row r="203" spans="1:65" s="2" customFormat="1" ht="37.8" customHeight="1">
      <c r="A203" s="35"/>
      <c r="B203" s="36"/>
      <c r="C203" s="230" t="s">
        <v>402</v>
      </c>
      <c r="D203" s="230" t="s">
        <v>141</v>
      </c>
      <c r="E203" s="231" t="s">
        <v>403</v>
      </c>
      <c r="F203" s="232" t="s">
        <v>404</v>
      </c>
      <c r="G203" s="233" t="s">
        <v>266</v>
      </c>
      <c r="H203" s="234">
        <v>1</v>
      </c>
      <c r="I203" s="235"/>
      <c r="J203" s="236">
        <f>ROUND(I203*H203,2)</f>
        <v>0</v>
      </c>
      <c r="K203" s="237"/>
      <c r="L203" s="238"/>
      <c r="M203" s="239" t="s">
        <v>1</v>
      </c>
      <c r="N203" s="240" t="s">
        <v>41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144</v>
      </c>
      <c r="AT203" s="228" t="s">
        <v>141</v>
      </c>
      <c r="AU203" s="228" t="s">
        <v>86</v>
      </c>
      <c r="AY203" s="14" t="s">
        <v>133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84</v>
      </c>
      <c r="BK203" s="229">
        <f>ROUND(I203*H203,2)</f>
        <v>0</v>
      </c>
      <c r="BL203" s="14" t="s">
        <v>140</v>
      </c>
      <c r="BM203" s="228" t="s">
        <v>405</v>
      </c>
    </row>
    <row r="204" spans="1:65" s="2" customFormat="1" ht="16.5" customHeight="1">
      <c r="A204" s="35"/>
      <c r="B204" s="36"/>
      <c r="C204" s="216" t="s">
        <v>274</v>
      </c>
      <c r="D204" s="216" t="s">
        <v>136</v>
      </c>
      <c r="E204" s="217" t="s">
        <v>406</v>
      </c>
      <c r="F204" s="218" t="s">
        <v>407</v>
      </c>
      <c r="G204" s="219" t="s">
        <v>183</v>
      </c>
      <c r="H204" s="220">
        <v>4</v>
      </c>
      <c r="I204" s="221"/>
      <c r="J204" s="222">
        <f>ROUND(I204*H204,2)</f>
        <v>0</v>
      </c>
      <c r="K204" s="223"/>
      <c r="L204" s="41"/>
      <c r="M204" s="224" t="s">
        <v>1</v>
      </c>
      <c r="N204" s="225" t="s">
        <v>41</v>
      </c>
      <c r="O204" s="88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8" t="s">
        <v>140</v>
      </c>
      <c r="AT204" s="228" t="s">
        <v>136</v>
      </c>
      <c r="AU204" s="228" t="s">
        <v>86</v>
      </c>
      <c r="AY204" s="14" t="s">
        <v>133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4" t="s">
        <v>84</v>
      </c>
      <c r="BK204" s="229">
        <f>ROUND(I204*H204,2)</f>
        <v>0</v>
      </c>
      <c r="BL204" s="14" t="s">
        <v>140</v>
      </c>
      <c r="BM204" s="228" t="s">
        <v>408</v>
      </c>
    </row>
    <row r="205" spans="1:65" s="2" customFormat="1" ht="16.5" customHeight="1">
      <c r="A205" s="35"/>
      <c r="B205" s="36"/>
      <c r="C205" s="230" t="s">
        <v>409</v>
      </c>
      <c r="D205" s="230" t="s">
        <v>141</v>
      </c>
      <c r="E205" s="231" t="s">
        <v>410</v>
      </c>
      <c r="F205" s="232" t="s">
        <v>411</v>
      </c>
      <c r="G205" s="233" t="s">
        <v>1</v>
      </c>
      <c r="H205" s="234">
        <v>4</v>
      </c>
      <c r="I205" s="235"/>
      <c r="J205" s="236">
        <f>ROUND(I205*H205,2)</f>
        <v>0</v>
      </c>
      <c r="K205" s="237"/>
      <c r="L205" s="238"/>
      <c r="M205" s="239" t="s">
        <v>1</v>
      </c>
      <c r="N205" s="240" t="s">
        <v>41</v>
      </c>
      <c r="O205" s="88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144</v>
      </c>
      <c r="AT205" s="228" t="s">
        <v>141</v>
      </c>
      <c r="AU205" s="228" t="s">
        <v>86</v>
      </c>
      <c r="AY205" s="14" t="s">
        <v>133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84</v>
      </c>
      <c r="BK205" s="229">
        <f>ROUND(I205*H205,2)</f>
        <v>0</v>
      </c>
      <c r="BL205" s="14" t="s">
        <v>140</v>
      </c>
      <c r="BM205" s="228" t="s">
        <v>412</v>
      </c>
    </row>
    <row r="206" spans="1:65" s="2" customFormat="1" ht="16.5" customHeight="1">
      <c r="A206" s="35"/>
      <c r="B206" s="36"/>
      <c r="C206" s="216" t="s">
        <v>277</v>
      </c>
      <c r="D206" s="216" t="s">
        <v>136</v>
      </c>
      <c r="E206" s="217" t="s">
        <v>413</v>
      </c>
      <c r="F206" s="218" t="s">
        <v>414</v>
      </c>
      <c r="G206" s="219" t="s">
        <v>183</v>
      </c>
      <c r="H206" s="220">
        <v>1</v>
      </c>
      <c r="I206" s="221"/>
      <c r="J206" s="222">
        <f>ROUND(I206*H206,2)</f>
        <v>0</v>
      </c>
      <c r="K206" s="223"/>
      <c r="L206" s="41"/>
      <c r="M206" s="224" t="s">
        <v>1</v>
      </c>
      <c r="N206" s="225" t="s">
        <v>41</v>
      </c>
      <c r="O206" s="88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8" t="s">
        <v>140</v>
      </c>
      <c r="AT206" s="228" t="s">
        <v>136</v>
      </c>
      <c r="AU206" s="228" t="s">
        <v>86</v>
      </c>
      <c r="AY206" s="14" t="s">
        <v>133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4" t="s">
        <v>84</v>
      </c>
      <c r="BK206" s="229">
        <f>ROUND(I206*H206,2)</f>
        <v>0</v>
      </c>
      <c r="BL206" s="14" t="s">
        <v>140</v>
      </c>
      <c r="BM206" s="228" t="s">
        <v>415</v>
      </c>
    </row>
    <row r="207" spans="1:65" s="2" customFormat="1" ht="55.5" customHeight="1">
      <c r="A207" s="35"/>
      <c r="B207" s="36"/>
      <c r="C207" s="230" t="s">
        <v>416</v>
      </c>
      <c r="D207" s="230" t="s">
        <v>141</v>
      </c>
      <c r="E207" s="231" t="s">
        <v>417</v>
      </c>
      <c r="F207" s="232" t="s">
        <v>418</v>
      </c>
      <c r="G207" s="233" t="s">
        <v>1</v>
      </c>
      <c r="H207" s="234">
        <v>1</v>
      </c>
      <c r="I207" s="235"/>
      <c r="J207" s="236">
        <f>ROUND(I207*H207,2)</f>
        <v>0</v>
      </c>
      <c r="K207" s="237"/>
      <c r="L207" s="238"/>
      <c r="M207" s="239" t="s">
        <v>1</v>
      </c>
      <c r="N207" s="240" t="s">
        <v>41</v>
      </c>
      <c r="O207" s="88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144</v>
      </c>
      <c r="AT207" s="228" t="s">
        <v>141</v>
      </c>
      <c r="AU207" s="228" t="s">
        <v>86</v>
      </c>
      <c r="AY207" s="14" t="s">
        <v>133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84</v>
      </c>
      <c r="BK207" s="229">
        <f>ROUND(I207*H207,2)</f>
        <v>0</v>
      </c>
      <c r="BL207" s="14" t="s">
        <v>140</v>
      </c>
      <c r="BM207" s="228" t="s">
        <v>419</v>
      </c>
    </row>
    <row r="208" spans="1:65" s="2" customFormat="1" ht="16.5" customHeight="1">
      <c r="A208" s="35"/>
      <c r="B208" s="36"/>
      <c r="C208" s="216" t="s">
        <v>281</v>
      </c>
      <c r="D208" s="216" t="s">
        <v>136</v>
      </c>
      <c r="E208" s="217" t="s">
        <v>420</v>
      </c>
      <c r="F208" s="218" t="s">
        <v>421</v>
      </c>
      <c r="G208" s="219" t="s">
        <v>183</v>
      </c>
      <c r="H208" s="220">
        <v>2</v>
      </c>
      <c r="I208" s="221"/>
      <c r="J208" s="222">
        <f>ROUND(I208*H208,2)</f>
        <v>0</v>
      </c>
      <c r="K208" s="223"/>
      <c r="L208" s="41"/>
      <c r="M208" s="224" t="s">
        <v>1</v>
      </c>
      <c r="N208" s="225" t="s">
        <v>41</v>
      </c>
      <c r="O208" s="88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8" t="s">
        <v>140</v>
      </c>
      <c r="AT208" s="228" t="s">
        <v>136</v>
      </c>
      <c r="AU208" s="228" t="s">
        <v>86</v>
      </c>
      <c r="AY208" s="14" t="s">
        <v>133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4" t="s">
        <v>84</v>
      </c>
      <c r="BK208" s="229">
        <f>ROUND(I208*H208,2)</f>
        <v>0</v>
      </c>
      <c r="BL208" s="14" t="s">
        <v>140</v>
      </c>
      <c r="BM208" s="228" t="s">
        <v>422</v>
      </c>
    </row>
    <row r="209" spans="1:65" s="2" customFormat="1" ht="55.5" customHeight="1">
      <c r="A209" s="35"/>
      <c r="B209" s="36"/>
      <c r="C209" s="230" t="s">
        <v>423</v>
      </c>
      <c r="D209" s="230" t="s">
        <v>141</v>
      </c>
      <c r="E209" s="231" t="s">
        <v>424</v>
      </c>
      <c r="F209" s="232" t="s">
        <v>425</v>
      </c>
      <c r="G209" s="233" t="s">
        <v>1</v>
      </c>
      <c r="H209" s="234">
        <v>2</v>
      </c>
      <c r="I209" s="235"/>
      <c r="J209" s="236">
        <f>ROUND(I209*H209,2)</f>
        <v>0</v>
      </c>
      <c r="K209" s="237"/>
      <c r="L209" s="238"/>
      <c r="M209" s="239" t="s">
        <v>1</v>
      </c>
      <c r="N209" s="240" t="s">
        <v>41</v>
      </c>
      <c r="O209" s="88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144</v>
      </c>
      <c r="AT209" s="228" t="s">
        <v>141</v>
      </c>
      <c r="AU209" s="228" t="s">
        <v>86</v>
      </c>
      <c r="AY209" s="14" t="s">
        <v>133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84</v>
      </c>
      <c r="BK209" s="229">
        <f>ROUND(I209*H209,2)</f>
        <v>0</v>
      </c>
      <c r="BL209" s="14" t="s">
        <v>140</v>
      </c>
      <c r="BM209" s="228" t="s">
        <v>426</v>
      </c>
    </row>
    <row r="210" spans="1:65" s="2" customFormat="1" ht="16.5" customHeight="1">
      <c r="A210" s="35"/>
      <c r="B210" s="36"/>
      <c r="C210" s="216" t="s">
        <v>284</v>
      </c>
      <c r="D210" s="216" t="s">
        <v>136</v>
      </c>
      <c r="E210" s="217" t="s">
        <v>427</v>
      </c>
      <c r="F210" s="218" t="s">
        <v>428</v>
      </c>
      <c r="G210" s="219" t="s">
        <v>179</v>
      </c>
      <c r="H210" s="220">
        <v>1</v>
      </c>
      <c r="I210" s="221"/>
      <c r="J210" s="222">
        <f>ROUND(I210*H210,2)</f>
        <v>0</v>
      </c>
      <c r="K210" s="223"/>
      <c r="L210" s="41"/>
      <c r="M210" s="224" t="s">
        <v>1</v>
      </c>
      <c r="N210" s="225" t="s">
        <v>41</v>
      </c>
      <c r="O210" s="88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8" t="s">
        <v>140</v>
      </c>
      <c r="AT210" s="228" t="s">
        <v>136</v>
      </c>
      <c r="AU210" s="228" t="s">
        <v>86</v>
      </c>
      <c r="AY210" s="14" t="s">
        <v>133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4" t="s">
        <v>84</v>
      </c>
      <c r="BK210" s="229">
        <f>ROUND(I210*H210,2)</f>
        <v>0</v>
      </c>
      <c r="BL210" s="14" t="s">
        <v>140</v>
      </c>
      <c r="BM210" s="228" t="s">
        <v>429</v>
      </c>
    </row>
    <row r="211" spans="1:65" s="2" customFormat="1" ht="33" customHeight="1">
      <c r="A211" s="35"/>
      <c r="B211" s="36"/>
      <c r="C211" s="216" t="s">
        <v>430</v>
      </c>
      <c r="D211" s="216" t="s">
        <v>136</v>
      </c>
      <c r="E211" s="217" t="s">
        <v>431</v>
      </c>
      <c r="F211" s="218" t="s">
        <v>432</v>
      </c>
      <c r="G211" s="219" t="s">
        <v>183</v>
      </c>
      <c r="H211" s="220">
        <v>4</v>
      </c>
      <c r="I211" s="221"/>
      <c r="J211" s="222">
        <f>ROUND(I211*H211,2)</f>
        <v>0</v>
      </c>
      <c r="K211" s="223"/>
      <c r="L211" s="41"/>
      <c r="M211" s="224" t="s">
        <v>1</v>
      </c>
      <c r="N211" s="225" t="s">
        <v>41</v>
      </c>
      <c r="O211" s="88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8" t="s">
        <v>140</v>
      </c>
      <c r="AT211" s="228" t="s">
        <v>136</v>
      </c>
      <c r="AU211" s="228" t="s">
        <v>86</v>
      </c>
      <c r="AY211" s="14" t="s">
        <v>133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4" t="s">
        <v>84</v>
      </c>
      <c r="BK211" s="229">
        <f>ROUND(I211*H211,2)</f>
        <v>0</v>
      </c>
      <c r="BL211" s="14" t="s">
        <v>140</v>
      </c>
      <c r="BM211" s="228" t="s">
        <v>433</v>
      </c>
    </row>
    <row r="212" spans="1:65" s="2" customFormat="1" ht="21.75" customHeight="1">
      <c r="A212" s="35"/>
      <c r="B212" s="36"/>
      <c r="C212" s="216" t="s">
        <v>288</v>
      </c>
      <c r="D212" s="216" t="s">
        <v>136</v>
      </c>
      <c r="E212" s="217" t="s">
        <v>434</v>
      </c>
      <c r="F212" s="218" t="s">
        <v>435</v>
      </c>
      <c r="G212" s="219" t="s">
        <v>183</v>
      </c>
      <c r="H212" s="220">
        <v>2</v>
      </c>
      <c r="I212" s="221"/>
      <c r="J212" s="222">
        <f>ROUND(I212*H212,2)</f>
        <v>0</v>
      </c>
      <c r="K212" s="223"/>
      <c r="L212" s="41"/>
      <c r="M212" s="224" t="s">
        <v>1</v>
      </c>
      <c r="N212" s="225" t="s">
        <v>41</v>
      </c>
      <c r="O212" s="88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8" t="s">
        <v>140</v>
      </c>
      <c r="AT212" s="228" t="s">
        <v>136</v>
      </c>
      <c r="AU212" s="228" t="s">
        <v>86</v>
      </c>
      <c r="AY212" s="14" t="s">
        <v>133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4" t="s">
        <v>84</v>
      </c>
      <c r="BK212" s="229">
        <f>ROUND(I212*H212,2)</f>
        <v>0</v>
      </c>
      <c r="BL212" s="14" t="s">
        <v>140</v>
      </c>
      <c r="BM212" s="228" t="s">
        <v>436</v>
      </c>
    </row>
    <row r="213" spans="1:65" s="2" customFormat="1" ht="21.75" customHeight="1">
      <c r="A213" s="35"/>
      <c r="B213" s="36"/>
      <c r="C213" s="216" t="s">
        <v>437</v>
      </c>
      <c r="D213" s="216" t="s">
        <v>136</v>
      </c>
      <c r="E213" s="217" t="s">
        <v>438</v>
      </c>
      <c r="F213" s="218" t="s">
        <v>439</v>
      </c>
      <c r="G213" s="219" t="s">
        <v>183</v>
      </c>
      <c r="H213" s="220">
        <v>4</v>
      </c>
      <c r="I213" s="221"/>
      <c r="J213" s="222">
        <f>ROUND(I213*H213,2)</f>
        <v>0</v>
      </c>
      <c r="K213" s="223"/>
      <c r="L213" s="41"/>
      <c r="M213" s="224" t="s">
        <v>1</v>
      </c>
      <c r="N213" s="225" t="s">
        <v>41</v>
      </c>
      <c r="O213" s="88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8" t="s">
        <v>140</v>
      </c>
      <c r="AT213" s="228" t="s">
        <v>136</v>
      </c>
      <c r="AU213" s="228" t="s">
        <v>86</v>
      </c>
      <c r="AY213" s="14" t="s">
        <v>133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4" t="s">
        <v>84</v>
      </c>
      <c r="BK213" s="229">
        <f>ROUND(I213*H213,2)</f>
        <v>0</v>
      </c>
      <c r="BL213" s="14" t="s">
        <v>140</v>
      </c>
      <c r="BM213" s="228" t="s">
        <v>440</v>
      </c>
    </row>
    <row r="214" spans="1:65" s="2" customFormat="1" ht="21.75" customHeight="1">
      <c r="A214" s="35"/>
      <c r="B214" s="36"/>
      <c r="C214" s="216" t="s">
        <v>291</v>
      </c>
      <c r="D214" s="216" t="s">
        <v>136</v>
      </c>
      <c r="E214" s="217" t="s">
        <v>441</v>
      </c>
      <c r="F214" s="218" t="s">
        <v>442</v>
      </c>
      <c r="G214" s="219" t="s">
        <v>183</v>
      </c>
      <c r="H214" s="220">
        <v>4</v>
      </c>
      <c r="I214" s="221"/>
      <c r="J214" s="222">
        <f>ROUND(I214*H214,2)</f>
        <v>0</v>
      </c>
      <c r="K214" s="223"/>
      <c r="L214" s="41"/>
      <c r="M214" s="224" t="s">
        <v>1</v>
      </c>
      <c r="N214" s="225" t="s">
        <v>41</v>
      </c>
      <c r="O214" s="88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140</v>
      </c>
      <c r="AT214" s="228" t="s">
        <v>136</v>
      </c>
      <c r="AU214" s="228" t="s">
        <v>86</v>
      </c>
      <c r="AY214" s="14" t="s">
        <v>133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84</v>
      </c>
      <c r="BK214" s="229">
        <f>ROUND(I214*H214,2)</f>
        <v>0</v>
      </c>
      <c r="BL214" s="14" t="s">
        <v>140</v>
      </c>
      <c r="BM214" s="228" t="s">
        <v>443</v>
      </c>
    </row>
    <row r="215" spans="1:65" s="2" customFormat="1" ht="21.75" customHeight="1">
      <c r="A215" s="35"/>
      <c r="B215" s="36"/>
      <c r="C215" s="216" t="s">
        <v>444</v>
      </c>
      <c r="D215" s="216" t="s">
        <v>136</v>
      </c>
      <c r="E215" s="217" t="s">
        <v>445</v>
      </c>
      <c r="F215" s="218" t="s">
        <v>446</v>
      </c>
      <c r="G215" s="219" t="s">
        <v>183</v>
      </c>
      <c r="H215" s="220">
        <v>2</v>
      </c>
      <c r="I215" s="221"/>
      <c r="J215" s="222">
        <f>ROUND(I215*H215,2)</f>
        <v>0</v>
      </c>
      <c r="K215" s="223"/>
      <c r="L215" s="41"/>
      <c r="M215" s="224" t="s">
        <v>1</v>
      </c>
      <c r="N215" s="225" t="s">
        <v>41</v>
      </c>
      <c r="O215" s="88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8" t="s">
        <v>140</v>
      </c>
      <c r="AT215" s="228" t="s">
        <v>136</v>
      </c>
      <c r="AU215" s="228" t="s">
        <v>86</v>
      </c>
      <c r="AY215" s="14" t="s">
        <v>133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4" t="s">
        <v>84</v>
      </c>
      <c r="BK215" s="229">
        <f>ROUND(I215*H215,2)</f>
        <v>0</v>
      </c>
      <c r="BL215" s="14" t="s">
        <v>140</v>
      </c>
      <c r="BM215" s="228" t="s">
        <v>447</v>
      </c>
    </row>
    <row r="216" spans="1:65" s="2" customFormat="1" ht="24.15" customHeight="1">
      <c r="A216" s="35"/>
      <c r="B216" s="36"/>
      <c r="C216" s="216" t="s">
        <v>295</v>
      </c>
      <c r="D216" s="216" t="s">
        <v>136</v>
      </c>
      <c r="E216" s="217" t="s">
        <v>448</v>
      </c>
      <c r="F216" s="218" t="s">
        <v>449</v>
      </c>
      <c r="G216" s="219" t="s">
        <v>183</v>
      </c>
      <c r="H216" s="220">
        <v>12</v>
      </c>
      <c r="I216" s="221"/>
      <c r="J216" s="222">
        <f>ROUND(I216*H216,2)</f>
        <v>0</v>
      </c>
      <c r="K216" s="223"/>
      <c r="L216" s="41"/>
      <c r="M216" s="224" t="s">
        <v>1</v>
      </c>
      <c r="N216" s="225" t="s">
        <v>41</v>
      </c>
      <c r="O216" s="88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140</v>
      </c>
      <c r="AT216" s="228" t="s">
        <v>136</v>
      </c>
      <c r="AU216" s="228" t="s">
        <v>86</v>
      </c>
      <c r="AY216" s="14" t="s">
        <v>133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84</v>
      </c>
      <c r="BK216" s="229">
        <f>ROUND(I216*H216,2)</f>
        <v>0</v>
      </c>
      <c r="BL216" s="14" t="s">
        <v>140</v>
      </c>
      <c r="BM216" s="228" t="s">
        <v>450</v>
      </c>
    </row>
    <row r="217" spans="1:65" s="2" customFormat="1" ht="37.8" customHeight="1">
      <c r="A217" s="35"/>
      <c r="B217" s="36"/>
      <c r="C217" s="216" t="s">
        <v>451</v>
      </c>
      <c r="D217" s="216" t="s">
        <v>136</v>
      </c>
      <c r="E217" s="217" t="s">
        <v>452</v>
      </c>
      <c r="F217" s="218" t="s">
        <v>453</v>
      </c>
      <c r="G217" s="219" t="s">
        <v>183</v>
      </c>
      <c r="H217" s="220">
        <v>1</v>
      </c>
      <c r="I217" s="221"/>
      <c r="J217" s="222">
        <f>ROUND(I217*H217,2)</f>
        <v>0</v>
      </c>
      <c r="K217" s="223"/>
      <c r="L217" s="41"/>
      <c r="M217" s="224" t="s">
        <v>1</v>
      </c>
      <c r="N217" s="225" t="s">
        <v>41</v>
      </c>
      <c r="O217" s="88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8" t="s">
        <v>140</v>
      </c>
      <c r="AT217" s="228" t="s">
        <v>136</v>
      </c>
      <c r="AU217" s="228" t="s">
        <v>86</v>
      </c>
      <c r="AY217" s="14" t="s">
        <v>133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4" t="s">
        <v>84</v>
      </c>
      <c r="BK217" s="229">
        <f>ROUND(I217*H217,2)</f>
        <v>0</v>
      </c>
      <c r="BL217" s="14" t="s">
        <v>140</v>
      </c>
      <c r="BM217" s="228" t="s">
        <v>454</v>
      </c>
    </row>
    <row r="218" spans="1:65" s="2" customFormat="1" ht="37.8" customHeight="1">
      <c r="A218" s="35"/>
      <c r="B218" s="36"/>
      <c r="C218" s="216" t="s">
        <v>298</v>
      </c>
      <c r="D218" s="216" t="s">
        <v>136</v>
      </c>
      <c r="E218" s="217" t="s">
        <v>455</v>
      </c>
      <c r="F218" s="218" t="s">
        <v>456</v>
      </c>
      <c r="G218" s="219" t="s">
        <v>183</v>
      </c>
      <c r="H218" s="220">
        <v>1</v>
      </c>
      <c r="I218" s="221"/>
      <c r="J218" s="222">
        <f>ROUND(I218*H218,2)</f>
        <v>0</v>
      </c>
      <c r="K218" s="223"/>
      <c r="L218" s="41"/>
      <c r="M218" s="224" t="s">
        <v>1</v>
      </c>
      <c r="N218" s="225" t="s">
        <v>41</v>
      </c>
      <c r="O218" s="88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140</v>
      </c>
      <c r="AT218" s="228" t="s">
        <v>136</v>
      </c>
      <c r="AU218" s="228" t="s">
        <v>86</v>
      </c>
      <c r="AY218" s="14" t="s">
        <v>133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84</v>
      </c>
      <c r="BK218" s="229">
        <f>ROUND(I218*H218,2)</f>
        <v>0</v>
      </c>
      <c r="BL218" s="14" t="s">
        <v>140</v>
      </c>
      <c r="BM218" s="228" t="s">
        <v>457</v>
      </c>
    </row>
    <row r="219" spans="1:65" s="2" customFormat="1" ht="37.8" customHeight="1">
      <c r="A219" s="35"/>
      <c r="B219" s="36"/>
      <c r="C219" s="216" t="s">
        <v>458</v>
      </c>
      <c r="D219" s="216" t="s">
        <v>136</v>
      </c>
      <c r="E219" s="217" t="s">
        <v>459</v>
      </c>
      <c r="F219" s="218" t="s">
        <v>460</v>
      </c>
      <c r="G219" s="219" t="s">
        <v>183</v>
      </c>
      <c r="H219" s="220">
        <v>1</v>
      </c>
      <c r="I219" s="221"/>
      <c r="J219" s="222">
        <f>ROUND(I219*H219,2)</f>
        <v>0</v>
      </c>
      <c r="K219" s="223"/>
      <c r="L219" s="41"/>
      <c r="M219" s="224" t="s">
        <v>1</v>
      </c>
      <c r="N219" s="225" t="s">
        <v>41</v>
      </c>
      <c r="O219" s="88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8" t="s">
        <v>140</v>
      </c>
      <c r="AT219" s="228" t="s">
        <v>136</v>
      </c>
      <c r="AU219" s="228" t="s">
        <v>86</v>
      </c>
      <c r="AY219" s="14" t="s">
        <v>133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4" t="s">
        <v>84</v>
      </c>
      <c r="BK219" s="229">
        <f>ROUND(I219*H219,2)</f>
        <v>0</v>
      </c>
      <c r="BL219" s="14" t="s">
        <v>140</v>
      </c>
      <c r="BM219" s="228" t="s">
        <v>461</v>
      </c>
    </row>
    <row r="220" spans="1:65" s="2" customFormat="1" ht="21.75" customHeight="1">
      <c r="A220" s="35"/>
      <c r="B220" s="36"/>
      <c r="C220" s="216" t="s">
        <v>302</v>
      </c>
      <c r="D220" s="216" t="s">
        <v>136</v>
      </c>
      <c r="E220" s="217" t="s">
        <v>462</v>
      </c>
      <c r="F220" s="218" t="s">
        <v>463</v>
      </c>
      <c r="G220" s="219" t="s">
        <v>183</v>
      </c>
      <c r="H220" s="220">
        <v>9</v>
      </c>
      <c r="I220" s="221"/>
      <c r="J220" s="222">
        <f>ROUND(I220*H220,2)</f>
        <v>0</v>
      </c>
      <c r="K220" s="223"/>
      <c r="L220" s="41"/>
      <c r="M220" s="224" t="s">
        <v>1</v>
      </c>
      <c r="N220" s="225" t="s">
        <v>41</v>
      </c>
      <c r="O220" s="88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8" t="s">
        <v>140</v>
      </c>
      <c r="AT220" s="228" t="s">
        <v>136</v>
      </c>
      <c r="AU220" s="228" t="s">
        <v>86</v>
      </c>
      <c r="AY220" s="14" t="s">
        <v>133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4" t="s">
        <v>84</v>
      </c>
      <c r="BK220" s="229">
        <f>ROUND(I220*H220,2)</f>
        <v>0</v>
      </c>
      <c r="BL220" s="14" t="s">
        <v>140</v>
      </c>
      <c r="BM220" s="228" t="s">
        <v>464</v>
      </c>
    </row>
    <row r="221" spans="1:65" s="2" customFormat="1" ht="24.15" customHeight="1">
      <c r="A221" s="35"/>
      <c r="B221" s="36"/>
      <c r="C221" s="216" t="s">
        <v>465</v>
      </c>
      <c r="D221" s="216" t="s">
        <v>136</v>
      </c>
      <c r="E221" s="217" t="s">
        <v>466</v>
      </c>
      <c r="F221" s="218" t="s">
        <v>467</v>
      </c>
      <c r="G221" s="219" t="s">
        <v>183</v>
      </c>
      <c r="H221" s="220">
        <v>1</v>
      </c>
      <c r="I221" s="221"/>
      <c r="J221" s="222">
        <f>ROUND(I221*H221,2)</f>
        <v>0</v>
      </c>
      <c r="K221" s="223"/>
      <c r="L221" s="41"/>
      <c r="M221" s="224" t="s">
        <v>1</v>
      </c>
      <c r="N221" s="225" t="s">
        <v>41</v>
      </c>
      <c r="O221" s="88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8" t="s">
        <v>140</v>
      </c>
      <c r="AT221" s="228" t="s">
        <v>136</v>
      </c>
      <c r="AU221" s="228" t="s">
        <v>86</v>
      </c>
      <c r="AY221" s="14" t="s">
        <v>133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4" t="s">
        <v>84</v>
      </c>
      <c r="BK221" s="229">
        <f>ROUND(I221*H221,2)</f>
        <v>0</v>
      </c>
      <c r="BL221" s="14" t="s">
        <v>140</v>
      </c>
      <c r="BM221" s="228" t="s">
        <v>468</v>
      </c>
    </row>
    <row r="222" spans="1:65" s="2" customFormat="1" ht="33" customHeight="1">
      <c r="A222" s="35"/>
      <c r="B222" s="36"/>
      <c r="C222" s="216" t="s">
        <v>305</v>
      </c>
      <c r="D222" s="216" t="s">
        <v>136</v>
      </c>
      <c r="E222" s="217" t="s">
        <v>469</v>
      </c>
      <c r="F222" s="218" t="s">
        <v>470</v>
      </c>
      <c r="G222" s="219" t="s">
        <v>183</v>
      </c>
      <c r="H222" s="220">
        <v>10</v>
      </c>
      <c r="I222" s="221"/>
      <c r="J222" s="222">
        <f>ROUND(I222*H222,2)</f>
        <v>0</v>
      </c>
      <c r="K222" s="223"/>
      <c r="L222" s="41"/>
      <c r="M222" s="224" t="s">
        <v>1</v>
      </c>
      <c r="N222" s="225" t="s">
        <v>41</v>
      </c>
      <c r="O222" s="88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140</v>
      </c>
      <c r="AT222" s="228" t="s">
        <v>136</v>
      </c>
      <c r="AU222" s="228" t="s">
        <v>86</v>
      </c>
      <c r="AY222" s="14" t="s">
        <v>133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84</v>
      </c>
      <c r="BK222" s="229">
        <f>ROUND(I222*H222,2)</f>
        <v>0</v>
      </c>
      <c r="BL222" s="14" t="s">
        <v>140</v>
      </c>
      <c r="BM222" s="228" t="s">
        <v>471</v>
      </c>
    </row>
    <row r="223" spans="1:65" s="2" customFormat="1" ht="33" customHeight="1">
      <c r="A223" s="35"/>
      <c r="B223" s="36"/>
      <c r="C223" s="216" t="s">
        <v>472</v>
      </c>
      <c r="D223" s="216" t="s">
        <v>136</v>
      </c>
      <c r="E223" s="217" t="s">
        <v>473</v>
      </c>
      <c r="F223" s="218" t="s">
        <v>474</v>
      </c>
      <c r="G223" s="219" t="s">
        <v>183</v>
      </c>
      <c r="H223" s="220">
        <v>1</v>
      </c>
      <c r="I223" s="221"/>
      <c r="J223" s="222">
        <f>ROUND(I223*H223,2)</f>
        <v>0</v>
      </c>
      <c r="K223" s="223"/>
      <c r="L223" s="41"/>
      <c r="M223" s="224" t="s">
        <v>1</v>
      </c>
      <c r="N223" s="225" t="s">
        <v>41</v>
      </c>
      <c r="O223" s="88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8" t="s">
        <v>140</v>
      </c>
      <c r="AT223" s="228" t="s">
        <v>136</v>
      </c>
      <c r="AU223" s="228" t="s">
        <v>86</v>
      </c>
      <c r="AY223" s="14" t="s">
        <v>133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4" t="s">
        <v>84</v>
      </c>
      <c r="BK223" s="229">
        <f>ROUND(I223*H223,2)</f>
        <v>0</v>
      </c>
      <c r="BL223" s="14" t="s">
        <v>140</v>
      </c>
      <c r="BM223" s="228" t="s">
        <v>475</v>
      </c>
    </row>
    <row r="224" spans="1:65" s="2" customFormat="1" ht="24.15" customHeight="1">
      <c r="A224" s="35"/>
      <c r="B224" s="36"/>
      <c r="C224" s="216" t="s">
        <v>309</v>
      </c>
      <c r="D224" s="216" t="s">
        <v>136</v>
      </c>
      <c r="E224" s="217" t="s">
        <v>476</v>
      </c>
      <c r="F224" s="218" t="s">
        <v>477</v>
      </c>
      <c r="G224" s="219" t="s">
        <v>183</v>
      </c>
      <c r="H224" s="220">
        <v>4</v>
      </c>
      <c r="I224" s="221"/>
      <c r="J224" s="222">
        <f>ROUND(I224*H224,2)</f>
        <v>0</v>
      </c>
      <c r="K224" s="223"/>
      <c r="L224" s="41"/>
      <c r="M224" s="224" t="s">
        <v>1</v>
      </c>
      <c r="N224" s="225" t="s">
        <v>41</v>
      </c>
      <c r="O224" s="88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8" t="s">
        <v>140</v>
      </c>
      <c r="AT224" s="228" t="s">
        <v>136</v>
      </c>
      <c r="AU224" s="228" t="s">
        <v>86</v>
      </c>
      <c r="AY224" s="14" t="s">
        <v>133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4" t="s">
        <v>84</v>
      </c>
      <c r="BK224" s="229">
        <f>ROUND(I224*H224,2)</f>
        <v>0</v>
      </c>
      <c r="BL224" s="14" t="s">
        <v>140</v>
      </c>
      <c r="BM224" s="228" t="s">
        <v>478</v>
      </c>
    </row>
    <row r="225" spans="1:65" s="2" customFormat="1" ht="24.15" customHeight="1">
      <c r="A225" s="35"/>
      <c r="B225" s="36"/>
      <c r="C225" s="216" t="s">
        <v>479</v>
      </c>
      <c r="D225" s="216" t="s">
        <v>136</v>
      </c>
      <c r="E225" s="217" t="s">
        <v>480</v>
      </c>
      <c r="F225" s="218" t="s">
        <v>481</v>
      </c>
      <c r="G225" s="219" t="s">
        <v>172</v>
      </c>
      <c r="H225" s="241"/>
      <c r="I225" s="221"/>
      <c r="J225" s="222">
        <f>ROUND(I225*H225,2)</f>
        <v>0</v>
      </c>
      <c r="K225" s="223"/>
      <c r="L225" s="41"/>
      <c r="M225" s="224" t="s">
        <v>1</v>
      </c>
      <c r="N225" s="225" t="s">
        <v>41</v>
      </c>
      <c r="O225" s="88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8" t="s">
        <v>140</v>
      </c>
      <c r="AT225" s="228" t="s">
        <v>136</v>
      </c>
      <c r="AU225" s="228" t="s">
        <v>86</v>
      </c>
      <c r="AY225" s="14" t="s">
        <v>133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4" t="s">
        <v>84</v>
      </c>
      <c r="BK225" s="229">
        <f>ROUND(I225*H225,2)</f>
        <v>0</v>
      </c>
      <c r="BL225" s="14" t="s">
        <v>140</v>
      </c>
      <c r="BM225" s="228" t="s">
        <v>482</v>
      </c>
    </row>
    <row r="226" spans="1:63" s="12" customFormat="1" ht="22.8" customHeight="1">
      <c r="A226" s="12"/>
      <c r="B226" s="200"/>
      <c r="C226" s="201"/>
      <c r="D226" s="202" t="s">
        <v>75</v>
      </c>
      <c r="E226" s="214" t="s">
        <v>483</v>
      </c>
      <c r="F226" s="214" t="s">
        <v>484</v>
      </c>
      <c r="G226" s="201"/>
      <c r="H226" s="201"/>
      <c r="I226" s="204"/>
      <c r="J226" s="215">
        <f>BK226</f>
        <v>0</v>
      </c>
      <c r="K226" s="201"/>
      <c r="L226" s="206"/>
      <c r="M226" s="207"/>
      <c r="N226" s="208"/>
      <c r="O226" s="208"/>
      <c r="P226" s="209">
        <f>SUM(P227:P228)</f>
        <v>0</v>
      </c>
      <c r="Q226" s="208"/>
      <c r="R226" s="209">
        <f>SUM(R227:R228)</f>
        <v>0</v>
      </c>
      <c r="S226" s="208"/>
      <c r="T226" s="210">
        <f>SUM(T227:T228)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1" t="s">
        <v>86</v>
      </c>
      <c r="AT226" s="212" t="s">
        <v>75</v>
      </c>
      <c r="AU226" s="212" t="s">
        <v>84</v>
      </c>
      <c r="AY226" s="211" t="s">
        <v>133</v>
      </c>
      <c r="BK226" s="213">
        <f>SUM(BK227:BK228)</f>
        <v>0</v>
      </c>
    </row>
    <row r="227" spans="1:65" s="2" customFormat="1" ht="24.15" customHeight="1">
      <c r="A227" s="35"/>
      <c r="B227" s="36"/>
      <c r="C227" s="216" t="s">
        <v>313</v>
      </c>
      <c r="D227" s="216" t="s">
        <v>136</v>
      </c>
      <c r="E227" s="217" t="s">
        <v>485</v>
      </c>
      <c r="F227" s="218" t="s">
        <v>486</v>
      </c>
      <c r="G227" s="219" t="s">
        <v>139</v>
      </c>
      <c r="H227" s="220">
        <v>13</v>
      </c>
      <c r="I227" s="221"/>
      <c r="J227" s="222">
        <f>ROUND(I227*H227,2)</f>
        <v>0</v>
      </c>
      <c r="K227" s="223"/>
      <c r="L227" s="41"/>
      <c r="M227" s="224" t="s">
        <v>1</v>
      </c>
      <c r="N227" s="225" t="s">
        <v>41</v>
      </c>
      <c r="O227" s="88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8" t="s">
        <v>140</v>
      </c>
      <c r="AT227" s="228" t="s">
        <v>136</v>
      </c>
      <c r="AU227" s="228" t="s">
        <v>86</v>
      </c>
      <c r="AY227" s="14" t="s">
        <v>133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4" t="s">
        <v>84</v>
      </c>
      <c r="BK227" s="229">
        <f>ROUND(I227*H227,2)</f>
        <v>0</v>
      </c>
      <c r="BL227" s="14" t="s">
        <v>140</v>
      </c>
      <c r="BM227" s="228" t="s">
        <v>487</v>
      </c>
    </row>
    <row r="228" spans="1:65" s="2" customFormat="1" ht="24.15" customHeight="1">
      <c r="A228" s="35"/>
      <c r="B228" s="36"/>
      <c r="C228" s="216" t="s">
        <v>488</v>
      </c>
      <c r="D228" s="216" t="s">
        <v>136</v>
      </c>
      <c r="E228" s="217" t="s">
        <v>489</v>
      </c>
      <c r="F228" s="218" t="s">
        <v>490</v>
      </c>
      <c r="G228" s="219" t="s">
        <v>139</v>
      </c>
      <c r="H228" s="220">
        <v>3</v>
      </c>
      <c r="I228" s="221"/>
      <c r="J228" s="222">
        <f>ROUND(I228*H228,2)</f>
        <v>0</v>
      </c>
      <c r="K228" s="223"/>
      <c r="L228" s="41"/>
      <c r="M228" s="224" t="s">
        <v>1</v>
      </c>
      <c r="N228" s="225" t="s">
        <v>41</v>
      </c>
      <c r="O228" s="88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8" t="s">
        <v>140</v>
      </c>
      <c r="AT228" s="228" t="s">
        <v>136</v>
      </c>
      <c r="AU228" s="228" t="s">
        <v>86</v>
      </c>
      <c r="AY228" s="14" t="s">
        <v>133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4" t="s">
        <v>84</v>
      </c>
      <c r="BK228" s="229">
        <f>ROUND(I228*H228,2)</f>
        <v>0</v>
      </c>
      <c r="BL228" s="14" t="s">
        <v>140</v>
      </c>
      <c r="BM228" s="228" t="s">
        <v>491</v>
      </c>
    </row>
    <row r="229" spans="1:63" s="12" customFormat="1" ht="25.9" customHeight="1">
      <c r="A229" s="12"/>
      <c r="B229" s="200"/>
      <c r="C229" s="201"/>
      <c r="D229" s="202" t="s">
        <v>75</v>
      </c>
      <c r="E229" s="203" t="s">
        <v>492</v>
      </c>
      <c r="F229" s="203" t="s">
        <v>493</v>
      </c>
      <c r="G229" s="201"/>
      <c r="H229" s="201"/>
      <c r="I229" s="204"/>
      <c r="J229" s="205">
        <f>BK229</f>
        <v>0</v>
      </c>
      <c r="K229" s="201"/>
      <c r="L229" s="206"/>
      <c r="M229" s="207"/>
      <c r="N229" s="208"/>
      <c r="O229" s="208"/>
      <c r="P229" s="209">
        <f>SUM(P230:P236)</f>
        <v>0</v>
      </c>
      <c r="Q229" s="208"/>
      <c r="R229" s="209">
        <f>SUM(R230:R236)</f>
        <v>0</v>
      </c>
      <c r="S229" s="208"/>
      <c r="T229" s="210">
        <f>SUM(T230:T236)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1" t="s">
        <v>145</v>
      </c>
      <c r="AT229" s="212" t="s">
        <v>75</v>
      </c>
      <c r="AU229" s="212" t="s">
        <v>76</v>
      </c>
      <c r="AY229" s="211" t="s">
        <v>133</v>
      </c>
      <c r="BK229" s="213">
        <f>SUM(BK230:BK236)</f>
        <v>0</v>
      </c>
    </row>
    <row r="230" spans="1:65" s="2" customFormat="1" ht="24.15" customHeight="1">
      <c r="A230" s="35"/>
      <c r="B230" s="36"/>
      <c r="C230" s="216" t="s">
        <v>317</v>
      </c>
      <c r="D230" s="216" t="s">
        <v>136</v>
      </c>
      <c r="E230" s="217" t="s">
        <v>494</v>
      </c>
      <c r="F230" s="218" t="s">
        <v>495</v>
      </c>
      <c r="G230" s="219" t="s">
        <v>496</v>
      </c>
      <c r="H230" s="220">
        <v>18</v>
      </c>
      <c r="I230" s="221"/>
      <c r="J230" s="222">
        <f>ROUND(I230*H230,2)</f>
        <v>0</v>
      </c>
      <c r="K230" s="223"/>
      <c r="L230" s="41"/>
      <c r="M230" s="224" t="s">
        <v>1</v>
      </c>
      <c r="N230" s="225" t="s">
        <v>41</v>
      </c>
      <c r="O230" s="88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8" t="s">
        <v>497</v>
      </c>
      <c r="AT230" s="228" t="s">
        <v>136</v>
      </c>
      <c r="AU230" s="228" t="s">
        <v>84</v>
      </c>
      <c r="AY230" s="14" t="s">
        <v>133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4" t="s">
        <v>84</v>
      </c>
      <c r="BK230" s="229">
        <f>ROUND(I230*H230,2)</f>
        <v>0</v>
      </c>
      <c r="BL230" s="14" t="s">
        <v>497</v>
      </c>
      <c r="BM230" s="228" t="s">
        <v>498</v>
      </c>
    </row>
    <row r="231" spans="1:65" s="2" customFormat="1" ht="16.5" customHeight="1">
      <c r="A231" s="35"/>
      <c r="B231" s="36"/>
      <c r="C231" s="216" t="s">
        <v>499</v>
      </c>
      <c r="D231" s="216" t="s">
        <v>136</v>
      </c>
      <c r="E231" s="217" t="s">
        <v>500</v>
      </c>
      <c r="F231" s="218" t="s">
        <v>501</v>
      </c>
      <c r="G231" s="219" t="s">
        <v>496</v>
      </c>
      <c r="H231" s="220">
        <v>24</v>
      </c>
      <c r="I231" s="221"/>
      <c r="J231" s="222">
        <f>ROUND(I231*H231,2)</f>
        <v>0</v>
      </c>
      <c r="K231" s="223"/>
      <c r="L231" s="41"/>
      <c r="M231" s="224" t="s">
        <v>1</v>
      </c>
      <c r="N231" s="225" t="s">
        <v>41</v>
      </c>
      <c r="O231" s="88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8" t="s">
        <v>497</v>
      </c>
      <c r="AT231" s="228" t="s">
        <v>136</v>
      </c>
      <c r="AU231" s="228" t="s">
        <v>84</v>
      </c>
      <c r="AY231" s="14" t="s">
        <v>133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4" t="s">
        <v>84</v>
      </c>
      <c r="BK231" s="229">
        <f>ROUND(I231*H231,2)</f>
        <v>0</v>
      </c>
      <c r="BL231" s="14" t="s">
        <v>497</v>
      </c>
      <c r="BM231" s="228" t="s">
        <v>502</v>
      </c>
    </row>
    <row r="232" spans="1:65" s="2" customFormat="1" ht="44.25" customHeight="1">
      <c r="A232" s="35"/>
      <c r="B232" s="36"/>
      <c r="C232" s="216" t="s">
        <v>322</v>
      </c>
      <c r="D232" s="216" t="s">
        <v>136</v>
      </c>
      <c r="E232" s="217" t="s">
        <v>503</v>
      </c>
      <c r="F232" s="218" t="s">
        <v>504</v>
      </c>
      <c r="G232" s="219" t="s">
        <v>195</v>
      </c>
      <c r="H232" s="220">
        <v>1</v>
      </c>
      <c r="I232" s="221"/>
      <c r="J232" s="222">
        <f>ROUND(I232*H232,2)</f>
        <v>0</v>
      </c>
      <c r="K232" s="223"/>
      <c r="L232" s="41"/>
      <c r="M232" s="224" t="s">
        <v>1</v>
      </c>
      <c r="N232" s="225" t="s">
        <v>41</v>
      </c>
      <c r="O232" s="88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8" t="s">
        <v>497</v>
      </c>
      <c r="AT232" s="228" t="s">
        <v>136</v>
      </c>
      <c r="AU232" s="228" t="s">
        <v>84</v>
      </c>
      <c r="AY232" s="14" t="s">
        <v>133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4" t="s">
        <v>84</v>
      </c>
      <c r="BK232" s="229">
        <f>ROUND(I232*H232,2)</f>
        <v>0</v>
      </c>
      <c r="BL232" s="14" t="s">
        <v>497</v>
      </c>
      <c r="BM232" s="228" t="s">
        <v>505</v>
      </c>
    </row>
    <row r="233" spans="1:65" s="2" customFormat="1" ht="24.15" customHeight="1">
      <c r="A233" s="35"/>
      <c r="B233" s="36"/>
      <c r="C233" s="216" t="s">
        <v>506</v>
      </c>
      <c r="D233" s="216" t="s">
        <v>136</v>
      </c>
      <c r="E233" s="217" t="s">
        <v>507</v>
      </c>
      <c r="F233" s="218" t="s">
        <v>508</v>
      </c>
      <c r="G233" s="219" t="s">
        <v>195</v>
      </c>
      <c r="H233" s="220">
        <v>1</v>
      </c>
      <c r="I233" s="221"/>
      <c r="J233" s="222">
        <f>ROUND(I233*H233,2)</f>
        <v>0</v>
      </c>
      <c r="K233" s="223"/>
      <c r="L233" s="41"/>
      <c r="M233" s="224" t="s">
        <v>1</v>
      </c>
      <c r="N233" s="225" t="s">
        <v>41</v>
      </c>
      <c r="O233" s="88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8" t="s">
        <v>497</v>
      </c>
      <c r="AT233" s="228" t="s">
        <v>136</v>
      </c>
      <c r="AU233" s="228" t="s">
        <v>84</v>
      </c>
      <c r="AY233" s="14" t="s">
        <v>133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4" t="s">
        <v>84</v>
      </c>
      <c r="BK233" s="229">
        <f>ROUND(I233*H233,2)</f>
        <v>0</v>
      </c>
      <c r="BL233" s="14" t="s">
        <v>497</v>
      </c>
      <c r="BM233" s="228" t="s">
        <v>509</v>
      </c>
    </row>
    <row r="234" spans="1:65" s="2" customFormat="1" ht="21.75" customHeight="1">
      <c r="A234" s="35"/>
      <c r="B234" s="36"/>
      <c r="C234" s="216" t="s">
        <v>326</v>
      </c>
      <c r="D234" s="216" t="s">
        <v>136</v>
      </c>
      <c r="E234" s="217" t="s">
        <v>510</v>
      </c>
      <c r="F234" s="218" t="s">
        <v>511</v>
      </c>
      <c r="G234" s="219" t="s">
        <v>195</v>
      </c>
      <c r="H234" s="220">
        <v>1</v>
      </c>
      <c r="I234" s="221"/>
      <c r="J234" s="222">
        <f>ROUND(I234*H234,2)</f>
        <v>0</v>
      </c>
      <c r="K234" s="223"/>
      <c r="L234" s="41"/>
      <c r="M234" s="224" t="s">
        <v>1</v>
      </c>
      <c r="N234" s="225" t="s">
        <v>41</v>
      </c>
      <c r="O234" s="88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8" t="s">
        <v>497</v>
      </c>
      <c r="AT234" s="228" t="s">
        <v>136</v>
      </c>
      <c r="AU234" s="228" t="s">
        <v>84</v>
      </c>
      <c r="AY234" s="14" t="s">
        <v>133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4" t="s">
        <v>84</v>
      </c>
      <c r="BK234" s="229">
        <f>ROUND(I234*H234,2)</f>
        <v>0</v>
      </c>
      <c r="BL234" s="14" t="s">
        <v>497</v>
      </c>
      <c r="BM234" s="228" t="s">
        <v>512</v>
      </c>
    </row>
    <row r="235" spans="1:65" s="2" customFormat="1" ht="24.15" customHeight="1">
      <c r="A235" s="35"/>
      <c r="B235" s="36"/>
      <c r="C235" s="216" t="s">
        <v>513</v>
      </c>
      <c r="D235" s="216" t="s">
        <v>136</v>
      </c>
      <c r="E235" s="217" t="s">
        <v>514</v>
      </c>
      <c r="F235" s="218" t="s">
        <v>515</v>
      </c>
      <c r="G235" s="219" t="s">
        <v>195</v>
      </c>
      <c r="H235" s="220">
        <v>1</v>
      </c>
      <c r="I235" s="221"/>
      <c r="J235" s="222">
        <f>ROUND(I235*H235,2)</f>
        <v>0</v>
      </c>
      <c r="K235" s="223"/>
      <c r="L235" s="41"/>
      <c r="M235" s="224" t="s">
        <v>1</v>
      </c>
      <c r="N235" s="225" t="s">
        <v>41</v>
      </c>
      <c r="O235" s="88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8" t="s">
        <v>497</v>
      </c>
      <c r="AT235" s="228" t="s">
        <v>136</v>
      </c>
      <c r="AU235" s="228" t="s">
        <v>84</v>
      </c>
      <c r="AY235" s="14" t="s">
        <v>133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4" t="s">
        <v>84</v>
      </c>
      <c r="BK235" s="229">
        <f>ROUND(I235*H235,2)</f>
        <v>0</v>
      </c>
      <c r="BL235" s="14" t="s">
        <v>497</v>
      </c>
      <c r="BM235" s="228" t="s">
        <v>516</v>
      </c>
    </row>
    <row r="236" spans="1:65" s="2" customFormat="1" ht="33" customHeight="1">
      <c r="A236" s="35"/>
      <c r="B236" s="36"/>
      <c r="C236" s="216" t="s">
        <v>329</v>
      </c>
      <c r="D236" s="216" t="s">
        <v>136</v>
      </c>
      <c r="E236" s="217" t="s">
        <v>517</v>
      </c>
      <c r="F236" s="218" t="s">
        <v>518</v>
      </c>
      <c r="G236" s="219" t="s">
        <v>195</v>
      </c>
      <c r="H236" s="220">
        <v>1</v>
      </c>
      <c r="I236" s="221"/>
      <c r="J236" s="222">
        <f>ROUND(I236*H236,2)</f>
        <v>0</v>
      </c>
      <c r="K236" s="223"/>
      <c r="L236" s="41"/>
      <c r="M236" s="242" t="s">
        <v>1</v>
      </c>
      <c r="N236" s="243" t="s">
        <v>41</v>
      </c>
      <c r="O236" s="244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8" t="s">
        <v>497</v>
      </c>
      <c r="AT236" s="228" t="s">
        <v>136</v>
      </c>
      <c r="AU236" s="228" t="s">
        <v>84</v>
      </c>
      <c r="AY236" s="14" t="s">
        <v>133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4" t="s">
        <v>84</v>
      </c>
      <c r="BK236" s="229">
        <f>ROUND(I236*H236,2)</f>
        <v>0</v>
      </c>
      <c r="BL236" s="14" t="s">
        <v>497</v>
      </c>
      <c r="BM236" s="228" t="s">
        <v>519</v>
      </c>
    </row>
    <row r="237" spans="1:31" s="2" customFormat="1" ht="6.95" customHeight="1">
      <c r="A237" s="35"/>
      <c r="B237" s="63"/>
      <c r="C237" s="64"/>
      <c r="D237" s="64"/>
      <c r="E237" s="64"/>
      <c r="F237" s="64"/>
      <c r="G237" s="64"/>
      <c r="H237" s="64"/>
      <c r="I237" s="64"/>
      <c r="J237" s="64"/>
      <c r="K237" s="64"/>
      <c r="L237" s="41"/>
      <c r="M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</row>
  </sheetData>
  <sheetProtection password="CC35" sheet="1" objects="1" scenarios="1" formatColumns="0" formatRows="0" autoFilter="0"/>
  <autoFilter ref="C123:K23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>
      <c r="B4" s="17"/>
      <c r="D4" s="135" t="s">
        <v>102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HD - Rekonstrukce plynové kotelny v objektu MŠ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103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520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10. 3. 2022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>00255513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>město Horažďovice</v>
      </c>
      <c r="F15" s="35"/>
      <c r="G15" s="35"/>
      <c r="H15" s="35"/>
      <c r="I15" s="137" t="s">
        <v>28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29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31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28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>Matoušek</v>
      </c>
      <c r="F24" s="35"/>
      <c r="G24" s="35"/>
      <c r="H24" s="35"/>
      <c r="I24" s="137" t="s">
        <v>28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ROUND(J121,2)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40</v>
      </c>
      <c r="E33" s="137" t="s">
        <v>41</v>
      </c>
      <c r="F33" s="151">
        <f>ROUND((SUM(BE121:BE168)),2)</f>
        <v>0</v>
      </c>
      <c r="G33" s="35"/>
      <c r="H33" s="35"/>
      <c r="I33" s="152">
        <v>0.21</v>
      </c>
      <c r="J33" s="151">
        <f>ROUND(((SUM(BE121:BE168))*I33),2)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42</v>
      </c>
      <c r="F34" s="151">
        <f>ROUND((SUM(BF121:BF168)),2)</f>
        <v>0</v>
      </c>
      <c r="G34" s="35"/>
      <c r="H34" s="35"/>
      <c r="I34" s="152">
        <v>0.15</v>
      </c>
      <c r="J34" s="151">
        <f>ROUND(((SUM(BF121:BF168))*I34),2)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ROUND((SUM(BG121:BG168)),2)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ROUND((SUM(BH121:BH168)),2)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ROUND((SUM(BI121:BI168)),2)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HD - Rekonstrukce plynové kotelny v objektu MŠ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02 - Část ZTI pro plynovo...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10. 3. 2022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Horažďovice</v>
      </c>
      <c r="G91" s="37"/>
      <c r="H91" s="37"/>
      <c r="I91" s="29" t="s">
        <v>31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29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Matoušek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106</v>
      </c>
      <c r="D94" s="173"/>
      <c r="E94" s="173"/>
      <c r="F94" s="173"/>
      <c r="G94" s="173"/>
      <c r="H94" s="173"/>
      <c r="I94" s="173"/>
      <c r="J94" s="174" t="s">
        <v>107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108</v>
      </c>
      <c r="D96" s="37"/>
      <c r="E96" s="37"/>
      <c r="F96" s="37"/>
      <c r="G96" s="37"/>
      <c r="H96" s="37"/>
      <c r="I96" s="37"/>
      <c r="J96" s="107">
        <f>J121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109</v>
      </c>
    </row>
    <row r="97" spans="1:31" s="9" customFormat="1" ht="24.95" customHeight="1">
      <c r="A97" s="9"/>
      <c r="B97" s="176"/>
      <c r="C97" s="177"/>
      <c r="D97" s="178" t="s">
        <v>110</v>
      </c>
      <c r="E97" s="179"/>
      <c r="F97" s="179"/>
      <c r="G97" s="179"/>
      <c r="H97" s="179"/>
      <c r="I97" s="179"/>
      <c r="J97" s="180">
        <f>J122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521</v>
      </c>
      <c r="E98" s="185"/>
      <c r="F98" s="185"/>
      <c r="G98" s="185"/>
      <c r="H98" s="185"/>
      <c r="I98" s="185"/>
      <c r="J98" s="186">
        <f>J123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522</v>
      </c>
      <c r="E99" s="185"/>
      <c r="F99" s="185"/>
      <c r="G99" s="185"/>
      <c r="H99" s="185"/>
      <c r="I99" s="185"/>
      <c r="J99" s="186">
        <f>J133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523</v>
      </c>
      <c r="E100" s="185"/>
      <c r="F100" s="185"/>
      <c r="G100" s="185"/>
      <c r="H100" s="185"/>
      <c r="I100" s="185"/>
      <c r="J100" s="186">
        <f>J162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524</v>
      </c>
      <c r="E101" s="185"/>
      <c r="F101" s="185"/>
      <c r="G101" s="185"/>
      <c r="H101" s="185"/>
      <c r="I101" s="185"/>
      <c r="J101" s="186">
        <f>J166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0" t="s">
        <v>118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171" t="str">
        <f>E7</f>
        <v>HD - Rekonstrukce plynové kotelny v objektu MŠ</v>
      </c>
      <c r="F111" s="29"/>
      <c r="G111" s="29"/>
      <c r="H111" s="29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103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73" t="str">
        <f>E9</f>
        <v>02 - Část ZTI pro plynovo...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F12</f>
        <v xml:space="preserve"> </v>
      </c>
      <c r="G115" s="37"/>
      <c r="H115" s="37"/>
      <c r="I115" s="29" t="s">
        <v>22</v>
      </c>
      <c r="J115" s="76" t="str">
        <f>IF(J12="","",J12)</f>
        <v>10. 3. 2022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E15</f>
        <v>město Horažďovice</v>
      </c>
      <c r="G117" s="37"/>
      <c r="H117" s="37"/>
      <c r="I117" s="29" t="s">
        <v>31</v>
      </c>
      <c r="J117" s="33" t="str">
        <f>E21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29</v>
      </c>
      <c r="D118" s="37"/>
      <c r="E118" s="37"/>
      <c r="F118" s="24" t="str">
        <f>IF(E18="","",E18)</f>
        <v>Vyplň údaj</v>
      </c>
      <c r="G118" s="37"/>
      <c r="H118" s="37"/>
      <c r="I118" s="29" t="s">
        <v>33</v>
      </c>
      <c r="J118" s="33" t="str">
        <f>E24</f>
        <v>Matoušek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88"/>
      <c r="B120" s="189"/>
      <c r="C120" s="190" t="s">
        <v>119</v>
      </c>
      <c r="D120" s="191" t="s">
        <v>61</v>
      </c>
      <c r="E120" s="191" t="s">
        <v>57</v>
      </c>
      <c r="F120" s="191" t="s">
        <v>58</v>
      </c>
      <c r="G120" s="191" t="s">
        <v>120</v>
      </c>
      <c r="H120" s="191" t="s">
        <v>121</v>
      </c>
      <c r="I120" s="191" t="s">
        <v>122</v>
      </c>
      <c r="J120" s="192" t="s">
        <v>107</v>
      </c>
      <c r="K120" s="193" t="s">
        <v>123</v>
      </c>
      <c r="L120" s="194"/>
      <c r="M120" s="97" t="s">
        <v>1</v>
      </c>
      <c r="N120" s="98" t="s">
        <v>40</v>
      </c>
      <c r="O120" s="98" t="s">
        <v>124</v>
      </c>
      <c r="P120" s="98" t="s">
        <v>125</v>
      </c>
      <c r="Q120" s="98" t="s">
        <v>126</v>
      </c>
      <c r="R120" s="98" t="s">
        <v>127</v>
      </c>
      <c r="S120" s="98" t="s">
        <v>128</v>
      </c>
      <c r="T120" s="99" t="s">
        <v>129</v>
      </c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</row>
    <row r="121" spans="1:63" s="2" customFormat="1" ht="22.8" customHeight="1">
      <c r="A121" s="35"/>
      <c r="B121" s="36"/>
      <c r="C121" s="104" t="s">
        <v>130</v>
      </c>
      <c r="D121" s="37"/>
      <c r="E121" s="37"/>
      <c r="F121" s="37"/>
      <c r="G121" s="37"/>
      <c r="H121" s="37"/>
      <c r="I121" s="37"/>
      <c r="J121" s="195">
        <f>BK121</f>
        <v>0</v>
      </c>
      <c r="K121" s="37"/>
      <c r="L121" s="41"/>
      <c r="M121" s="100"/>
      <c r="N121" s="196"/>
      <c r="O121" s="101"/>
      <c r="P121" s="197">
        <f>P122</f>
        <v>0</v>
      </c>
      <c r="Q121" s="101"/>
      <c r="R121" s="197">
        <f>R122</f>
        <v>0</v>
      </c>
      <c r="S121" s="101"/>
      <c r="T121" s="198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75</v>
      </c>
      <c r="AU121" s="14" t="s">
        <v>109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75</v>
      </c>
      <c r="E122" s="203" t="s">
        <v>131</v>
      </c>
      <c r="F122" s="203" t="s">
        <v>132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P123+P133+P162+P166</f>
        <v>0</v>
      </c>
      <c r="Q122" s="208"/>
      <c r="R122" s="209">
        <f>R123+R133+R162+R166</f>
        <v>0</v>
      </c>
      <c r="S122" s="208"/>
      <c r="T122" s="210">
        <f>T123+T133+T162+T166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86</v>
      </c>
      <c r="AT122" s="212" t="s">
        <v>75</v>
      </c>
      <c r="AU122" s="212" t="s">
        <v>76</v>
      </c>
      <c r="AY122" s="211" t="s">
        <v>133</v>
      </c>
      <c r="BK122" s="213">
        <f>BK123+BK133+BK162+BK166</f>
        <v>0</v>
      </c>
    </row>
    <row r="123" spans="1:63" s="12" customFormat="1" ht="22.8" customHeight="1">
      <c r="A123" s="12"/>
      <c r="B123" s="200"/>
      <c r="C123" s="201"/>
      <c r="D123" s="202" t="s">
        <v>75</v>
      </c>
      <c r="E123" s="214" t="s">
        <v>525</v>
      </c>
      <c r="F123" s="214" t="s">
        <v>526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SUM(P124:P132)</f>
        <v>0</v>
      </c>
      <c r="Q123" s="208"/>
      <c r="R123" s="209">
        <f>SUM(R124:R132)</f>
        <v>0</v>
      </c>
      <c r="S123" s="208"/>
      <c r="T123" s="210">
        <f>SUM(T124:T132)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75</v>
      </c>
      <c r="AU123" s="212" t="s">
        <v>84</v>
      </c>
      <c r="AY123" s="211" t="s">
        <v>133</v>
      </c>
      <c r="BK123" s="213">
        <f>SUM(BK124:BK132)</f>
        <v>0</v>
      </c>
    </row>
    <row r="124" spans="1:65" s="2" customFormat="1" ht="16.5" customHeight="1">
      <c r="A124" s="35"/>
      <c r="B124" s="36"/>
      <c r="C124" s="216" t="s">
        <v>84</v>
      </c>
      <c r="D124" s="216" t="s">
        <v>136</v>
      </c>
      <c r="E124" s="217" t="s">
        <v>527</v>
      </c>
      <c r="F124" s="218" t="s">
        <v>528</v>
      </c>
      <c r="G124" s="219" t="s">
        <v>183</v>
      </c>
      <c r="H124" s="220">
        <v>2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41</v>
      </c>
      <c r="O124" s="88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140</v>
      </c>
      <c r="AT124" s="228" t="s">
        <v>136</v>
      </c>
      <c r="AU124" s="228" t="s">
        <v>86</v>
      </c>
      <c r="AY124" s="14" t="s">
        <v>133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84</v>
      </c>
      <c r="BK124" s="229">
        <f>ROUND(I124*H124,2)</f>
        <v>0</v>
      </c>
      <c r="BL124" s="14" t="s">
        <v>140</v>
      </c>
      <c r="BM124" s="228" t="s">
        <v>86</v>
      </c>
    </row>
    <row r="125" spans="1:65" s="2" customFormat="1" ht="16.5" customHeight="1">
      <c r="A125" s="35"/>
      <c r="B125" s="36"/>
      <c r="C125" s="216" t="s">
        <v>86</v>
      </c>
      <c r="D125" s="216" t="s">
        <v>136</v>
      </c>
      <c r="E125" s="217" t="s">
        <v>529</v>
      </c>
      <c r="F125" s="218" t="s">
        <v>530</v>
      </c>
      <c r="G125" s="219" t="s">
        <v>183</v>
      </c>
      <c r="H125" s="220">
        <v>1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41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140</v>
      </c>
      <c r="AT125" s="228" t="s">
        <v>136</v>
      </c>
      <c r="AU125" s="228" t="s">
        <v>86</v>
      </c>
      <c r="AY125" s="14" t="s">
        <v>133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84</v>
      </c>
      <c r="BK125" s="229">
        <f>ROUND(I125*H125,2)</f>
        <v>0</v>
      </c>
      <c r="BL125" s="14" t="s">
        <v>140</v>
      </c>
      <c r="BM125" s="228" t="s">
        <v>145</v>
      </c>
    </row>
    <row r="126" spans="1:65" s="2" customFormat="1" ht="16.5" customHeight="1">
      <c r="A126" s="35"/>
      <c r="B126" s="36"/>
      <c r="C126" s="216" t="s">
        <v>146</v>
      </c>
      <c r="D126" s="216" t="s">
        <v>136</v>
      </c>
      <c r="E126" s="217" t="s">
        <v>531</v>
      </c>
      <c r="F126" s="218" t="s">
        <v>532</v>
      </c>
      <c r="G126" s="219" t="s">
        <v>183</v>
      </c>
      <c r="H126" s="220">
        <v>1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41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140</v>
      </c>
      <c r="AT126" s="228" t="s">
        <v>136</v>
      </c>
      <c r="AU126" s="228" t="s">
        <v>86</v>
      </c>
      <c r="AY126" s="14" t="s">
        <v>133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84</v>
      </c>
      <c r="BK126" s="229">
        <f>ROUND(I126*H126,2)</f>
        <v>0</v>
      </c>
      <c r="BL126" s="14" t="s">
        <v>140</v>
      </c>
      <c r="BM126" s="228" t="s">
        <v>149</v>
      </c>
    </row>
    <row r="127" spans="1:65" s="2" customFormat="1" ht="16.5" customHeight="1">
      <c r="A127" s="35"/>
      <c r="B127" s="36"/>
      <c r="C127" s="216" t="s">
        <v>145</v>
      </c>
      <c r="D127" s="216" t="s">
        <v>136</v>
      </c>
      <c r="E127" s="217" t="s">
        <v>533</v>
      </c>
      <c r="F127" s="218" t="s">
        <v>534</v>
      </c>
      <c r="G127" s="219" t="s">
        <v>139</v>
      </c>
      <c r="H127" s="220">
        <v>6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41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140</v>
      </c>
      <c r="AT127" s="228" t="s">
        <v>136</v>
      </c>
      <c r="AU127" s="228" t="s">
        <v>86</v>
      </c>
      <c r="AY127" s="14" t="s">
        <v>133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84</v>
      </c>
      <c r="BK127" s="229">
        <f>ROUND(I127*H127,2)</f>
        <v>0</v>
      </c>
      <c r="BL127" s="14" t="s">
        <v>140</v>
      </c>
      <c r="BM127" s="228" t="s">
        <v>152</v>
      </c>
    </row>
    <row r="128" spans="1:65" s="2" customFormat="1" ht="16.5" customHeight="1">
      <c r="A128" s="35"/>
      <c r="B128" s="36"/>
      <c r="C128" s="216" t="s">
        <v>153</v>
      </c>
      <c r="D128" s="216" t="s">
        <v>136</v>
      </c>
      <c r="E128" s="217" t="s">
        <v>535</v>
      </c>
      <c r="F128" s="218" t="s">
        <v>536</v>
      </c>
      <c r="G128" s="219" t="s">
        <v>183</v>
      </c>
      <c r="H128" s="220">
        <v>4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41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140</v>
      </c>
      <c r="AT128" s="228" t="s">
        <v>136</v>
      </c>
      <c r="AU128" s="228" t="s">
        <v>86</v>
      </c>
      <c r="AY128" s="14" t="s">
        <v>133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84</v>
      </c>
      <c r="BK128" s="229">
        <f>ROUND(I128*H128,2)</f>
        <v>0</v>
      </c>
      <c r="BL128" s="14" t="s">
        <v>140</v>
      </c>
      <c r="BM128" s="228" t="s">
        <v>156</v>
      </c>
    </row>
    <row r="129" spans="1:65" s="2" customFormat="1" ht="21.75" customHeight="1">
      <c r="A129" s="35"/>
      <c r="B129" s="36"/>
      <c r="C129" s="216" t="s">
        <v>149</v>
      </c>
      <c r="D129" s="216" t="s">
        <v>136</v>
      </c>
      <c r="E129" s="217" t="s">
        <v>537</v>
      </c>
      <c r="F129" s="218" t="s">
        <v>538</v>
      </c>
      <c r="G129" s="219" t="s">
        <v>183</v>
      </c>
      <c r="H129" s="220">
        <v>2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41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140</v>
      </c>
      <c r="AT129" s="228" t="s">
        <v>136</v>
      </c>
      <c r="AU129" s="228" t="s">
        <v>86</v>
      </c>
      <c r="AY129" s="14" t="s">
        <v>133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84</v>
      </c>
      <c r="BK129" s="229">
        <f>ROUND(I129*H129,2)</f>
        <v>0</v>
      </c>
      <c r="BL129" s="14" t="s">
        <v>140</v>
      </c>
      <c r="BM129" s="228" t="s">
        <v>159</v>
      </c>
    </row>
    <row r="130" spans="1:65" s="2" customFormat="1" ht="24.15" customHeight="1">
      <c r="A130" s="35"/>
      <c r="B130" s="36"/>
      <c r="C130" s="230" t="s">
        <v>160</v>
      </c>
      <c r="D130" s="230" t="s">
        <v>141</v>
      </c>
      <c r="E130" s="231" t="s">
        <v>539</v>
      </c>
      <c r="F130" s="232" t="s">
        <v>540</v>
      </c>
      <c r="G130" s="233" t="s">
        <v>183</v>
      </c>
      <c r="H130" s="234">
        <v>2</v>
      </c>
      <c r="I130" s="235"/>
      <c r="J130" s="236">
        <f>ROUND(I130*H130,2)</f>
        <v>0</v>
      </c>
      <c r="K130" s="237"/>
      <c r="L130" s="238"/>
      <c r="M130" s="239" t="s">
        <v>1</v>
      </c>
      <c r="N130" s="240" t="s">
        <v>41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144</v>
      </c>
      <c r="AT130" s="228" t="s">
        <v>141</v>
      </c>
      <c r="AU130" s="228" t="s">
        <v>86</v>
      </c>
      <c r="AY130" s="14" t="s">
        <v>133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84</v>
      </c>
      <c r="BK130" s="229">
        <f>ROUND(I130*H130,2)</f>
        <v>0</v>
      </c>
      <c r="BL130" s="14" t="s">
        <v>140</v>
      </c>
      <c r="BM130" s="228" t="s">
        <v>163</v>
      </c>
    </row>
    <row r="131" spans="1:65" s="2" customFormat="1" ht="21.75" customHeight="1">
      <c r="A131" s="35"/>
      <c r="B131" s="36"/>
      <c r="C131" s="216" t="s">
        <v>152</v>
      </c>
      <c r="D131" s="216" t="s">
        <v>136</v>
      </c>
      <c r="E131" s="217" t="s">
        <v>541</v>
      </c>
      <c r="F131" s="218" t="s">
        <v>542</v>
      </c>
      <c r="G131" s="219" t="s">
        <v>139</v>
      </c>
      <c r="H131" s="220">
        <v>6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41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140</v>
      </c>
      <c r="AT131" s="228" t="s">
        <v>136</v>
      </c>
      <c r="AU131" s="228" t="s">
        <v>86</v>
      </c>
      <c r="AY131" s="14" t="s">
        <v>133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84</v>
      </c>
      <c r="BK131" s="229">
        <f>ROUND(I131*H131,2)</f>
        <v>0</v>
      </c>
      <c r="BL131" s="14" t="s">
        <v>140</v>
      </c>
      <c r="BM131" s="228" t="s">
        <v>140</v>
      </c>
    </row>
    <row r="132" spans="1:65" s="2" customFormat="1" ht="24.15" customHeight="1">
      <c r="A132" s="35"/>
      <c r="B132" s="36"/>
      <c r="C132" s="216" t="s">
        <v>166</v>
      </c>
      <c r="D132" s="216" t="s">
        <v>136</v>
      </c>
      <c r="E132" s="217" t="s">
        <v>543</v>
      </c>
      <c r="F132" s="218" t="s">
        <v>544</v>
      </c>
      <c r="G132" s="219" t="s">
        <v>172</v>
      </c>
      <c r="H132" s="241"/>
      <c r="I132" s="221"/>
      <c r="J132" s="222">
        <f>ROUND(I132*H132,2)</f>
        <v>0</v>
      </c>
      <c r="K132" s="223"/>
      <c r="L132" s="41"/>
      <c r="M132" s="224" t="s">
        <v>1</v>
      </c>
      <c r="N132" s="225" t="s">
        <v>41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140</v>
      </c>
      <c r="AT132" s="228" t="s">
        <v>136</v>
      </c>
      <c r="AU132" s="228" t="s">
        <v>86</v>
      </c>
      <c r="AY132" s="14" t="s">
        <v>133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84</v>
      </c>
      <c r="BK132" s="229">
        <f>ROUND(I132*H132,2)</f>
        <v>0</v>
      </c>
      <c r="BL132" s="14" t="s">
        <v>140</v>
      </c>
      <c r="BM132" s="228" t="s">
        <v>169</v>
      </c>
    </row>
    <row r="133" spans="1:63" s="12" customFormat="1" ht="22.8" customHeight="1">
      <c r="A133" s="12"/>
      <c r="B133" s="200"/>
      <c r="C133" s="201"/>
      <c r="D133" s="202" t="s">
        <v>75</v>
      </c>
      <c r="E133" s="214" t="s">
        <v>545</v>
      </c>
      <c r="F133" s="214" t="s">
        <v>546</v>
      </c>
      <c r="G133" s="201"/>
      <c r="H133" s="201"/>
      <c r="I133" s="204"/>
      <c r="J133" s="215">
        <f>BK133</f>
        <v>0</v>
      </c>
      <c r="K133" s="201"/>
      <c r="L133" s="206"/>
      <c r="M133" s="207"/>
      <c r="N133" s="208"/>
      <c r="O133" s="208"/>
      <c r="P133" s="209">
        <f>SUM(P134:P161)</f>
        <v>0</v>
      </c>
      <c r="Q133" s="208"/>
      <c r="R133" s="209">
        <f>SUM(R134:R161)</f>
        <v>0</v>
      </c>
      <c r="S133" s="208"/>
      <c r="T133" s="210">
        <f>SUM(T134:T161)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86</v>
      </c>
      <c r="AT133" s="212" t="s">
        <v>75</v>
      </c>
      <c r="AU133" s="212" t="s">
        <v>84</v>
      </c>
      <c r="AY133" s="211" t="s">
        <v>133</v>
      </c>
      <c r="BK133" s="213">
        <f>SUM(BK134:BK161)</f>
        <v>0</v>
      </c>
    </row>
    <row r="134" spans="1:65" s="2" customFormat="1" ht="21.75" customHeight="1">
      <c r="A134" s="35"/>
      <c r="B134" s="36"/>
      <c r="C134" s="216" t="s">
        <v>156</v>
      </c>
      <c r="D134" s="216" t="s">
        <v>136</v>
      </c>
      <c r="E134" s="217" t="s">
        <v>547</v>
      </c>
      <c r="F134" s="218" t="s">
        <v>548</v>
      </c>
      <c r="G134" s="219" t="s">
        <v>183</v>
      </c>
      <c r="H134" s="220">
        <v>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41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140</v>
      </c>
      <c r="AT134" s="228" t="s">
        <v>136</v>
      </c>
      <c r="AU134" s="228" t="s">
        <v>86</v>
      </c>
      <c r="AY134" s="14" t="s">
        <v>133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84</v>
      </c>
      <c r="BK134" s="229">
        <f>ROUND(I134*H134,2)</f>
        <v>0</v>
      </c>
      <c r="BL134" s="14" t="s">
        <v>140</v>
      </c>
      <c r="BM134" s="228" t="s">
        <v>173</v>
      </c>
    </row>
    <row r="135" spans="1:65" s="2" customFormat="1" ht="21.75" customHeight="1">
      <c r="A135" s="35"/>
      <c r="B135" s="36"/>
      <c r="C135" s="216" t="s">
        <v>176</v>
      </c>
      <c r="D135" s="216" t="s">
        <v>136</v>
      </c>
      <c r="E135" s="217" t="s">
        <v>549</v>
      </c>
      <c r="F135" s="218" t="s">
        <v>550</v>
      </c>
      <c r="G135" s="219" t="s">
        <v>183</v>
      </c>
      <c r="H135" s="220">
        <v>1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41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140</v>
      </c>
      <c r="AT135" s="228" t="s">
        <v>136</v>
      </c>
      <c r="AU135" s="228" t="s">
        <v>86</v>
      </c>
      <c r="AY135" s="14" t="s">
        <v>133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84</v>
      </c>
      <c r="BK135" s="229">
        <f>ROUND(I135*H135,2)</f>
        <v>0</v>
      </c>
      <c r="BL135" s="14" t="s">
        <v>140</v>
      </c>
      <c r="BM135" s="228" t="s">
        <v>180</v>
      </c>
    </row>
    <row r="136" spans="1:65" s="2" customFormat="1" ht="21.75" customHeight="1">
      <c r="A136" s="35"/>
      <c r="B136" s="36"/>
      <c r="C136" s="216" t="s">
        <v>159</v>
      </c>
      <c r="D136" s="216" t="s">
        <v>136</v>
      </c>
      <c r="E136" s="217" t="s">
        <v>551</v>
      </c>
      <c r="F136" s="218" t="s">
        <v>552</v>
      </c>
      <c r="G136" s="219" t="s">
        <v>183</v>
      </c>
      <c r="H136" s="220">
        <v>1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41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140</v>
      </c>
      <c r="AT136" s="228" t="s">
        <v>136</v>
      </c>
      <c r="AU136" s="228" t="s">
        <v>86</v>
      </c>
      <c r="AY136" s="14" t="s">
        <v>133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84</v>
      </c>
      <c r="BK136" s="229">
        <f>ROUND(I136*H136,2)</f>
        <v>0</v>
      </c>
      <c r="BL136" s="14" t="s">
        <v>140</v>
      </c>
      <c r="BM136" s="228" t="s">
        <v>184</v>
      </c>
    </row>
    <row r="137" spans="1:65" s="2" customFormat="1" ht="21.75" customHeight="1">
      <c r="A137" s="35"/>
      <c r="B137" s="36"/>
      <c r="C137" s="216" t="s">
        <v>185</v>
      </c>
      <c r="D137" s="216" t="s">
        <v>136</v>
      </c>
      <c r="E137" s="217" t="s">
        <v>553</v>
      </c>
      <c r="F137" s="218" t="s">
        <v>554</v>
      </c>
      <c r="G137" s="219" t="s">
        <v>183</v>
      </c>
      <c r="H137" s="220">
        <v>2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41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140</v>
      </c>
      <c r="AT137" s="228" t="s">
        <v>136</v>
      </c>
      <c r="AU137" s="228" t="s">
        <v>86</v>
      </c>
      <c r="AY137" s="14" t="s">
        <v>133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84</v>
      </c>
      <c r="BK137" s="229">
        <f>ROUND(I137*H137,2)</f>
        <v>0</v>
      </c>
      <c r="BL137" s="14" t="s">
        <v>140</v>
      </c>
      <c r="BM137" s="228" t="s">
        <v>189</v>
      </c>
    </row>
    <row r="138" spans="1:65" s="2" customFormat="1" ht="24.15" customHeight="1">
      <c r="A138" s="35"/>
      <c r="B138" s="36"/>
      <c r="C138" s="216" t="s">
        <v>163</v>
      </c>
      <c r="D138" s="216" t="s">
        <v>136</v>
      </c>
      <c r="E138" s="217" t="s">
        <v>555</v>
      </c>
      <c r="F138" s="218" t="s">
        <v>556</v>
      </c>
      <c r="G138" s="219" t="s">
        <v>183</v>
      </c>
      <c r="H138" s="220">
        <v>1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41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140</v>
      </c>
      <c r="AT138" s="228" t="s">
        <v>136</v>
      </c>
      <c r="AU138" s="228" t="s">
        <v>86</v>
      </c>
      <c r="AY138" s="14" t="s">
        <v>133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84</v>
      </c>
      <c r="BK138" s="229">
        <f>ROUND(I138*H138,2)</f>
        <v>0</v>
      </c>
      <c r="BL138" s="14" t="s">
        <v>140</v>
      </c>
      <c r="BM138" s="228" t="s">
        <v>192</v>
      </c>
    </row>
    <row r="139" spans="1:65" s="2" customFormat="1" ht="24.15" customHeight="1">
      <c r="A139" s="35"/>
      <c r="B139" s="36"/>
      <c r="C139" s="216" t="s">
        <v>8</v>
      </c>
      <c r="D139" s="216" t="s">
        <v>136</v>
      </c>
      <c r="E139" s="217" t="s">
        <v>557</v>
      </c>
      <c r="F139" s="218" t="s">
        <v>558</v>
      </c>
      <c r="G139" s="219" t="s">
        <v>183</v>
      </c>
      <c r="H139" s="220">
        <v>1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41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140</v>
      </c>
      <c r="AT139" s="228" t="s">
        <v>136</v>
      </c>
      <c r="AU139" s="228" t="s">
        <v>86</v>
      </c>
      <c r="AY139" s="14" t="s">
        <v>133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84</v>
      </c>
      <c r="BK139" s="229">
        <f>ROUND(I139*H139,2)</f>
        <v>0</v>
      </c>
      <c r="BL139" s="14" t="s">
        <v>140</v>
      </c>
      <c r="BM139" s="228" t="s">
        <v>196</v>
      </c>
    </row>
    <row r="140" spans="1:65" s="2" customFormat="1" ht="24.15" customHeight="1">
      <c r="A140" s="35"/>
      <c r="B140" s="36"/>
      <c r="C140" s="216" t="s">
        <v>140</v>
      </c>
      <c r="D140" s="216" t="s">
        <v>136</v>
      </c>
      <c r="E140" s="217" t="s">
        <v>559</v>
      </c>
      <c r="F140" s="218" t="s">
        <v>560</v>
      </c>
      <c r="G140" s="219" t="s">
        <v>183</v>
      </c>
      <c r="H140" s="220">
        <v>1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41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140</v>
      </c>
      <c r="AT140" s="228" t="s">
        <v>136</v>
      </c>
      <c r="AU140" s="228" t="s">
        <v>86</v>
      </c>
      <c r="AY140" s="14" t="s">
        <v>133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84</v>
      </c>
      <c r="BK140" s="229">
        <f>ROUND(I140*H140,2)</f>
        <v>0</v>
      </c>
      <c r="BL140" s="14" t="s">
        <v>140</v>
      </c>
      <c r="BM140" s="228" t="s">
        <v>144</v>
      </c>
    </row>
    <row r="141" spans="1:65" s="2" customFormat="1" ht="24.15" customHeight="1">
      <c r="A141" s="35"/>
      <c r="B141" s="36"/>
      <c r="C141" s="216" t="s">
        <v>199</v>
      </c>
      <c r="D141" s="216" t="s">
        <v>136</v>
      </c>
      <c r="E141" s="217" t="s">
        <v>561</v>
      </c>
      <c r="F141" s="218" t="s">
        <v>562</v>
      </c>
      <c r="G141" s="219" t="s">
        <v>183</v>
      </c>
      <c r="H141" s="220">
        <v>2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41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140</v>
      </c>
      <c r="AT141" s="228" t="s">
        <v>136</v>
      </c>
      <c r="AU141" s="228" t="s">
        <v>86</v>
      </c>
      <c r="AY141" s="14" t="s">
        <v>133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84</v>
      </c>
      <c r="BK141" s="229">
        <f>ROUND(I141*H141,2)</f>
        <v>0</v>
      </c>
      <c r="BL141" s="14" t="s">
        <v>140</v>
      </c>
      <c r="BM141" s="228" t="s">
        <v>202</v>
      </c>
    </row>
    <row r="142" spans="1:65" s="2" customFormat="1" ht="24.15" customHeight="1">
      <c r="A142" s="35"/>
      <c r="B142" s="36"/>
      <c r="C142" s="216" t="s">
        <v>169</v>
      </c>
      <c r="D142" s="216" t="s">
        <v>136</v>
      </c>
      <c r="E142" s="217" t="s">
        <v>563</v>
      </c>
      <c r="F142" s="218" t="s">
        <v>564</v>
      </c>
      <c r="G142" s="219" t="s">
        <v>139</v>
      </c>
      <c r="H142" s="220">
        <v>10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41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140</v>
      </c>
      <c r="AT142" s="228" t="s">
        <v>136</v>
      </c>
      <c r="AU142" s="228" t="s">
        <v>86</v>
      </c>
      <c r="AY142" s="14" t="s">
        <v>133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84</v>
      </c>
      <c r="BK142" s="229">
        <f>ROUND(I142*H142,2)</f>
        <v>0</v>
      </c>
      <c r="BL142" s="14" t="s">
        <v>140</v>
      </c>
      <c r="BM142" s="228" t="s">
        <v>205</v>
      </c>
    </row>
    <row r="143" spans="1:65" s="2" customFormat="1" ht="24.15" customHeight="1">
      <c r="A143" s="35"/>
      <c r="B143" s="36"/>
      <c r="C143" s="216" t="s">
        <v>206</v>
      </c>
      <c r="D143" s="216" t="s">
        <v>136</v>
      </c>
      <c r="E143" s="217" t="s">
        <v>565</v>
      </c>
      <c r="F143" s="218" t="s">
        <v>566</v>
      </c>
      <c r="G143" s="219" t="s">
        <v>139</v>
      </c>
      <c r="H143" s="220">
        <v>12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41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140</v>
      </c>
      <c r="AT143" s="228" t="s">
        <v>136</v>
      </c>
      <c r="AU143" s="228" t="s">
        <v>86</v>
      </c>
      <c r="AY143" s="14" t="s">
        <v>133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84</v>
      </c>
      <c r="BK143" s="229">
        <f>ROUND(I143*H143,2)</f>
        <v>0</v>
      </c>
      <c r="BL143" s="14" t="s">
        <v>140</v>
      </c>
      <c r="BM143" s="228" t="s">
        <v>209</v>
      </c>
    </row>
    <row r="144" spans="1:65" s="2" customFormat="1" ht="24.15" customHeight="1">
      <c r="A144" s="35"/>
      <c r="B144" s="36"/>
      <c r="C144" s="216" t="s">
        <v>173</v>
      </c>
      <c r="D144" s="216" t="s">
        <v>136</v>
      </c>
      <c r="E144" s="217" t="s">
        <v>567</v>
      </c>
      <c r="F144" s="218" t="s">
        <v>568</v>
      </c>
      <c r="G144" s="219" t="s">
        <v>139</v>
      </c>
      <c r="H144" s="220">
        <v>15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41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140</v>
      </c>
      <c r="AT144" s="228" t="s">
        <v>136</v>
      </c>
      <c r="AU144" s="228" t="s">
        <v>86</v>
      </c>
      <c r="AY144" s="14" t="s">
        <v>133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84</v>
      </c>
      <c r="BK144" s="229">
        <f>ROUND(I144*H144,2)</f>
        <v>0</v>
      </c>
      <c r="BL144" s="14" t="s">
        <v>140</v>
      </c>
      <c r="BM144" s="228" t="s">
        <v>212</v>
      </c>
    </row>
    <row r="145" spans="1:65" s="2" customFormat="1" ht="37.8" customHeight="1">
      <c r="A145" s="35"/>
      <c r="B145" s="36"/>
      <c r="C145" s="216" t="s">
        <v>7</v>
      </c>
      <c r="D145" s="216" t="s">
        <v>136</v>
      </c>
      <c r="E145" s="217" t="s">
        <v>569</v>
      </c>
      <c r="F145" s="218" t="s">
        <v>570</v>
      </c>
      <c r="G145" s="219" t="s">
        <v>139</v>
      </c>
      <c r="H145" s="220">
        <v>10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41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140</v>
      </c>
      <c r="AT145" s="228" t="s">
        <v>136</v>
      </c>
      <c r="AU145" s="228" t="s">
        <v>86</v>
      </c>
      <c r="AY145" s="14" t="s">
        <v>133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84</v>
      </c>
      <c r="BK145" s="229">
        <f>ROUND(I145*H145,2)</f>
        <v>0</v>
      </c>
      <c r="BL145" s="14" t="s">
        <v>140</v>
      </c>
      <c r="BM145" s="228" t="s">
        <v>215</v>
      </c>
    </row>
    <row r="146" spans="1:65" s="2" customFormat="1" ht="37.8" customHeight="1">
      <c r="A146" s="35"/>
      <c r="B146" s="36"/>
      <c r="C146" s="216" t="s">
        <v>180</v>
      </c>
      <c r="D146" s="216" t="s">
        <v>136</v>
      </c>
      <c r="E146" s="217" t="s">
        <v>571</v>
      </c>
      <c r="F146" s="218" t="s">
        <v>572</v>
      </c>
      <c r="G146" s="219" t="s">
        <v>139</v>
      </c>
      <c r="H146" s="220">
        <v>15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41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140</v>
      </c>
      <c r="AT146" s="228" t="s">
        <v>136</v>
      </c>
      <c r="AU146" s="228" t="s">
        <v>86</v>
      </c>
      <c r="AY146" s="14" t="s">
        <v>133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84</v>
      </c>
      <c r="BK146" s="229">
        <f>ROUND(I146*H146,2)</f>
        <v>0</v>
      </c>
      <c r="BL146" s="14" t="s">
        <v>140</v>
      </c>
      <c r="BM146" s="228" t="s">
        <v>218</v>
      </c>
    </row>
    <row r="147" spans="1:65" s="2" customFormat="1" ht="37.8" customHeight="1">
      <c r="A147" s="35"/>
      <c r="B147" s="36"/>
      <c r="C147" s="216" t="s">
        <v>219</v>
      </c>
      <c r="D147" s="216" t="s">
        <v>136</v>
      </c>
      <c r="E147" s="217" t="s">
        <v>573</v>
      </c>
      <c r="F147" s="218" t="s">
        <v>574</v>
      </c>
      <c r="G147" s="219" t="s">
        <v>139</v>
      </c>
      <c r="H147" s="220">
        <v>12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41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140</v>
      </c>
      <c r="AT147" s="228" t="s">
        <v>136</v>
      </c>
      <c r="AU147" s="228" t="s">
        <v>86</v>
      </c>
      <c r="AY147" s="14" t="s">
        <v>133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84</v>
      </c>
      <c r="BK147" s="229">
        <f>ROUND(I147*H147,2)</f>
        <v>0</v>
      </c>
      <c r="BL147" s="14" t="s">
        <v>140</v>
      </c>
      <c r="BM147" s="228" t="s">
        <v>222</v>
      </c>
    </row>
    <row r="148" spans="1:65" s="2" customFormat="1" ht="16.5" customHeight="1">
      <c r="A148" s="35"/>
      <c r="B148" s="36"/>
      <c r="C148" s="216" t="s">
        <v>184</v>
      </c>
      <c r="D148" s="216" t="s">
        <v>136</v>
      </c>
      <c r="E148" s="217" t="s">
        <v>575</v>
      </c>
      <c r="F148" s="218" t="s">
        <v>576</v>
      </c>
      <c r="G148" s="219" t="s">
        <v>183</v>
      </c>
      <c r="H148" s="220">
        <v>2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41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140</v>
      </c>
      <c r="AT148" s="228" t="s">
        <v>136</v>
      </c>
      <c r="AU148" s="228" t="s">
        <v>86</v>
      </c>
      <c r="AY148" s="14" t="s">
        <v>133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84</v>
      </c>
      <c r="BK148" s="229">
        <f>ROUND(I148*H148,2)</f>
        <v>0</v>
      </c>
      <c r="BL148" s="14" t="s">
        <v>140</v>
      </c>
      <c r="BM148" s="228" t="s">
        <v>225</v>
      </c>
    </row>
    <row r="149" spans="1:65" s="2" customFormat="1" ht="21.75" customHeight="1">
      <c r="A149" s="35"/>
      <c r="B149" s="36"/>
      <c r="C149" s="216" t="s">
        <v>228</v>
      </c>
      <c r="D149" s="216" t="s">
        <v>136</v>
      </c>
      <c r="E149" s="217" t="s">
        <v>577</v>
      </c>
      <c r="F149" s="218" t="s">
        <v>578</v>
      </c>
      <c r="G149" s="219" t="s">
        <v>183</v>
      </c>
      <c r="H149" s="220">
        <v>3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41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140</v>
      </c>
      <c r="AT149" s="228" t="s">
        <v>136</v>
      </c>
      <c r="AU149" s="228" t="s">
        <v>86</v>
      </c>
      <c r="AY149" s="14" t="s">
        <v>133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84</v>
      </c>
      <c r="BK149" s="229">
        <f>ROUND(I149*H149,2)</f>
        <v>0</v>
      </c>
      <c r="BL149" s="14" t="s">
        <v>140</v>
      </c>
      <c r="BM149" s="228" t="s">
        <v>231</v>
      </c>
    </row>
    <row r="150" spans="1:65" s="2" customFormat="1" ht="24.15" customHeight="1">
      <c r="A150" s="35"/>
      <c r="B150" s="36"/>
      <c r="C150" s="216" t="s">
        <v>189</v>
      </c>
      <c r="D150" s="216" t="s">
        <v>136</v>
      </c>
      <c r="E150" s="217" t="s">
        <v>579</v>
      </c>
      <c r="F150" s="218" t="s">
        <v>580</v>
      </c>
      <c r="G150" s="219" t="s">
        <v>183</v>
      </c>
      <c r="H150" s="220">
        <v>2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41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140</v>
      </c>
      <c r="AT150" s="228" t="s">
        <v>136</v>
      </c>
      <c r="AU150" s="228" t="s">
        <v>86</v>
      </c>
      <c r="AY150" s="14" t="s">
        <v>133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84</v>
      </c>
      <c r="BK150" s="229">
        <f>ROUND(I150*H150,2)</f>
        <v>0</v>
      </c>
      <c r="BL150" s="14" t="s">
        <v>140</v>
      </c>
      <c r="BM150" s="228" t="s">
        <v>234</v>
      </c>
    </row>
    <row r="151" spans="1:65" s="2" customFormat="1" ht="24.15" customHeight="1">
      <c r="A151" s="35"/>
      <c r="B151" s="36"/>
      <c r="C151" s="216" t="s">
        <v>235</v>
      </c>
      <c r="D151" s="216" t="s">
        <v>136</v>
      </c>
      <c r="E151" s="217" t="s">
        <v>581</v>
      </c>
      <c r="F151" s="218" t="s">
        <v>582</v>
      </c>
      <c r="G151" s="219" t="s">
        <v>183</v>
      </c>
      <c r="H151" s="220">
        <v>4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41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140</v>
      </c>
      <c r="AT151" s="228" t="s">
        <v>136</v>
      </c>
      <c r="AU151" s="228" t="s">
        <v>86</v>
      </c>
      <c r="AY151" s="14" t="s">
        <v>133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84</v>
      </c>
      <c r="BK151" s="229">
        <f>ROUND(I151*H151,2)</f>
        <v>0</v>
      </c>
      <c r="BL151" s="14" t="s">
        <v>140</v>
      </c>
      <c r="BM151" s="228" t="s">
        <v>238</v>
      </c>
    </row>
    <row r="152" spans="1:65" s="2" customFormat="1" ht="24.15" customHeight="1">
      <c r="A152" s="35"/>
      <c r="B152" s="36"/>
      <c r="C152" s="216" t="s">
        <v>192</v>
      </c>
      <c r="D152" s="216" t="s">
        <v>136</v>
      </c>
      <c r="E152" s="217" t="s">
        <v>583</v>
      </c>
      <c r="F152" s="218" t="s">
        <v>584</v>
      </c>
      <c r="G152" s="219" t="s">
        <v>183</v>
      </c>
      <c r="H152" s="220">
        <v>5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41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140</v>
      </c>
      <c r="AT152" s="228" t="s">
        <v>136</v>
      </c>
      <c r="AU152" s="228" t="s">
        <v>86</v>
      </c>
      <c r="AY152" s="14" t="s">
        <v>133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84</v>
      </c>
      <c r="BK152" s="229">
        <f>ROUND(I152*H152,2)</f>
        <v>0</v>
      </c>
      <c r="BL152" s="14" t="s">
        <v>140</v>
      </c>
      <c r="BM152" s="228" t="s">
        <v>241</v>
      </c>
    </row>
    <row r="153" spans="1:65" s="2" customFormat="1" ht="24.15" customHeight="1">
      <c r="A153" s="35"/>
      <c r="B153" s="36"/>
      <c r="C153" s="216" t="s">
        <v>242</v>
      </c>
      <c r="D153" s="216" t="s">
        <v>136</v>
      </c>
      <c r="E153" s="217" t="s">
        <v>585</v>
      </c>
      <c r="F153" s="218" t="s">
        <v>586</v>
      </c>
      <c r="G153" s="219" t="s">
        <v>183</v>
      </c>
      <c r="H153" s="220">
        <v>4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41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140</v>
      </c>
      <c r="AT153" s="228" t="s">
        <v>136</v>
      </c>
      <c r="AU153" s="228" t="s">
        <v>86</v>
      </c>
      <c r="AY153" s="14" t="s">
        <v>133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84</v>
      </c>
      <c r="BK153" s="229">
        <f>ROUND(I153*H153,2)</f>
        <v>0</v>
      </c>
      <c r="BL153" s="14" t="s">
        <v>140</v>
      </c>
      <c r="BM153" s="228" t="s">
        <v>245</v>
      </c>
    </row>
    <row r="154" spans="1:65" s="2" customFormat="1" ht="16.5" customHeight="1">
      <c r="A154" s="35"/>
      <c r="B154" s="36"/>
      <c r="C154" s="216" t="s">
        <v>196</v>
      </c>
      <c r="D154" s="216" t="s">
        <v>136</v>
      </c>
      <c r="E154" s="217" t="s">
        <v>587</v>
      </c>
      <c r="F154" s="218" t="s">
        <v>588</v>
      </c>
      <c r="G154" s="219" t="s">
        <v>179</v>
      </c>
      <c r="H154" s="220">
        <v>1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41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140</v>
      </c>
      <c r="AT154" s="228" t="s">
        <v>136</v>
      </c>
      <c r="AU154" s="228" t="s">
        <v>86</v>
      </c>
      <c r="AY154" s="14" t="s">
        <v>133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84</v>
      </c>
      <c r="BK154" s="229">
        <f>ROUND(I154*H154,2)</f>
        <v>0</v>
      </c>
      <c r="BL154" s="14" t="s">
        <v>140</v>
      </c>
      <c r="BM154" s="228" t="s">
        <v>248</v>
      </c>
    </row>
    <row r="155" spans="1:65" s="2" customFormat="1" ht="24.15" customHeight="1">
      <c r="A155" s="35"/>
      <c r="B155" s="36"/>
      <c r="C155" s="216" t="s">
        <v>249</v>
      </c>
      <c r="D155" s="216" t="s">
        <v>136</v>
      </c>
      <c r="E155" s="217" t="s">
        <v>589</v>
      </c>
      <c r="F155" s="218" t="s">
        <v>590</v>
      </c>
      <c r="G155" s="219" t="s">
        <v>183</v>
      </c>
      <c r="H155" s="220">
        <v>1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41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140</v>
      </c>
      <c r="AT155" s="228" t="s">
        <v>136</v>
      </c>
      <c r="AU155" s="228" t="s">
        <v>86</v>
      </c>
      <c r="AY155" s="14" t="s">
        <v>133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84</v>
      </c>
      <c r="BK155" s="229">
        <f>ROUND(I155*H155,2)</f>
        <v>0</v>
      </c>
      <c r="BL155" s="14" t="s">
        <v>140</v>
      </c>
      <c r="BM155" s="228" t="s">
        <v>252</v>
      </c>
    </row>
    <row r="156" spans="1:65" s="2" customFormat="1" ht="24.15" customHeight="1">
      <c r="A156" s="35"/>
      <c r="B156" s="36"/>
      <c r="C156" s="216" t="s">
        <v>144</v>
      </c>
      <c r="D156" s="216" t="s">
        <v>136</v>
      </c>
      <c r="E156" s="217" t="s">
        <v>591</v>
      </c>
      <c r="F156" s="218" t="s">
        <v>592</v>
      </c>
      <c r="G156" s="219" t="s">
        <v>183</v>
      </c>
      <c r="H156" s="220">
        <v>4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41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140</v>
      </c>
      <c r="AT156" s="228" t="s">
        <v>136</v>
      </c>
      <c r="AU156" s="228" t="s">
        <v>86</v>
      </c>
      <c r="AY156" s="14" t="s">
        <v>133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84</v>
      </c>
      <c r="BK156" s="229">
        <f>ROUND(I156*H156,2)</f>
        <v>0</v>
      </c>
      <c r="BL156" s="14" t="s">
        <v>140</v>
      </c>
      <c r="BM156" s="228" t="s">
        <v>255</v>
      </c>
    </row>
    <row r="157" spans="1:65" s="2" customFormat="1" ht="24.15" customHeight="1">
      <c r="A157" s="35"/>
      <c r="B157" s="36"/>
      <c r="C157" s="216" t="s">
        <v>256</v>
      </c>
      <c r="D157" s="216" t="s">
        <v>136</v>
      </c>
      <c r="E157" s="217" t="s">
        <v>593</v>
      </c>
      <c r="F157" s="218" t="s">
        <v>594</v>
      </c>
      <c r="G157" s="219" t="s">
        <v>183</v>
      </c>
      <c r="H157" s="220">
        <v>4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41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140</v>
      </c>
      <c r="AT157" s="228" t="s">
        <v>136</v>
      </c>
      <c r="AU157" s="228" t="s">
        <v>86</v>
      </c>
      <c r="AY157" s="14" t="s">
        <v>133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84</v>
      </c>
      <c r="BK157" s="229">
        <f>ROUND(I157*H157,2)</f>
        <v>0</v>
      </c>
      <c r="BL157" s="14" t="s">
        <v>140</v>
      </c>
      <c r="BM157" s="228" t="s">
        <v>259</v>
      </c>
    </row>
    <row r="158" spans="1:65" s="2" customFormat="1" ht="33" customHeight="1">
      <c r="A158" s="35"/>
      <c r="B158" s="36"/>
      <c r="C158" s="216" t="s">
        <v>202</v>
      </c>
      <c r="D158" s="216" t="s">
        <v>136</v>
      </c>
      <c r="E158" s="217" t="s">
        <v>595</v>
      </c>
      <c r="F158" s="218" t="s">
        <v>596</v>
      </c>
      <c r="G158" s="219" t="s">
        <v>183</v>
      </c>
      <c r="H158" s="220">
        <v>1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41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140</v>
      </c>
      <c r="AT158" s="228" t="s">
        <v>136</v>
      </c>
      <c r="AU158" s="228" t="s">
        <v>86</v>
      </c>
      <c r="AY158" s="14" t="s">
        <v>133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84</v>
      </c>
      <c r="BK158" s="229">
        <f>ROUND(I158*H158,2)</f>
        <v>0</v>
      </c>
      <c r="BL158" s="14" t="s">
        <v>140</v>
      </c>
      <c r="BM158" s="228" t="s">
        <v>262</v>
      </c>
    </row>
    <row r="159" spans="1:65" s="2" customFormat="1" ht="24.15" customHeight="1">
      <c r="A159" s="35"/>
      <c r="B159" s="36"/>
      <c r="C159" s="216" t="s">
        <v>263</v>
      </c>
      <c r="D159" s="216" t="s">
        <v>136</v>
      </c>
      <c r="E159" s="217" t="s">
        <v>597</v>
      </c>
      <c r="F159" s="218" t="s">
        <v>598</v>
      </c>
      <c r="G159" s="219" t="s">
        <v>139</v>
      </c>
      <c r="H159" s="220">
        <v>37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41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140</v>
      </c>
      <c r="AT159" s="228" t="s">
        <v>136</v>
      </c>
      <c r="AU159" s="228" t="s">
        <v>86</v>
      </c>
      <c r="AY159" s="14" t="s">
        <v>133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84</v>
      </c>
      <c r="BK159" s="229">
        <f>ROUND(I159*H159,2)</f>
        <v>0</v>
      </c>
      <c r="BL159" s="14" t="s">
        <v>140</v>
      </c>
      <c r="BM159" s="228" t="s">
        <v>267</v>
      </c>
    </row>
    <row r="160" spans="1:65" s="2" customFormat="1" ht="21.75" customHeight="1">
      <c r="A160" s="35"/>
      <c r="B160" s="36"/>
      <c r="C160" s="216" t="s">
        <v>205</v>
      </c>
      <c r="D160" s="216" t="s">
        <v>136</v>
      </c>
      <c r="E160" s="217" t="s">
        <v>599</v>
      </c>
      <c r="F160" s="218" t="s">
        <v>600</v>
      </c>
      <c r="G160" s="219" t="s">
        <v>139</v>
      </c>
      <c r="H160" s="220">
        <v>37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41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140</v>
      </c>
      <c r="AT160" s="228" t="s">
        <v>136</v>
      </c>
      <c r="AU160" s="228" t="s">
        <v>86</v>
      </c>
      <c r="AY160" s="14" t="s">
        <v>133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84</v>
      </c>
      <c r="BK160" s="229">
        <f>ROUND(I160*H160,2)</f>
        <v>0</v>
      </c>
      <c r="BL160" s="14" t="s">
        <v>140</v>
      </c>
      <c r="BM160" s="228" t="s">
        <v>270</v>
      </c>
    </row>
    <row r="161" spans="1:65" s="2" customFormat="1" ht="24.15" customHeight="1">
      <c r="A161" s="35"/>
      <c r="B161" s="36"/>
      <c r="C161" s="216" t="s">
        <v>271</v>
      </c>
      <c r="D161" s="216" t="s">
        <v>136</v>
      </c>
      <c r="E161" s="217" t="s">
        <v>601</v>
      </c>
      <c r="F161" s="218" t="s">
        <v>602</v>
      </c>
      <c r="G161" s="219" t="s">
        <v>172</v>
      </c>
      <c r="H161" s="241"/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41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140</v>
      </c>
      <c r="AT161" s="228" t="s">
        <v>136</v>
      </c>
      <c r="AU161" s="228" t="s">
        <v>86</v>
      </c>
      <c r="AY161" s="14" t="s">
        <v>133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84</v>
      </c>
      <c r="BK161" s="229">
        <f>ROUND(I161*H161,2)</f>
        <v>0</v>
      </c>
      <c r="BL161" s="14" t="s">
        <v>140</v>
      </c>
      <c r="BM161" s="228" t="s">
        <v>274</v>
      </c>
    </row>
    <row r="162" spans="1:63" s="12" customFormat="1" ht="22.8" customHeight="1">
      <c r="A162" s="12"/>
      <c r="B162" s="200"/>
      <c r="C162" s="201"/>
      <c r="D162" s="202" t="s">
        <v>75</v>
      </c>
      <c r="E162" s="214" t="s">
        <v>603</v>
      </c>
      <c r="F162" s="214" t="s">
        <v>604</v>
      </c>
      <c r="G162" s="201"/>
      <c r="H162" s="201"/>
      <c r="I162" s="204"/>
      <c r="J162" s="215">
        <f>BK162</f>
        <v>0</v>
      </c>
      <c r="K162" s="201"/>
      <c r="L162" s="206"/>
      <c r="M162" s="207"/>
      <c r="N162" s="208"/>
      <c r="O162" s="208"/>
      <c r="P162" s="209">
        <f>SUM(P163:P165)</f>
        <v>0</v>
      </c>
      <c r="Q162" s="208"/>
      <c r="R162" s="209">
        <f>SUM(R163:R165)</f>
        <v>0</v>
      </c>
      <c r="S162" s="208"/>
      <c r="T162" s="210">
        <f>SUM(T163:T165)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1" t="s">
        <v>86</v>
      </c>
      <c r="AT162" s="212" t="s">
        <v>75</v>
      </c>
      <c r="AU162" s="212" t="s">
        <v>84</v>
      </c>
      <c r="AY162" s="211" t="s">
        <v>133</v>
      </c>
      <c r="BK162" s="213">
        <f>SUM(BK163:BK165)</f>
        <v>0</v>
      </c>
    </row>
    <row r="163" spans="1:65" s="2" customFormat="1" ht="66.75" customHeight="1">
      <c r="A163" s="35"/>
      <c r="B163" s="36"/>
      <c r="C163" s="216" t="s">
        <v>209</v>
      </c>
      <c r="D163" s="216" t="s">
        <v>136</v>
      </c>
      <c r="E163" s="217" t="s">
        <v>605</v>
      </c>
      <c r="F163" s="218" t="s">
        <v>606</v>
      </c>
      <c r="G163" s="219" t="s">
        <v>179</v>
      </c>
      <c r="H163" s="220">
        <v>1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41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140</v>
      </c>
      <c r="AT163" s="228" t="s">
        <v>136</v>
      </c>
      <c r="AU163" s="228" t="s">
        <v>86</v>
      </c>
      <c r="AY163" s="14" t="s">
        <v>133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84</v>
      </c>
      <c r="BK163" s="229">
        <f>ROUND(I163*H163,2)</f>
        <v>0</v>
      </c>
      <c r="BL163" s="14" t="s">
        <v>140</v>
      </c>
      <c r="BM163" s="228" t="s">
        <v>277</v>
      </c>
    </row>
    <row r="164" spans="1:65" s="2" customFormat="1" ht="66.75" customHeight="1">
      <c r="A164" s="35"/>
      <c r="B164" s="36"/>
      <c r="C164" s="216" t="s">
        <v>278</v>
      </c>
      <c r="D164" s="216" t="s">
        <v>136</v>
      </c>
      <c r="E164" s="217" t="s">
        <v>607</v>
      </c>
      <c r="F164" s="218" t="s">
        <v>608</v>
      </c>
      <c r="G164" s="219" t="s">
        <v>179</v>
      </c>
      <c r="H164" s="220">
        <v>1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41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140</v>
      </c>
      <c r="AT164" s="228" t="s">
        <v>136</v>
      </c>
      <c r="AU164" s="228" t="s">
        <v>86</v>
      </c>
      <c r="AY164" s="14" t="s">
        <v>133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84</v>
      </c>
      <c r="BK164" s="229">
        <f>ROUND(I164*H164,2)</f>
        <v>0</v>
      </c>
      <c r="BL164" s="14" t="s">
        <v>140</v>
      </c>
      <c r="BM164" s="228" t="s">
        <v>281</v>
      </c>
    </row>
    <row r="165" spans="1:65" s="2" customFormat="1" ht="24.15" customHeight="1">
      <c r="A165" s="35"/>
      <c r="B165" s="36"/>
      <c r="C165" s="216" t="s">
        <v>212</v>
      </c>
      <c r="D165" s="216" t="s">
        <v>136</v>
      </c>
      <c r="E165" s="217" t="s">
        <v>609</v>
      </c>
      <c r="F165" s="218" t="s">
        <v>610</v>
      </c>
      <c r="G165" s="219" t="s">
        <v>172</v>
      </c>
      <c r="H165" s="241"/>
      <c r="I165" s="221"/>
      <c r="J165" s="222">
        <f>ROUND(I165*H165,2)</f>
        <v>0</v>
      </c>
      <c r="K165" s="223"/>
      <c r="L165" s="41"/>
      <c r="M165" s="224" t="s">
        <v>1</v>
      </c>
      <c r="N165" s="225" t="s">
        <v>41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140</v>
      </c>
      <c r="AT165" s="228" t="s">
        <v>136</v>
      </c>
      <c r="AU165" s="228" t="s">
        <v>86</v>
      </c>
      <c r="AY165" s="14" t="s">
        <v>133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84</v>
      </c>
      <c r="BK165" s="229">
        <f>ROUND(I165*H165,2)</f>
        <v>0</v>
      </c>
      <c r="BL165" s="14" t="s">
        <v>140</v>
      </c>
      <c r="BM165" s="228" t="s">
        <v>284</v>
      </c>
    </row>
    <row r="166" spans="1:63" s="12" customFormat="1" ht="22.8" customHeight="1">
      <c r="A166" s="12"/>
      <c r="B166" s="200"/>
      <c r="C166" s="201"/>
      <c r="D166" s="202" t="s">
        <v>75</v>
      </c>
      <c r="E166" s="214" t="s">
        <v>611</v>
      </c>
      <c r="F166" s="214" t="s">
        <v>612</v>
      </c>
      <c r="G166" s="201"/>
      <c r="H166" s="201"/>
      <c r="I166" s="204"/>
      <c r="J166" s="215">
        <f>BK166</f>
        <v>0</v>
      </c>
      <c r="K166" s="201"/>
      <c r="L166" s="206"/>
      <c r="M166" s="207"/>
      <c r="N166" s="208"/>
      <c r="O166" s="208"/>
      <c r="P166" s="209">
        <f>SUM(P167:P168)</f>
        <v>0</v>
      </c>
      <c r="Q166" s="208"/>
      <c r="R166" s="209">
        <f>SUM(R167:R168)</f>
        <v>0</v>
      </c>
      <c r="S166" s="208"/>
      <c r="T166" s="210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1" t="s">
        <v>86</v>
      </c>
      <c r="AT166" s="212" t="s">
        <v>75</v>
      </c>
      <c r="AU166" s="212" t="s">
        <v>84</v>
      </c>
      <c r="AY166" s="211" t="s">
        <v>133</v>
      </c>
      <c r="BK166" s="213">
        <f>SUM(BK167:BK168)</f>
        <v>0</v>
      </c>
    </row>
    <row r="167" spans="1:65" s="2" customFormat="1" ht="37.8" customHeight="1">
      <c r="A167" s="35"/>
      <c r="B167" s="36"/>
      <c r="C167" s="216" t="s">
        <v>285</v>
      </c>
      <c r="D167" s="216" t="s">
        <v>136</v>
      </c>
      <c r="E167" s="217" t="s">
        <v>613</v>
      </c>
      <c r="F167" s="218" t="s">
        <v>614</v>
      </c>
      <c r="G167" s="219" t="s">
        <v>179</v>
      </c>
      <c r="H167" s="220">
        <v>1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41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140</v>
      </c>
      <c r="AT167" s="228" t="s">
        <v>136</v>
      </c>
      <c r="AU167" s="228" t="s">
        <v>86</v>
      </c>
      <c r="AY167" s="14" t="s">
        <v>133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84</v>
      </c>
      <c r="BK167" s="229">
        <f>ROUND(I167*H167,2)</f>
        <v>0</v>
      </c>
      <c r="BL167" s="14" t="s">
        <v>140</v>
      </c>
      <c r="BM167" s="228" t="s">
        <v>288</v>
      </c>
    </row>
    <row r="168" spans="1:65" s="2" customFormat="1" ht="24.15" customHeight="1">
      <c r="A168" s="35"/>
      <c r="B168" s="36"/>
      <c r="C168" s="216" t="s">
        <v>215</v>
      </c>
      <c r="D168" s="216" t="s">
        <v>136</v>
      </c>
      <c r="E168" s="217" t="s">
        <v>615</v>
      </c>
      <c r="F168" s="218" t="s">
        <v>616</v>
      </c>
      <c r="G168" s="219" t="s">
        <v>172</v>
      </c>
      <c r="H168" s="241"/>
      <c r="I168" s="221"/>
      <c r="J168" s="222">
        <f>ROUND(I168*H168,2)</f>
        <v>0</v>
      </c>
      <c r="K168" s="223"/>
      <c r="L168" s="41"/>
      <c r="M168" s="242" t="s">
        <v>1</v>
      </c>
      <c r="N168" s="243" t="s">
        <v>41</v>
      </c>
      <c r="O168" s="244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140</v>
      </c>
      <c r="AT168" s="228" t="s">
        <v>136</v>
      </c>
      <c r="AU168" s="228" t="s">
        <v>86</v>
      </c>
      <c r="AY168" s="14" t="s">
        <v>133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84</v>
      </c>
      <c r="BK168" s="229">
        <f>ROUND(I168*H168,2)</f>
        <v>0</v>
      </c>
      <c r="BL168" s="14" t="s">
        <v>140</v>
      </c>
      <c r="BM168" s="228" t="s">
        <v>291</v>
      </c>
    </row>
    <row r="169" spans="1:31" s="2" customFormat="1" ht="6.95" customHeight="1">
      <c r="A169" s="35"/>
      <c r="B169" s="63"/>
      <c r="C169" s="64"/>
      <c r="D169" s="64"/>
      <c r="E169" s="64"/>
      <c r="F169" s="64"/>
      <c r="G169" s="64"/>
      <c r="H169" s="64"/>
      <c r="I169" s="64"/>
      <c r="J169" s="64"/>
      <c r="K169" s="64"/>
      <c r="L169" s="41"/>
      <c r="M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</sheetData>
  <sheetProtection password="CC35" sheet="1" objects="1" scenarios="1" formatColumns="0" formatRows="0" autoFilter="0"/>
  <autoFilter ref="C120:K16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>
      <c r="B4" s="17"/>
      <c r="D4" s="135" t="s">
        <v>102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HD - Rekonstrukce plynové kotelny v objektu MŠ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103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617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10. 3. 2022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>00255513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>město Horažďovice</v>
      </c>
      <c r="F15" s="35"/>
      <c r="G15" s="35"/>
      <c r="H15" s="35"/>
      <c r="I15" s="137" t="s">
        <v>28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29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31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28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>Matoušek</v>
      </c>
      <c r="F24" s="35"/>
      <c r="G24" s="35"/>
      <c r="H24" s="35"/>
      <c r="I24" s="137" t="s">
        <v>28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ROUND(J120,2)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40</v>
      </c>
      <c r="E33" s="137" t="s">
        <v>41</v>
      </c>
      <c r="F33" s="151">
        <f>ROUND((SUM(BE120:BE144)),2)</f>
        <v>0</v>
      </c>
      <c r="G33" s="35"/>
      <c r="H33" s="35"/>
      <c r="I33" s="152">
        <v>0.21</v>
      </c>
      <c r="J33" s="151">
        <f>ROUND(((SUM(BE120:BE144))*I33),2)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42</v>
      </c>
      <c r="F34" s="151">
        <f>ROUND((SUM(BF120:BF144)),2)</f>
        <v>0</v>
      </c>
      <c r="G34" s="35"/>
      <c r="H34" s="35"/>
      <c r="I34" s="152">
        <v>0.15</v>
      </c>
      <c r="J34" s="151">
        <f>ROUND(((SUM(BF120:BF144))*I34),2)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ROUND((SUM(BG120:BG144)),2)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ROUND((SUM(BH120:BH144)),2)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ROUND((SUM(BI120:BI144)),2)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HD - Rekonstrukce plynové kotelny v objektu MŠ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03 - Vnitřní plynovod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10. 3. 2022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Horažďovice</v>
      </c>
      <c r="G91" s="37"/>
      <c r="H91" s="37"/>
      <c r="I91" s="29" t="s">
        <v>31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29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Matoušek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106</v>
      </c>
      <c r="D94" s="173"/>
      <c r="E94" s="173"/>
      <c r="F94" s="173"/>
      <c r="G94" s="173"/>
      <c r="H94" s="173"/>
      <c r="I94" s="173"/>
      <c r="J94" s="174" t="s">
        <v>107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108</v>
      </c>
      <c r="D96" s="37"/>
      <c r="E96" s="37"/>
      <c r="F96" s="37"/>
      <c r="G96" s="37"/>
      <c r="H96" s="37"/>
      <c r="I96" s="37"/>
      <c r="J96" s="107">
        <f>J120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109</v>
      </c>
    </row>
    <row r="97" spans="1:31" s="9" customFormat="1" ht="24.95" customHeight="1">
      <c r="A97" s="9"/>
      <c r="B97" s="176"/>
      <c r="C97" s="177"/>
      <c r="D97" s="178" t="s">
        <v>110</v>
      </c>
      <c r="E97" s="179"/>
      <c r="F97" s="179"/>
      <c r="G97" s="179"/>
      <c r="H97" s="179"/>
      <c r="I97" s="179"/>
      <c r="J97" s="180">
        <f>J121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618</v>
      </c>
      <c r="E98" s="185"/>
      <c r="F98" s="185"/>
      <c r="G98" s="185"/>
      <c r="H98" s="185"/>
      <c r="I98" s="185"/>
      <c r="J98" s="186">
        <f>J122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116</v>
      </c>
      <c r="E99" s="185"/>
      <c r="F99" s="185"/>
      <c r="G99" s="185"/>
      <c r="H99" s="185"/>
      <c r="I99" s="185"/>
      <c r="J99" s="186">
        <f>J138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6"/>
      <c r="C100" s="177"/>
      <c r="D100" s="178" t="s">
        <v>619</v>
      </c>
      <c r="E100" s="179"/>
      <c r="F100" s="179"/>
      <c r="G100" s="179"/>
      <c r="H100" s="179"/>
      <c r="I100" s="179"/>
      <c r="J100" s="180">
        <f>J142</f>
        <v>0</v>
      </c>
      <c r="K100" s="177"/>
      <c r="L100" s="18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0" t="s">
        <v>118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16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171" t="str">
        <f>E7</f>
        <v>HD - Rekonstrukce plynové kotelny v objektu MŠ</v>
      </c>
      <c r="F110" s="29"/>
      <c r="G110" s="29"/>
      <c r="H110" s="29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103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73" t="str">
        <f>E9</f>
        <v>03 - Vnitřní plynovod</v>
      </c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20</v>
      </c>
      <c r="D114" s="37"/>
      <c r="E114" s="37"/>
      <c r="F114" s="24" t="str">
        <f>F12</f>
        <v xml:space="preserve"> </v>
      </c>
      <c r="G114" s="37"/>
      <c r="H114" s="37"/>
      <c r="I114" s="29" t="s">
        <v>22</v>
      </c>
      <c r="J114" s="76" t="str">
        <f>IF(J12="","",J12)</f>
        <v>10. 3. 2022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24</v>
      </c>
      <c r="D116" s="37"/>
      <c r="E116" s="37"/>
      <c r="F116" s="24" t="str">
        <f>E15</f>
        <v>město Horažďovice</v>
      </c>
      <c r="G116" s="37"/>
      <c r="H116" s="37"/>
      <c r="I116" s="29" t="s">
        <v>31</v>
      </c>
      <c r="J116" s="33" t="str">
        <f>E21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29</v>
      </c>
      <c r="D117" s="37"/>
      <c r="E117" s="37"/>
      <c r="F117" s="24" t="str">
        <f>IF(E18="","",E18)</f>
        <v>Vyplň údaj</v>
      </c>
      <c r="G117" s="37"/>
      <c r="H117" s="37"/>
      <c r="I117" s="29" t="s">
        <v>33</v>
      </c>
      <c r="J117" s="33" t="str">
        <f>E24</f>
        <v>Matoušek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88"/>
      <c r="B119" s="189"/>
      <c r="C119" s="190" t="s">
        <v>119</v>
      </c>
      <c r="D119" s="191" t="s">
        <v>61</v>
      </c>
      <c r="E119" s="191" t="s">
        <v>57</v>
      </c>
      <c r="F119" s="191" t="s">
        <v>58</v>
      </c>
      <c r="G119" s="191" t="s">
        <v>120</v>
      </c>
      <c r="H119" s="191" t="s">
        <v>121</v>
      </c>
      <c r="I119" s="191" t="s">
        <v>122</v>
      </c>
      <c r="J119" s="192" t="s">
        <v>107</v>
      </c>
      <c r="K119" s="193" t="s">
        <v>123</v>
      </c>
      <c r="L119" s="194"/>
      <c r="M119" s="97" t="s">
        <v>1</v>
      </c>
      <c r="N119" s="98" t="s">
        <v>40</v>
      </c>
      <c r="O119" s="98" t="s">
        <v>124</v>
      </c>
      <c r="P119" s="98" t="s">
        <v>125</v>
      </c>
      <c r="Q119" s="98" t="s">
        <v>126</v>
      </c>
      <c r="R119" s="98" t="s">
        <v>127</v>
      </c>
      <c r="S119" s="98" t="s">
        <v>128</v>
      </c>
      <c r="T119" s="99" t="s">
        <v>129</v>
      </c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</row>
    <row r="120" spans="1:63" s="2" customFormat="1" ht="22.8" customHeight="1">
      <c r="A120" s="35"/>
      <c r="B120" s="36"/>
      <c r="C120" s="104" t="s">
        <v>130</v>
      </c>
      <c r="D120" s="37"/>
      <c r="E120" s="37"/>
      <c r="F120" s="37"/>
      <c r="G120" s="37"/>
      <c r="H120" s="37"/>
      <c r="I120" s="37"/>
      <c r="J120" s="195">
        <f>BK120</f>
        <v>0</v>
      </c>
      <c r="K120" s="37"/>
      <c r="L120" s="41"/>
      <c r="M120" s="100"/>
      <c r="N120" s="196"/>
      <c r="O120" s="101"/>
      <c r="P120" s="197">
        <f>P121+P142</f>
        <v>0</v>
      </c>
      <c r="Q120" s="101"/>
      <c r="R120" s="197">
        <f>R121+R142</f>
        <v>0</v>
      </c>
      <c r="S120" s="101"/>
      <c r="T120" s="198">
        <f>T121+T142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75</v>
      </c>
      <c r="AU120" s="14" t="s">
        <v>109</v>
      </c>
      <c r="BK120" s="199">
        <f>BK121+BK142</f>
        <v>0</v>
      </c>
    </row>
    <row r="121" spans="1:63" s="12" customFormat="1" ht="25.9" customHeight="1">
      <c r="A121" s="12"/>
      <c r="B121" s="200"/>
      <c r="C121" s="201"/>
      <c r="D121" s="202" t="s">
        <v>75</v>
      </c>
      <c r="E121" s="203" t="s">
        <v>131</v>
      </c>
      <c r="F121" s="203" t="s">
        <v>132</v>
      </c>
      <c r="G121" s="201"/>
      <c r="H121" s="201"/>
      <c r="I121" s="204"/>
      <c r="J121" s="205">
        <f>BK121</f>
        <v>0</v>
      </c>
      <c r="K121" s="201"/>
      <c r="L121" s="206"/>
      <c r="M121" s="207"/>
      <c r="N121" s="208"/>
      <c r="O121" s="208"/>
      <c r="P121" s="209">
        <f>P122+P138</f>
        <v>0</v>
      </c>
      <c r="Q121" s="208"/>
      <c r="R121" s="209">
        <f>R122+R138</f>
        <v>0</v>
      </c>
      <c r="S121" s="208"/>
      <c r="T121" s="210">
        <f>T122+T138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1" t="s">
        <v>86</v>
      </c>
      <c r="AT121" s="212" t="s">
        <v>75</v>
      </c>
      <c r="AU121" s="212" t="s">
        <v>76</v>
      </c>
      <c r="AY121" s="211" t="s">
        <v>133</v>
      </c>
      <c r="BK121" s="213">
        <f>BK122+BK138</f>
        <v>0</v>
      </c>
    </row>
    <row r="122" spans="1:63" s="12" customFormat="1" ht="22.8" customHeight="1">
      <c r="A122" s="12"/>
      <c r="B122" s="200"/>
      <c r="C122" s="201"/>
      <c r="D122" s="202" t="s">
        <v>75</v>
      </c>
      <c r="E122" s="214" t="s">
        <v>620</v>
      </c>
      <c r="F122" s="214" t="s">
        <v>621</v>
      </c>
      <c r="G122" s="201"/>
      <c r="H122" s="201"/>
      <c r="I122" s="204"/>
      <c r="J122" s="215">
        <f>BK122</f>
        <v>0</v>
      </c>
      <c r="K122" s="201"/>
      <c r="L122" s="206"/>
      <c r="M122" s="207"/>
      <c r="N122" s="208"/>
      <c r="O122" s="208"/>
      <c r="P122" s="209">
        <f>SUM(P123:P137)</f>
        <v>0</v>
      </c>
      <c r="Q122" s="208"/>
      <c r="R122" s="209">
        <f>SUM(R123:R137)</f>
        <v>0</v>
      </c>
      <c r="S122" s="208"/>
      <c r="T122" s="210">
        <f>SUM(T123:T137)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86</v>
      </c>
      <c r="AT122" s="212" t="s">
        <v>75</v>
      </c>
      <c r="AU122" s="212" t="s">
        <v>84</v>
      </c>
      <c r="AY122" s="211" t="s">
        <v>133</v>
      </c>
      <c r="BK122" s="213">
        <f>SUM(BK123:BK137)</f>
        <v>0</v>
      </c>
    </row>
    <row r="123" spans="1:65" s="2" customFormat="1" ht="24.15" customHeight="1">
      <c r="A123" s="35"/>
      <c r="B123" s="36"/>
      <c r="C123" s="216" t="s">
        <v>84</v>
      </c>
      <c r="D123" s="216" t="s">
        <v>136</v>
      </c>
      <c r="E123" s="217" t="s">
        <v>622</v>
      </c>
      <c r="F123" s="218" t="s">
        <v>623</v>
      </c>
      <c r="G123" s="219" t="s">
        <v>139</v>
      </c>
      <c r="H123" s="220">
        <v>3</v>
      </c>
      <c r="I123" s="221"/>
      <c r="J123" s="222">
        <f>ROUND(I123*H123,2)</f>
        <v>0</v>
      </c>
      <c r="K123" s="223"/>
      <c r="L123" s="41"/>
      <c r="M123" s="224" t="s">
        <v>1</v>
      </c>
      <c r="N123" s="225" t="s">
        <v>41</v>
      </c>
      <c r="O123" s="88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28" t="s">
        <v>140</v>
      </c>
      <c r="AT123" s="228" t="s">
        <v>136</v>
      </c>
      <c r="AU123" s="228" t="s">
        <v>86</v>
      </c>
      <c r="AY123" s="14" t="s">
        <v>133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4" t="s">
        <v>84</v>
      </c>
      <c r="BK123" s="229">
        <f>ROUND(I123*H123,2)</f>
        <v>0</v>
      </c>
      <c r="BL123" s="14" t="s">
        <v>140</v>
      </c>
      <c r="BM123" s="228" t="s">
        <v>86</v>
      </c>
    </row>
    <row r="124" spans="1:65" s="2" customFormat="1" ht="24.15" customHeight="1">
      <c r="A124" s="35"/>
      <c r="B124" s="36"/>
      <c r="C124" s="216" t="s">
        <v>86</v>
      </c>
      <c r="D124" s="216" t="s">
        <v>136</v>
      </c>
      <c r="E124" s="217" t="s">
        <v>624</v>
      </c>
      <c r="F124" s="218" t="s">
        <v>625</v>
      </c>
      <c r="G124" s="219" t="s">
        <v>139</v>
      </c>
      <c r="H124" s="220">
        <v>1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41</v>
      </c>
      <c r="O124" s="88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140</v>
      </c>
      <c r="AT124" s="228" t="s">
        <v>136</v>
      </c>
      <c r="AU124" s="228" t="s">
        <v>86</v>
      </c>
      <c r="AY124" s="14" t="s">
        <v>133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84</v>
      </c>
      <c r="BK124" s="229">
        <f>ROUND(I124*H124,2)</f>
        <v>0</v>
      </c>
      <c r="BL124" s="14" t="s">
        <v>140</v>
      </c>
      <c r="BM124" s="228" t="s">
        <v>145</v>
      </c>
    </row>
    <row r="125" spans="1:65" s="2" customFormat="1" ht="24.15" customHeight="1">
      <c r="A125" s="35"/>
      <c r="B125" s="36"/>
      <c r="C125" s="216" t="s">
        <v>146</v>
      </c>
      <c r="D125" s="216" t="s">
        <v>136</v>
      </c>
      <c r="E125" s="217" t="s">
        <v>626</v>
      </c>
      <c r="F125" s="218" t="s">
        <v>627</v>
      </c>
      <c r="G125" s="219" t="s">
        <v>139</v>
      </c>
      <c r="H125" s="220">
        <v>5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41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140</v>
      </c>
      <c r="AT125" s="228" t="s">
        <v>136</v>
      </c>
      <c r="AU125" s="228" t="s">
        <v>86</v>
      </c>
      <c r="AY125" s="14" t="s">
        <v>133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84</v>
      </c>
      <c r="BK125" s="229">
        <f>ROUND(I125*H125,2)</f>
        <v>0</v>
      </c>
      <c r="BL125" s="14" t="s">
        <v>140</v>
      </c>
      <c r="BM125" s="228" t="s">
        <v>149</v>
      </c>
    </row>
    <row r="126" spans="1:65" s="2" customFormat="1" ht="24.15" customHeight="1">
      <c r="A126" s="35"/>
      <c r="B126" s="36"/>
      <c r="C126" s="216" t="s">
        <v>145</v>
      </c>
      <c r="D126" s="216" t="s">
        <v>136</v>
      </c>
      <c r="E126" s="217" t="s">
        <v>628</v>
      </c>
      <c r="F126" s="218" t="s">
        <v>629</v>
      </c>
      <c r="G126" s="219" t="s">
        <v>139</v>
      </c>
      <c r="H126" s="220">
        <v>17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41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140</v>
      </c>
      <c r="AT126" s="228" t="s">
        <v>136</v>
      </c>
      <c r="AU126" s="228" t="s">
        <v>86</v>
      </c>
      <c r="AY126" s="14" t="s">
        <v>133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84</v>
      </c>
      <c r="BK126" s="229">
        <f>ROUND(I126*H126,2)</f>
        <v>0</v>
      </c>
      <c r="BL126" s="14" t="s">
        <v>140</v>
      </c>
      <c r="BM126" s="228" t="s">
        <v>152</v>
      </c>
    </row>
    <row r="127" spans="1:65" s="2" customFormat="1" ht="24.15" customHeight="1">
      <c r="A127" s="35"/>
      <c r="B127" s="36"/>
      <c r="C127" s="216" t="s">
        <v>153</v>
      </c>
      <c r="D127" s="216" t="s">
        <v>136</v>
      </c>
      <c r="E127" s="217" t="s">
        <v>630</v>
      </c>
      <c r="F127" s="218" t="s">
        <v>631</v>
      </c>
      <c r="G127" s="219" t="s">
        <v>179</v>
      </c>
      <c r="H127" s="220">
        <v>2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41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140</v>
      </c>
      <c r="AT127" s="228" t="s">
        <v>136</v>
      </c>
      <c r="AU127" s="228" t="s">
        <v>86</v>
      </c>
      <c r="AY127" s="14" t="s">
        <v>133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84</v>
      </c>
      <c r="BK127" s="229">
        <f>ROUND(I127*H127,2)</f>
        <v>0</v>
      </c>
      <c r="BL127" s="14" t="s">
        <v>140</v>
      </c>
      <c r="BM127" s="228" t="s">
        <v>156</v>
      </c>
    </row>
    <row r="128" spans="1:65" s="2" customFormat="1" ht="16.5" customHeight="1">
      <c r="A128" s="35"/>
      <c r="B128" s="36"/>
      <c r="C128" s="216" t="s">
        <v>149</v>
      </c>
      <c r="D128" s="216" t="s">
        <v>136</v>
      </c>
      <c r="E128" s="217" t="s">
        <v>632</v>
      </c>
      <c r="F128" s="218" t="s">
        <v>633</v>
      </c>
      <c r="G128" s="219" t="s">
        <v>183</v>
      </c>
      <c r="H128" s="220">
        <v>2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41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140</v>
      </c>
      <c r="AT128" s="228" t="s">
        <v>136</v>
      </c>
      <c r="AU128" s="228" t="s">
        <v>86</v>
      </c>
      <c r="AY128" s="14" t="s">
        <v>133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84</v>
      </c>
      <c r="BK128" s="229">
        <f>ROUND(I128*H128,2)</f>
        <v>0</v>
      </c>
      <c r="BL128" s="14" t="s">
        <v>140</v>
      </c>
      <c r="BM128" s="228" t="s">
        <v>159</v>
      </c>
    </row>
    <row r="129" spans="1:65" s="2" customFormat="1" ht="16.5" customHeight="1">
      <c r="A129" s="35"/>
      <c r="B129" s="36"/>
      <c r="C129" s="216" t="s">
        <v>160</v>
      </c>
      <c r="D129" s="216" t="s">
        <v>136</v>
      </c>
      <c r="E129" s="217" t="s">
        <v>634</v>
      </c>
      <c r="F129" s="218" t="s">
        <v>635</v>
      </c>
      <c r="G129" s="219" t="s">
        <v>183</v>
      </c>
      <c r="H129" s="220">
        <v>2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41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140</v>
      </c>
      <c r="AT129" s="228" t="s">
        <v>136</v>
      </c>
      <c r="AU129" s="228" t="s">
        <v>86</v>
      </c>
      <c r="AY129" s="14" t="s">
        <v>133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84</v>
      </c>
      <c r="BK129" s="229">
        <f>ROUND(I129*H129,2)</f>
        <v>0</v>
      </c>
      <c r="BL129" s="14" t="s">
        <v>140</v>
      </c>
      <c r="BM129" s="228" t="s">
        <v>163</v>
      </c>
    </row>
    <row r="130" spans="1:65" s="2" customFormat="1" ht="16.5" customHeight="1">
      <c r="A130" s="35"/>
      <c r="B130" s="36"/>
      <c r="C130" s="216" t="s">
        <v>152</v>
      </c>
      <c r="D130" s="216" t="s">
        <v>136</v>
      </c>
      <c r="E130" s="217" t="s">
        <v>636</v>
      </c>
      <c r="F130" s="218" t="s">
        <v>637</v>
      </c>
      <c r="G130" s="219" t="s">
        <v>139</v>
      </c>
      <c r="H130" s="220">
        <v>20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41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140</v>
      </c>
      <c r="AT130" s="228" t="s">
        <v>136</v>
      </c>
      <c r="AU130" s="228" t="s">
        <v>86</v>
      </c>
      <c r="AY130" s="14" t="s">
        <v>133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84</v>
      </c>
      <c r="BK130" s="229">
        <f>ROUND(I130*H130,2)</f>
        <v>0</v>
      </c>
      <c r="BL130" s="14" t="s">
        <v>140</v>
      </c>
      <c r="BM130" s="228" t="s">
        <v>140</v>
      </c>
    </row>
    <row r="131" spans="1:65" s="2" customFormat="1" ht="16.5" customHeight="1">
      <c r="A131" s="35"/>
      <c r="B131" s="36"/>
      <c r="C131" s="216" t="s">
        <v>166</v>
      </c>
      <c r="D131" s="216" t="s">
        <v>136</v>
      </c>
      <c r="E131" s="217" t="s">
        <v>638</v>
      </c>
      <c r="F131" s="218" t="s">
        <v>639</v>
      </c>
      <c r="G131" s="219" t="s">
        <v>183</v>
      </c>
      <c r="H131" s="220">
        <v>1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41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140</v>
      </c>
      <c r="AT131" s="228" t="s">
        <v>136</v>
      </c>
      <c r="AU131" s="228" t="s">
        <v>86</v>
      </c>
      <c r="AY131" s="14" t="s">
        <v>133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84</v>
      </c>
      <c r="BK131" s="229">
        <f>ROUND(I131*H131,2)</f>
        <v>0</v>
      </c>
      <c r="BL131" s="14" t="s">
        <v>140</v>
      </c>
      <c r="BM131" s="228" t="s">
        <v>169</v>
      </c>
    </row>
    <row r="132" spans="1:65" s="2" customFormat="1" ht="24.15" customHeight="1">
      <c r="A132" s="35"/>
      <c r="B132" s="36"/>
      <c r="C132" s="216" t="s">
        <v>156</v>
      </c>
      <c r="D132" s="216" t="s">
        <v>136</v>
      </c>
      <c r="E132" s="217" t="s">
        <v>640</v>
      </c>
      <c r="F132" s="218" t="s">
        <v>641</v>
      </c>
      <c r="G132" s="219" t="s">
        <v>183</v>
      </c>
      <c r="H132" s="220">
        <v>1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41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140</v>
      </c>
      <c r="AT132" s="228" t="s">
        <v>136</v>
      </c>
      <c r="AU132" s="228" t="s">
        <v>86</v>
      </c>
      <c r="AY132" s="14" t="s">
        <v>133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84</v>
      </c>
      <c r="BK132" s="229">
        <f>ROUND(I132*H132,2)</f>
        <v>0</v>
      </c>
      <c r="BL132" s="14" t="s">
        <v>140</v>
      </c>
      <c r="BM132" s="228" t="s">
        <v>173</v>
      </c>
    </row>
    <row r="133" spans="1:65" s="2" customFormat="1" ht="24.15" customHeight="1">
      <c r="A133" s="35"/>
      <c r="B133" s="36"/>
      <c r="C133" s="216" t="s">
        <v>176</v>
      </c>
      <c r="D133" s="216" t="s">
        <v>136</v>
      </c>
      <c r="E133" s="217" t="s">
        <v>642</v>
      </c>
      <c r="F133" s="218" t="s">
        <v>643</v>
      </c>
      <c r="G133" s="219" t="s">
        <v>183</v>
      </c>
      <c r="H133" s="220">
        <v>1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41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140</v>
      </c>
      <c r="AT133" s="228" t="s">
        <v>136</v>
      </c>
      <c r="AU133" s="228" t="s">
        <v>86</v>
      </c>
      <c r="AY133" s="14" t="s">
        <v>133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84</v>
      </c>
      <c r="BK133" s="229">
        <f>ROUND(I133*H133,2)</f>
        <v>0</v>
      </c>
      <c r="BL133" s="14" t="s">
        <v>140</v>
      </c>
      <c r="BM133" s="228" t="s">
        <v>180</v>
      </c>
    </row>
    <row r="134" spans="1:65" s="2" customFormat="1" ht="16.5" customHeight="1">
      <c r="A134" s="35"/>
      <c r="B134" s="36"/>
      <c r="C134" s="216" t="s">
        <v>159</v>
      </c>
      <c r="D134" s="216" t="s">
        <v>136</v>
      </c>
      <c r="E134" s="217" t="s">
        <v>644</v>
      </c>
      <c r="F134" s="218" t="s">
        <v>645</v>
      </c>
      <c r="G134" s="219" t="s">
        <v>183</v>
      </c>
      <c r="H134" s="220">
        <v>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41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140</v>
      </c>
      <c r="AT134" s="228" t="s">
        <v>136</v>
      </c>
      <c r="AU134" s="228" t="s">
        <v>86</v>
      </c>
      <c r="AY134" s="14" t="s">
        <v>133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84</v>
      </c>
      <c r="BK134" s="229">
        <f>ROUND(I134*H134,2)</f>
        <v>0</v>
      </c>
      <c r="BL134" s="14" t="s">
        <v>140</v>
      </c>
      <c r="BM134" s="228" t="s">
        <v>184</v>
      </c>
    </row>
    <row r="135" spans="1:65" s="2" customFormat="1" ht="24.15" customHeight="1">
      <c r="A135" s="35"/>
      <c r="B135" s="36"/>
      <c r="C135" s="216" t="s">
        <v>185</v>
      </c>
      <c r="D135" s="216" t="s">
        <v>136</v>
      </c>
      <c r="E135" s="217" t="s">
        <v>646</v>
      </c>
      <c r="F135" s="218" t="s">
        <v>647</v>
      </c>
      <c r="G135" s="219" t="s">
        <v>183</v>
      </c>
      <c r="H135" s="220">
        <v>2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41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140</v>
      </c>
      <c r="AT135" s="228" t="s">
        <v>136</v>
      </c>
      <c r="AU135" s="228" t="s">
        <v>86</v>
      </c>
      <c r="AY135" s="14" t="s">
        <v>133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84</v>
      </c>
      <c r="BK135" s="229">
        <f>ROUND(I135*H135,2)</f>
        <v>0</v>
      </c>
      <c r="BL135" s="14" t="s">
        <v>140</v>
      </c>
      <c r="BM135" s="228" t="s">
        <v>189</v>
      </c>
    </row>
    <row r="136" spans="1:65" s="2" customFormat="1" ht="24.15" customHeight="1">
      <c r="A136" s="35"/>
      <c r="B136" s="36"/>
      <c r="C136" s="216" t="s">
        <v>163</v>
      </c>
      <c r="D136" s="216" t="s">
        <v>136</v>
      </c>
      <c r="E136" s="217" t="s">
        <v>648</v>
      </c>
      <c r="F136" s="218" t="s">
        <v>649</v>
      </c>
      <c r="G136" s="219" t="s">
        <v>650</v>
      </c>
      <c r="H136" s="220">
        <v>0.065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41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140</v>
      </c>
      <c r="AT136" s="228" t="s">
        <v>136</v>
      </c>
      <c r="AU136" s="228" t="s">
        <v>86</v>
      </c>
      <c r="AY136" s="14" t="s">
        <v>133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84</v>
      </c>
      <c r="BK136" s="229">
        <f>ROUND(I136*H136,2)</f>
        <v>0</v>
      </c>
      <c r="BL136" s="14" t="s">
        <v>140</v>
      </c>
      <c r="BM136" s="228" t="s">
        <v>192</v>
      </c>
    </row>
    <row r="137" spans="1:65" s="2" customFormat="1" ht="24.15" customHeight="1">
      <c r="A137" s="35"/>
      <c r="B137" s="36"/>
      <c r="C137" s="216" t="s">
        <v>8</v>
      </c>
      <c r="D137" s="216" t="s">
        <v>136</v>
      </c>
      <c r="E137" s="217" t="s">
        <v>651</v>
      </c>
      <c r="F137" s="218" t="s">
        <v>652</v>
      </c>
      <c r="G137" s="219" t="s">
        <v>172</v>
      </c>
      <c r="H137" s="241"/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41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140</v>
      </c>
      <c r="AT137" s="228" t="s">
        <v>136</v>
      </c>
      <c r="AU137" s="228" t="s">
        <v>86</v>
      </c>
      <c r="AY137" s="14" t="s">
        <v>133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84</v>
      </c>
      <c r="BK137" s="229">
        <f>ROUND(I137*H137,2)</f>
        <v>0</v>
      </c>
      <c r="BL137" s="14" t="s">
        <v>140</v>
      </c>
      <c r="BM137" s="228" t="s">
        <v>196</v>
      </c>
    </row>
    <row r="138" spans="1:63" s="12" customFormat="1" ht="22.8" customHeight="1">
      <c r="A138" s="12"/>
      <c r="B138" s="200"/>
      <c r="C138" s="201"/>
      <c r="D138" s="202" t="s">
        <v>75</v>
      </c>
      <c r="E138" s="214" t="s">
        <v>483</v>
      </c>
      <c r="F138" s="214" t="s">
        <v>484</v>
      </c>
      <c r="G138" s="201"/>
      <c r="H138" s="201"/>
      <c r="I138" s="204"/>
      <c r="J138" s="215">
        <f>BK138</f>
        <v>0</v>
      </c>
      <c r="K138" s="201"/>
      <c r="L138" s="206"/>
      <c r="M138" s="207"/>
      <c r="N138" s="208"/>
      <c r="O138" s="208"/>
      <c r="P138" s="209">
        <f>SUM(P139:P141)</f>
        <v>0</v>
      </c>
      <c r="Q138" s="208"/>
      <c r="R138" s="209">
        <f>SUM(R139:R141)</f>
        <v>0</v>
      </c>
      <c r="S138" s="208"/>
      <c r="T138" s="210">
        <f>SUM(T139:T141)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1" t="s">
        <v>86</v>
      </c>
      <c r="AT138" s="212" t="s">
        <v>75</v>
      </c>
      <c r="AU138" s="212" t="s">
        <v>84</v>
      </c>
      <c r="AY138" s="211" t="s">
        <v>133</v>
      </c>
      <c r="BK138" s="213">
        <f>SUM(BK139:BK141)</f>
        <v>0</v>
      </c>
    </row>
    <row r="139" spans="1:65" s="2" customFormat="1" ht="24.15" customHeight="1">
      <c r="A139" s="35"/>
      <c r="B139" s="36"/>
      <c r="C139" s="216" t="s">
        <v>140</v>
      </c>
      <c r="D139" s="216" t="s">
        <v>136</v>
      </c>
      <c r="E139" s="217" t="s">
        <v>485</v>
      </c>
      <c r="F139" s="218" t="s">
        <v>486</v>
      </c>
      <c r="G139" s="219" t="s">
        <v>139</v>
      </c>
      <c r="H139" s="220">
        <v>9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41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140</v>
      </c>
      <c r="AT139" s="228" t="s">
        <v>136</v>
      </c>
      <c r="AU139" s="228" t="s">
        <v>86</v>
      </c>
      <c r="AY139" s="14" t="s">
        <v>133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84</v>
      </c>
      <c r="BK139" s="229">
        <f>ROUND(I139*H139,2)</f>
        <v>0</v>
      </c>
      <c r="BL139" s="14" t="s">
        <v>140</v>
      </c>
      <c r="BM139" s="228" t="s">
        <v>144</v>
      </c>
    </row>
    <row r="140" spans="1:65" s="2" customFormat="1" ht="24.15" customHeight="1">
      <c r="A140" s="35"/>
      <c r="B140" s="36"/>
      <c r="C140" s="216" t="s">
        <v>199</v>
      </c>
      <c r="D140" s="216" t="s">
        <v>136</v>
      </c>
      <c r="E140" s="217" t="s">
        <v>653</v>
      </c>
      <c r="F140" s="218" t="s">
        <v>654</v>
      </c>
      <c r="G140" s="219" t="s">
        <v>139</v>
      </c>
      <c r="H140" s="220">
        <v>9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41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140</v>
      </c>
      <c r="AT140" s="228" t="s">
        <v>136</v>
      </c>
      <c r="AU140" s="228" t="s">
        <v>86</v>
      </c>
      <c r="AY140" s="14" t="s">
        <v>133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84</v>
      </c>
      <c r="BK140" s="229">
        <f>ROUND(I140*H140,2)</f>
        <v>0</v>
      </c>
      <c r="BL140" s="14" t="s">
        <v>140</v>
      </c>
      <c r="BM140" s="228" t="s">
        <v>202</v>
      </c>
    </row>
    <row r="141" spans="1:65" s="2" customFormat="1" ht="24.15" customHeight="1">
      <c r="A141" s="35"/>
      <c r="B141" s="36"/>
      <c r="C141" s="216" t="s">
        <v>169</v>
      </c>
      <c r="D141" s="216" t="s">
        <v>136</v>
      </c>
      <c r="E141" s="217" t="s">
        <v>655</v>
      </c>
      <c r="F141" s="218" t="s">
        <v>656</v>
      </c>
      <c r="G141" s="219" t="s">
        <v>139</v>
      </c>
      <c r="H141" s="220">
        <v>9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41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140</v>
      </c>
      <c r="AT141" s="228" t="s">
        <v>136</v>
      </c>
      <c r="AU141" s="228" t="s">
        <v>86</v>
      </c>
      <c r="AY141" s="14" t="s">
        <v>133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84</v>
      </c>
      <c r="BK141" s="229">
        <f>ROUND(I141*H141,2)</f>
        <v>0</v>
      </c>
      <c r="BL141" s="14" t="s">
        <v>140</v>
      </c>
      <c r="BM141" s="228" t="s">
        <v>205</v>
      </c>
    </row>
    <row r="142" spans="1:63" s="12" customFormat="1" ht="25.9" customHeight="1">
      <c r="A142" s="12"/>
      <c r="B142" s="200"/>
      <c r="C142" s="201"/>
      <c r="D142" s="202" t="s">
        <v>75</v>
      </c>
      <c r="E142" s="203" t="s">
        <v>492</v>
      </c>
      <c r="F142" s="203" t="s">
        <v>657</v>
      </c>
      <c r="G142" s="201"/>
      <c r="H142" s="201"/>
      <c r="I142" s="204"/>
      <c r="J142" s="205">
        <f>BK142</f>
        <v>0</v>
      </c>
      <c r="K142" s="201"/>
      <c r="L142" s="206"/>
      <c r="M142" s="207"/>
      <c r="N142" s="208"/>
      <c r="O142" s="208"/>
      <c r="P142" s="209">
        <f>SUM(P143:P144)</f>
        <v>0</v>
      </c>
      <c r="Q142" s="208"/>
      <c r="R142" s="209">
        <f>SUM(R143:R144)</f>
        <v>0</v>
      </c>
      <c r="S142" s="208"/>
      <c r="T142" s="210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145</v>
      </c>
      <c r="AT142" s="212" t="s">
        <v>75</v>
      </c>
      <c r="AU142" s="212" t="s">
        <v>76</v>
      </c>
      <c r="AY142" s="211" t="s">
        <v>133</v>
      </c>
      <c r="BK142" s="213">
        <f>SUM(BK143:BK144)</f>
        <v>0</v>
      </c>
    </row>
    <row r="143" spans="1:65" s="2" customFormat="1" ht="24.15" customHeight="1">
      <c r="A143" s="35"/>
      <c r="B143" s="36"/>
      <c r="C143" s="216" t="s">
        <v>206</v>
      </c>
      <c r="D143" s="216" t="s">
        <v>136</v>
      </c>
      <c r="E143" s="217" t="s">
        <v>507</v>
      </c>
      <c r="F143" s="218" t="s">
        <v>658</v>
      </c>
      <c r="G143" s="219" t="s">
        <v>195</v>
      </c>
      <c r="H143" s="220">
        <v>1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41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497</v>
      </c>
      <c r="AT143" s="228" t="s">
        <v>136</v>
      </c>
      <c r="AU143" s="228" t="s">
        <v>84</v>
      </c>
      <c r="AY143" s="14" t="s">
        <v>133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84</v>
      </c>
      <c r="BK143" s="229">
        <f>ROUND(I143*H143,2)</f>
        <v>0</v>
      </c>
      <c r="BL143" s="14" t="s">
        <v>497</v>
      </c>
      <c r="BM143" s="228" t="s">
        <v>209</v>
      </c>
    </row>
    <row r="144" spans="1:65" s="2" customFormat="1" ht="37.8" customHeight="1">
      <c r="A144" s="35"/>
      <c r="B144" s="36"/>
      <c r="C144" s="216" t="s">
        <v>173</v>
      </c>
      <c r="D144" s="216" t="s">
        <v>136</v>
      </c>
      <c r="E144" s="217" t="s">
        <v>510</v>
      </c>
      <c r="F144" s="218" t="s">
        <v>659</v>
      </c>
      <c r="G144" s="219" t="s">
        <v>195</v>
      </c>
      <c r="H144" s="220">
        <v>1</v>
      </c>
      <c r="I144" s="221"/>
      <c r="J144" s="222">
        <f>ROUND(I144*H144,2)</f>
        <v>0</v>
      </c>
      <c r="K144" s="223"/>
      <c r="L144" s="41"/>
      <c r="M144" s="242" t="s">
        <v>1</v>
      </c>
      <c r="N144" s="243" t="s">
        <v>41</v>
      </c>
      <c r="O144" s="244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497</v>
      </c>
      <c r="AT144" s="228" t="s">
        <v>136</v>
      </c>
      <c r="AU144" s="228" t="s">
        <v>84</v>
      </c>
      <c r="AY144" s="14" t="s">
        <v>133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84</v>
      </c>
      <c r="BK144" s="229">
        <f>ROUND(I144*H144,2)</f>
        <v>0</v>
      </c>
      <c r="BL144" s="14" t="s">
        <v>497</v>
      </c>
      <c r="BM144" s="228" t="s">
        <v>212</v>
      </c>
    </row>
    <row r="145" spans="1:31" s="2" customFormat="1" ht="6.95" customHeight="1">
      <c r="A145" s="35"/>
      <c r="B145" s="63"/>
      <c r="C145" s="64"/>
      <c r="D145" s="64"/>
      <c r="E145" s="64"/>
      <c r="F145" s="64"/>
      <c r="G145" s="64"/>
      <c r="H145" s="64"/>
      <c r="I145" s="64"/>
      <c r="J145" s="64"/>
      <c r="K145" s="64"/>
      <c r="L145" s="41"/>
      <c r="M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</sheetData>
  <sheetProtection password="CC35" sheet="1" objects="1" scenarios="1" formatColumns="0" formatRows="0" autoFilter="0"/>
  <autoFilter ref="C119:K14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95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>
      <c r="B4" s="17"/>
      <c r="D4" s="135" t="s">
        <v>102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HD - Rekonstrukce plynové kotelny v objektu MŠ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103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660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10. 3. 2022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>00255513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>město Horažďovice</v>
      </c>
      <c r="F15" s="35"/>
      <c r="G15" s="35"/>
      <c r="H15" s="35"/>
      <c r="I15" s="137" t="s">
        <v>28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29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31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28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>Matoušek</v>
      </c>
      <c r="F24" s="35"/>
      <c r="G24" s="35"/>
      <c r="H24" s="35"/>
      <c r="I24" s="137" t="s">
        <v>28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ROUND(J124,2)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40</v>
      </c>
      <c r="E33" s="137" t="s">
        <v>41</v>
      </c>
      <c r="F33" s="151">
        <f>ROUND((SUM(BE124:BE179)),2)</f>
        <v>0</v>
      </c>
      <c r="G33" s="35"/>
      <c r="H33" s="35"/>
      <c r="I33" s="152">
        <v>0.21</v>
      </c>
      <c r="J33" s="151">
        <f>ROUND(((SUM(BE124:BE179))*I33),2)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42</v>
      </c>
      <c r="F34" s="151">
        <f>ROUND((SUM(BF124:BF179)),2)</f>
        <v>0</v>
      </c>
      <c r="G34" s="35"/>
      <c r="H34" s="35"/>
      <c r="I34" s="152">
        <v>0.15</v>
      </c>
      <c r="J34" s="151">
        <f>ROUND(((SUM(BF124:BF179))*I34),2)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ROUND((SUM(BG124:BG179)),2)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ROUND((SUM(BH124:BH179)),2)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ROUND((SUM(BI124:BI179)),2)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HD - Rekonstrukce plynové kotelny v objektu MŠ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04 - Demontáže stávající ...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10. 3. 2022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Horažďovice</v>
      </c>
      <c r="G91" s="37"/>
      <c r="H91" s="37"/>
      <c r="I91" s="29" t="s">
        <v>31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29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Matoušek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106</v>
      </c>
      <c r="D94" s="173"/>
      <c r="E94" s="173"/>
      <c r="F94" s="173"/>
      <c r="G94" s="173"/>
      <c r="H94" s="173"/>
      <c r="I94" s="173"/>
      <c r="J94" s="174" t="s">
        <v>107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108</v>
      </c>
      <c r="D96" s="37"/>
      <c r="E96" s="37"/>
      <c r="F96" s="37"/>
      <c r="G96" s="37"/>
      <c r="H96" s="37"/>
      <c r="I96" s="37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109</v>
      </c>
    </row>
    <row r="97" spans="1:31" s="9" customFormat="1" ht="24.95" customHeight="1">
      <c r="A97" s="9"/>
      <c r="B97" s="176"/>
      <c r="C97" s="177"/>
      <c r="D97" s="178" t="s">
        <v>110</v>
      </c>
      <c r="E97" s="179"/>
      <c r="F97" s="179"/>
      <c r="G97" s="179"/>
      <c r="H97" s="179"/>
      <c r="I97" s="179"/>
      <c r="J97" s="180">
        <f>J125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111</v>
      </c>
      <c r="E98" s="185"/>
      <c r="F98" s="185"/>
      <c r="G98" s="185"/>
      <c r="H98" s="185"/>
      <c r="I98" s="185"/>
      <c r="J98" s="186">
        <f>J126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112</v>
      </c>
      <c r="E99" s="185"/>
      <c r="F99" s="185"/>
      <c r="G99" s="185"/>
      <c r="H99" s="185"/>
      <c r="I99" s="185"/>
      <c r="J99" s="186">
        <f>J130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113</v>
      </c>
      <c r="E100" s="185"/>
      <c r="F100" s="185"/>
      <c r="G100" s="185"/>
      <c r="H100" s="185"/>
      <c r="I100" s="185"/>
      <c r="J100" s="186">
        <f>J136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114</v>
      </c>
      <c r="E101" s="185"/>
      <c r="F101" s="185"/>
      <c r="G101" s="185"/>
      <c r="H101" s="185"/>
      <c r="I101" s="185"/>
      <c r="J101" s="186">
        <f>J152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115</v>
      </c>
      <c r="E102" s="185"/>
      <c r="F102" s="185"/>
      <c r="G102" s="185"/>
      <c r="H102" s="185"/>
      <c r="I102" s="185"/>
      <c r="J102" s="186">
        <f>J163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661</v>
      </c>
      <c r="E103" s="185"/>
      <c r="F103" s="185"/>
      <c r="G103" s="185"/>
      <c r="H103" s="185"/>
      <c r="I103" s="185"/>
      <c r="J103" s="186">
        <f>J173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662</v>
      </c>
      <c r="E104" s="185"/>
      <c r="F104" s="185"/>
      <c r="G104" s="185"/>
      <c r="H104" s="185"/>
      <c r="I104" s="185"/>
      <c r="J104" s="186">
        <f>J177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118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171" t="str">
        <f>E7</f>
        <v>HD - Rekonstrukce plynové kotelny v objektu MŠ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103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E9</f>
        <v>04 - Demontáže stávající ...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 xml:space="preserve"> </v>
      </c>
      <c r="G118" s="37"/>
      <c r="H118" s="37"/>
      <c r="I118" s="29" t="s">
        <v>22</v>
      </c>
      <c r="J118" s="76" t="str">
        <f>IF(J12="","",J12)</f>
        <v>10. 3. 2022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>město Horažďovice</v>
      </c>
      <c r="G120" s="37"/>
      <c r="H120" s="37"/>
      <c r="I120" s="29" t="s">
        <v>31</v>
      </c>
      <c r="J120" s="33" t="str">
        <f>E21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29</v>
      </c>
      <c r="D121" s="37"/>
      <c r="E121" s="37"/>
      <c r="F121" s="24" t="str">
        <f>IF(E18="","",E18)</f>
        <v>Vyplň údaj</v>
      </c>
      <c r="G121" s="37"/>
      <c r="H121" s="37"/>
      <c r="I121" s="29" t="s">
        <v>33</v>
      </c>
      <c r="J121" s="33" t="str">
        <f>E24</f>
        <v>Matoušek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88"/>
      <c r="B123" s="189"/>
      <c r="C123" s="190" t="s">
        <v>119</v>
      </c>
      <c r="D123" s="191" t="s">
        <v>61</v>
      </c>
      <c r="E123" s="191" t="s">
        <v>57</v>
      </c>
      <c r="F123" s="191" t="s">
        <v>58</v>
      </c>
      <c r="G123" s="191" t="s">
        <v>120</v>
      </c>
      <c r="H123" s="191" t="s">
        <v>121</v>
      </c>
      <c r="I123" s="191" t="s">
        <v>122</v>
      </c>
      <c r="J123" s="192" t="s">
        <v>107</v>
      </c>
      <c r="K123" s="193" t="s">
        <v>123</v>
      </c>
      <c r="L123" s="194"/>
      <c r="M123" s="97" t="s">
        <v>1</v>
      </c>
      <c r="N123" s="98" t="s">
        <v>40</v>
      </c>
      <c r="O123" s="98" t="s">
        <v>124</v>
      </c>
      <c r="P123" s="98" t="s">
        <v>125</v>
      </c>
      <c r="Q123" s="98" t="s">
        <v>126</v>
      </c>
      <c r="R123" s="98" t="s">
        <v>127</v>
      </c>
      <c r="S123" s="98" t="s">
        <v>128</v>
      </c>
      <c r="T123" s="99" t="s">
        <v>129</v>
      </c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</row>
    <row r="124" spans="1:63" s="2" customFormat="1" ht="22.8" customHeight="1">
      <c r="A124" s="35"/>
      <c r="B124" s="36"/>
      <c r="C124" s="104" t="s">
        <v>130</v>
      </c>
      <c r="D124" s="37"/>
      <c r="E124" s="37"/>
      <c r="F124" s="37"/>
      <c r="G124" s="37"/>
      <c r="H124" s="37"/>
      <c r="I124" s="37"/>
      <c r="J124" s="195">
        <f>BK124</f>
        <v>0</v>
      </c>
      <c r="K124" s="37"/>
      <c r="L124" s="41"/>
      <c r="M124" s="100"/>
      <c r="N124" s="196"/>
      <c r="O124" s="101"/>
      <c r="P124" s="197">
        <f>P125</f>
        <v>0</v>
      </c>
      <c r="Q124" s="101"/>
      <c r="R124" s="197">
        <f>R125</f>
        <v>0</v>
      </c>
      <c r="S124" s="101"/>
      <c r="T124" s="198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75</v>
      </c>
      <c r="AU124" s="14" t="s">
        <v>109</v>
      </c>
      <c r="BK124" s="199">
        <f>BK125</f>
        <v>0</v>
      </c>
    </row>
    <row r="125" spans="1:63" s="12" customFormat="1" ht="25.9" customHeight="1">
      <c r="A125" s="12"/>
      <c r="B125" s="200"/>
      <c r="C125" s="201"/>
      <c r="D125" s="202" t="s">
        <v>75</v>
      </c>
      <c r="E125" s="203" t="s">
        <v>131</v>
      </c>
      <c r="F125" s="203" t="s">
        <v>132</v>
      </c>
      <c r="G125" s="201"/>
      <c r="H125" s="201"/>
      <c r="I125" s="204"/>
      <c r="J125" s="205">
        <f>BK125</f>
        <v>0</v>
      </c>
      <c r="K125" s="201"/>
      <c r="L125" s="206"/>
      <c r="M125" s="207"/>
      <c r="N125" s="208"/>
      <c r="O125" s="208"/>
      <c r="P125" s="209">
        <f>P126+P130+P136+P152+P163+P173+P177</f>
        <v>0</v>
      </c>
      <c r="Q125" s="208"/>
      <c r="R125" s="209">
        <f>R126+R130+R136+R152+R163+R173+R177</f>
        <v>0</v>
      </c>
      <c r="S125" s="208"/>
      <c r="T125" s="210">
        <f>T126+T130+T136+T152+T163+T173+T177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86</v>
      </c>
      <c r="AT125" s="212" t="s">
        <v>75</v>
      </c>
      <c r="AU125" s="212" t="s">
        <v>76</v>
      </c>
      <c r="AY125" s="211" t="s">
        <v>133</v>
      </c>
      <c r="BK125" s="213">
        <f>BK126+BK130+BK136+BK152+BK163+BK173+BK177</f>
        <v>0</v>
      </c>
    </row>
    <row r="126" spans="1:63" s="12" customFormat="1" ht="22.8" customHeight="1">
      <c r="A126" s="12"/>
      <c r="B126" s="200"/>
      <c r="C126" s="201"/>
      <c r="D126" s="202" t="s">
        <v>75</v>
      </c>
      <c r="E126" s="214" t="s">
        <v>134</v>
      </c>
      <c r="F126" s="214" t="s">
        <v>135</v>
      </c>
      <c r="G126" s="201"/>
      <c r="H126" s="201"/>
      <c r="I126" s="204"/>
      <c r="J126" s="215">
        <f>BK126</f>
        <v>0</v>
      </c>
      <c r="K126" s="201"/>
      <c r="L126" s="206"/>
      <c r="M126" s="207"/>
      <c r="N126" s="208"/>
      <c r="O126" s="208"/>
      <c r="P126" s="209">
        <f>SUM(P127:P129)</f>
        <v>0</v>
      </c>
      <c r="Q126" s="208"/>
      <c r="R126" s="209">
        <f>SUM(R127:R129)</f>
        <v>0</v>
      </c>
      <c r="S126" s="208"/>
      <c r="T126" s="210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1" t="s">
        <v>86</v>
      </c>
      <c r="AT126" s="212" t="s">
        <v>75</v>
      </c>
      <c r="AU126" s="212" t="s">
        <v>84</v>
      </c>
      <c r="AY126" s="211" t="s">
        <v>133</v>
      </c>
      <c r="BK126" s="213">
        <f>SUM(BK127:BK129)</f>
        <v>0</v>
      </c>
    </row>
    <row r="127" spans="1:65" s="2" customFormat="1" ht="24.15" customHeight="1">
      <c r="A127" s="35"/>
      <c r="B127" s="36"/>
      <c r="C127" s="216" t="s">
        <v>84</v>
      </c>
      <c r="D127" s="216" t="s">
        <v>136</v>
      </c>
      <c r="E127" s="217" t="s">
        <v>663</v>
      </c>
      <c r="F127" s="218" t="s">
        <v>664</v>
      </c>
      <c r="G127" s="219" t="s">
        <v>139</v>
      </c>
      <c r="H127" s="220">
        <v>10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41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140</v>
      </c>
      <c r="AT127" s="228" t="s">
        <v>136</v>
      </c>
      <c r="AU127" s="228" t="s">
        <v>86</v>
      </c>
      <c r="AY127" s="14" t="s">
        <v>133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84</v>
      </c>
      <c r="BK127" s="229">
        <f>ROUND(I127*H127,2)</f>
        <v>0</v>
      </c>
      <c r="BL127" s="14" t="s">
        <v>140</v>
      </c>
      <c r="BM127" s="228" t="s">
        <v>86</v>
      </c>
    </row>
    <row r="128" spans="1:65" s="2" customFormat="1" ht="24.15" customHeight="1">
      <c r="A128" s="35"/>
      <c r="B128" s="36"/>
      <c r="C128" s="216" t="s">
        <v>86</v>
      </c>
      <c r="D128" s="216" t="s">
        <v>136</v>
      </c>
      <c r="E128" s="217" t="s">
        <v>665</v>
      </c>
      <c r="F128" s="218" t="s">
        <v>666</v>
      </c>
      <c r="G128" s="219" t="s">
        <v>139</v>
      </c>
      <c r="H128" s="220">
        <v>10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41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140</v>
      </c>
      <c r="AT128" s="228" t="s">
        <v>136</v>
      </c>
      <c r="AU128" s="228" t="s">
        <v>86</v>
      </c>
      <c r="AY128" s="14" t="s">
        <v>133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84</v>
      </c>
      <c r="BK128" s="229">
        <f>ROUND(I128*H128,2)</f>
        <v>0</v>
      </c>
      <c r="BL128" s="14" t="s">
        <v>140</v>
      </c>
      <c r="BM128" s="228" t="s">
        <v>145</v>
      </c>
    </row>
    <row r="129" spans="1:65" s="2" customFormat="1" ht="24.15" customHeight="1">
      <c r="A129" s="35"/>
      <c r="B129" s="36"/>
      <c r="C129" s="216" t="s">
        <v>146</v>
      </c>
      <c r="D129" s="216" t="s">
        <v>136</v>
      </c>
      <c r="E129" s="217" t="s">
        <v>667</v>
      </c>
      <c r="F129" s="218" t="s">
        <v>668</v>
      </c>
      <c r="G129" s="219" t="s">
        <v>195</v>
      </c>
      <c r="H129" s="220">
        <v>1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41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140</v>
      </c>
      <c r="AT129" s="228" t="s">
        <v>136</v>
      </c>
      <c r="AU129" s="228" t="s">
        <v>86</v>
      </c>
      <c r="AY129" s="14" t="s">
        <v>133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84</v>
      </c>
      <c r="BK129" s="229">
        <f>ROUND(I129*H129,2)</f>
        <v>0</v>
      </c>
      <c r="BL129" s="14" t="s">
        <v>140</v>
      </c>
      <c r="BM129" s="228" t="s">
        <v>149</v>
      </c>
    </row>
    <row r="130" spans="1:63" s="12" customFormat="1" ht="22.8" customHeight="1">
      <c r="A130" s="12"/>
      <c r="B130" s="200"/>
      <c r="C130" s="201"/>
      <c r="D130" s="202" t="s">
        <v>75</v>
      </c>
      <c r="E130" s="214" t="s">
        <v>174</v>
      </c>
      <c r="F130" s="214" t="s">
        <v>175</v>
      </c>
      <c r="G130" s="201"/>
      <c r="H130" s="201"/>
      <c r="I130" s="204"/>
      <c r="J130" s="215">
        <f>BK130</f>
        <v>0</v>
      </c>
      <c r="K130" s="201"/>
      <c r="L130" s="206"/>
      <c r="M130" s="207"/>
      <c r="N130" s="208"/>
      <c r="O130" s="208"/>
      <c r="P130" s="209">
        <f>SUM(P131:P135)</f>
        <v>0</v>
      </c>
      <c r="Q130" s="208"/>
      <c r="R130" s="209">
        <f>SUM(R131:R135)</f>
        <v>0</v>
      </c>
      <c r="S130" s="208"/>
      <c r="T130" s="210">
        <f>SUM(T131:T135)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1" t="s">
        <v>86</v>
      </c>
      <c r="AT130" s="212" t="s">
        <v>75</v>
      </c>
      <c r="AU130" s="212" t="s">
        <v>84</v>
      </c>
      <c r="AY130" s="211" t="s">
        <v>133</v>
      </c>
      <c r="BK130" s="213">
        <f>SUM(BK131:BK135)</f>
        <v>0</v>
      </c>
    </row>
    <row r="131" spans="1:65" s="2" customFormat="1" ht="24.15" customHeight="1">
      <c r="A131" s="35"/>
      <c r="B131" s="36"/>
      <c r="C131" s="216" t="s">
        <v>145</v>
      </c>
      <c r="D131" s="216" t="s">
        <v>136</v>
      </c>
      <c r="E131" s="217" t="s">
        <v>669</v>
      </c>
      <c r="F131" s="218" t="s">
        <v>670</v>
      </c>
      <c r="G131" s="219" t="s">
        <v>183</v>
      </c>
      <c r="H131" s="220">
        <v>2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41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140</v>
      </c>
      <c r="AT131" s="228" t="s">
        <v>136</v>
      </c>
      <c r="AU131" s="228" t="s">
        <v>86</v>
      </c>
      <c r="AY131" s="14" t="s">
        <v>133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84</v>
      </c>
      <c r="BK131" s="229">
        <f>ROUND(I131*H131,2)</f>
        <v>0</v>
      </c>
      <c r="BL131" s="14" t="s">
        <v>140</v>
      </c>
      <c r="BM131" s="228" t="s">
        <v>152</v>
      </c>
    </row>
    <row r="132" spans="1:65" s="2" customFormat="1" ht="24.15" customHeight="1">
      <c r="A132" s="35"/>
      <c r="B132" s="36"/>
      <c r="C132" s="216" t="s">
        <v>153</v>
      </c>
      <c r="D132" s="216" t="s">
        <v>136</v>
      </c>
      <c r="E132" s="217" t="s">
        <v>671</v>
      </c>
      <c r="F132" s="218" t="s">
        <v>672</v>
      </c>
      <c r="G132" s="219" t="s">
        <v>183</v>
      </c>
      <c r="H132" s="220">
        <v>2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41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140</v>
      </c>
      <c r="AT132" s="228" t="s">
        <v>136</v>
      </c>
      <c r="AU132" s="228" t="s">
        <v>86</v>
      </c>
      <c r="AY132" s="14" t="s">
        <v>133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84</v>
      </c>
      <c r="BK132" s="229">
        <f>ROUND(I132*H132,2)</f>
        <v>0</v>
      </c>
      <c r="BL132" s="14" t="s">
        <v>140</v>
      </c>
      <c r="BM132" s="228" t="s">
        <v>156</v>
      </c>
    </row>
    <row r="133" spans="1:65" s="2" customFormat="1" ht="24.15" customHeight="1">
      <c r="A133" s="35"/>
      <c r="B133" s="36"/>
      <c r="C133" s="216" t="s">
        <v>149</v>
      </c>
      <c r="D133" s="216" t="s">
        <v>136</v>
      </c>
      <c r="E133" s="217" t="s">
        <v>673</v>
      </c>
      <c r="F133" s="218" t="s">
        <v>674</v>
      </c>
      <c r="G133" s="219" t="s">
        <v>183</v>
      </c>
      <c r="H133" s="220">
        <v>2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41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140</v>
      </c>
      <c r="AT133" s="228" t="s">
        <v>136</v>
      </c>
      <c r="AU133" s="228" t="s">
        <v>86</v>
      </c>
      <c r="AY133" s="14" t="s">
        <v>133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84</v>
      </c>
      <c r="BK133" s="229">
        <f>ROUND(I133*H133,2)</f>
        <v>0</v>
      </c>
      <c r="BL133" s="14" t="s">
        <v>140</v>
      </c>
      <c r="BM133" s="228" t="s">
        <v>159</v>
      </c>
    </row>
    <row r="134" spans="1:65" s="2" customFormat="1" ht="49.05" customHeight="1">
      <c r="A134" s="35"/>
      <c r="B134" s="36"/>
      <c r="C134" s="216" t="s">
        <v>160</v>
      </c>
      <c r="D134" s="216" t="s">
        <v>136</v>
      </c>
      <c r="E134" s="217" t="s">
        <v>675</v>
      </c>
      <c r="F134" s="218" t="s">
        <v>676</v>
      </c>
      <c r="G134" s="219" t="s">
        <v>195</v>
      </c>
      <c r="H134" s="220">
        <v>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41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140</v>
      </c>
      <c r="AT134" s="228" t="s">
        <v>136</v>
      </c>
      <c r="AU134" s="228" t="s">
        <v>86</v>
      </c>
      <c r="AY134" s="14" t="s">
        <v>133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84</v>
      </c>
      <c r="BK134" s="229">
        <f>ROUND(I134*H134,2)</f>
        <v>0</v>
      </c>
      <c r="BL134" s="14" t="s">
        <v>140</v>
      </c>
      <c r="BM134" s="228" t="s">
        <v>163</v>
      </c>
    </row>
    <row r="135" spans="1:65" s="2" customFormat="1" ht="24.15" customHeight="1">
      <c r="A135" s="35"/>
      <c r="B135" s="36"/>
      <c r="C135" s="216" t="s">
        <v>152</v>
      </c>
      <c r="D135" s="216" t="s">
        <v>136</v>
      </c>
      <c r="E135" s="217" t="s">
        <v>677</v>
      </c>
      <c r="F135" s="218" t="s">
        <v>678</v>
      </c>
      <c r="G135" s="219" t="s">
        <v>650</v>
      </c>
      <c r="H135" s="220">
        <v>0.841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41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140</v>
      </c>
      <c r="AT135" s="228" t="s">
        <v>136</v>
      </c>
      <c r="AU135" s="228" t="s">
        <v>86</v>
      </c>
      <c r="AY135" s="14" t="s">
        <v>133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84</v>
      </c>
      <c r="BK135" s="229">
        <f>ROUND(I135*H135,2)</f>
        <v>0</v>
      </c>
      <c r="BL135" s="14" t="s">
        <v>140</v>
      </c>
      <c r="BM135" s="228" t="s">
        <v>140</v>
      </c>
    </row>
    <row r="136" spans="1:63" s="12" customFormat="1" ht="22.8" customHeight="1">
      <c r="A136" s="12"/>
      <c r="B136" s="200"/>
      <c r="C136" s="201"/>
      <c r="D136" s="202" t="s">
        <v>75</v>
      </c>
      <c r="E136" s="214" t="s">
        <v>226</v>
      </c>
      <c r="F136" s="214" t="s">
        <v>227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SUM(P137:P151)</f>
        <v>0</v>
      </c>
      <c r="Q136" s="208"/>
      <c r="R136" s="209">
        <f>SUM(R137:R151)</f>
        <v>0</v>
      </c>
      <c r="S136" s="208"/>
      <c r="T136" s="210">
        <f>SUM(T137:T151)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86</v>
      </c>
      <c r="AT136" s="212" t="s">
        <v>75</v>
      </c>
      <c r="AU136" s="212" t="s">
        <v>84</v>
      </c>
      <c r="AY136" s="211" t="s">
        <v>133</v>
      </c>
      <c r="BK136" s="213">
        <f>SUM(BK137:BK151)</f>
        <v>0</v>
      </c>
    </row>
    <row r="137" spans="1:65" s="2" customFormat="1" ht="24.15" customHeight="1">
      <c r="A137" s="35"/>
      <c r="B137" s="36"/>
      <c r="C137" s="216" t="s">
        <v>166</v>
      </c>
      <c r="D137" s="216" t="s">
        <v>136</v>
      </c>
      <c r="E137" s="217" t="s">
        <v>679</v>
      </c>
      <c r="F137" s="218" t="s">
        <v>680</v>
      </c>
      <c r="G137" s="219" t="s">
        <v>139</v>
      </c>
      <c r="H137" s="220">
        <v>5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41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140</v>
      </c>
      <c r="AT137" s="228" t="s">
        <v>136</v>
      </c>
      <c r="AU137" s="228" t="s">
        <v>86</v>
      </c>
      <c r="AY137" s="14" t="s">
        <v>133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84</v>
      </c>
      <c r="BK137" s="229">
        <f>ROUND(I137*H137,2)</f>
        <v>0</v>
      </c>
      <c r="BL137" s="14" t="s">
        <v>140</v>
      </c>
      <c r="BM137" s="228" t="s">
        <v>169</v>
      </c>
    </row>
    <row r="138" spans="1:65" s="2" customFormat="1" ht="24.15" customHeight="1">
      <c r="A138" s="35"/>
      <c r="B138" s="36"/>
      <c r="C138" s="216" t="s">
        <v>156</v>
      </c>
      <c r="D138" s="216" t="s">
        <v>136</v>
      </c>
      <c r="E138" s="217" t="s">
        <v>681</v>
      </c>
      <c r="F138" s="218" t="s">
        <v>682</v>
      </c>
      <c r="G138" s="219" t="s">
        <v>139</v>
      </c>
      <c r="H138" s="220">
        <v>0.8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41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140</v>
      </c>
      <c r="AT138" s="228" t="s">
        <v>136</v>
      </c>
      <c r="AU138" s="228" t="s">
        <v>86</v>
      </c>
      <c r="AY138" s="14" t="s">
        <v>133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84</v>
      </c>
      <c r="BK138" s="229">
        <f>ROUND(I138*H138,2)</f>
        <v>0</v>
      </c>
      <c r="BL138" s="14" t="s">
        <v>140</v>
      </c>
      <c r="BM138" s="228" t="s">
        <v>173</v>
      </c>
    </row>
    <row r="139" spans="1:65" s="2" customFormat="1" ht="49.05" customHeight="1">
      <c r="A139" s="35"/>
      <c r="B139" s="36"/>
      <c r="C139" s="216" t="s">
        <v>176</v>
      </c>
      <c r="D139" s="216" t="s">
        <v>136</v>
      </c>
      <c r="E139" s="217" t="s">
        <v>683</v>
      </c>
      <c r="F139" s="218" t="s">
        <v>684</v>
      </c>
      <c r="G139" s="219" t="s">
        <v>685</v>
      </c>
      <c r="H139" s="220">
        <v>1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41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140</v>
      </c>
      <c r="AT139" s="228" t="s">
        <v>136</v>
      </c>
      <c r="AU139" s="228" t="s">
        <v>86</v>
      </c>
      <c r="AY139" s="14" t="s">
        <v>133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84</v>
      </c>
      <c r="BK139" s="229">
        <f>ROUND(I139*H139,2)</f>
        <v>0</v>
      </c>
      <c r="BL139" s="14" t="s">
        <v>140</v>
      </c>
      <c r="BM139" s="228" t="s">
        <v>180</v>
      </c>
    </row>
    <row r="140" spans="1:65" s="2" customFormat="1" ht="24.15" customHeight="1">
      <c r="A140" s="35"/>
      <c r="B140" s="36"/>
      <c r="C140" s="216" t="s">
        <v>159</v>
      </c>
      <c r="D140" s="216" t="s">
        <v>136</v>
      </c>
      <c r="E140" s="217" t="s">
        <v>686</v>
      </c>
      <c r="F140" s="218" t="s">
        <v>687</v>
      </c>
      <c r="G140" s="219" t="s">
        <v>183</v>
      </c>
      <c r="H140" s="220">
        <v>1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41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140</v>
      </c>
      <c r="AT140" s="228" t="s">
        <v>136</v>
      </c>
      <c r="AU140" s="228" t="s">
        <v>86</v>
      </c>
      <c r="AY140" s="14" t="s">
        <v>133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84</v>
      </c>
      <c r="BK140" s="229">
        <f>ROUND(I140*H140,2)</f>
        <v>0</v>
      </c>
      <c r="BL140" s="14" t="s">
        <v>140</v>
      </c>
      <c r="BM140" s="228" t="s">
        <v>184</v>
      </c>
    </row>
    <row r="141" spans="1:65" s="2" customFormat="1" ht="24.15" customHeight="1">
      <c r="A141" s="35"/>
      <c r="B141" s="36"/>
      <c r="C141" s="216" t="s">
        <v>185</v>
      </c>
      <c r="D141" s="216" t="s">
        <v>136</v>
      </c>
      <c r="E141" s="217" t="s">
        <v>688</v>
      </c>
      <c r="F141" s="218" t="s">
        <v>689</v>
      </c>
      <c r="G141" s="219" t="s">
        <v>183</v>
      </c>
      <c r="H141" s="220">
        <v>1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41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140</v>
      </c>
      <c r="AT141" s="228" t="s">
        <v>136</v>
      </c>
      <c r="AU141" s="228" t="s">
        <v>86</v>
      </c>
      <c r="AY141" s="14" t="s">
        <v>133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84</v>
      </c>
      <c r="BK141" s="229">
        <f>ROUND(I141*H141,2)</f>
        <v>0</v>
      </c>
      <c r="BL141" s="14" t="s">
        <v>140</v>
      </c>
      <c r="BM141" s="228" t="s">
        <v>189</v>
      </c>
    </row>
    <row r="142" spans="1:65" s="2" customFormat="1" ht="21.75" customHeight="1">
      <c r="A142" s="35"/>
      <c r="B142" s="36"/>
      <c r="C142" s="216" t="s">
        <v>163</v>
      </c>
      <c r="D142" s="216" t="s">
        <v>136</v>
      </c>
      <c r="E142" s="217" t="s">
        <v>690</v>
      </c>
      <c r="F142" s="218" t="s">
        <v>691</v>
      </c>
      <c r="G142" s="219" t="s">
        <v>183</v>
      </c>
      <c r="H142" s="220">
        <v>1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41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140</v>
      </c>
      <c r="AT142" s="228" t="s">
        <v>136</v>
      </c>
      <c r="AU142" s="228" t="s">
        <v>86</v>
      </c>
      <c r="AY142" s="14" t="s">
        <v>133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84</v>
      </c>
      <c r="BK142" s="229">
        <f>ROUND(I142*H142,2)</f>
        <v>0</v>
      </c>
      <c r="BL142" s="14" t="s">
        <v>140</v>
      </c>
      <c r="BM142" s="228" t="s">
        <v>192</v>
      </c>
    </row>
    <row r="143" spans="1:65" s="2" customFormat="1" ht="24.15" customHeight="1">
      <c r="A143" s="35"/>
      <c r="B143" s="36"/>
      <c r="C143" s="216" t="s">
        <v>8</v>
      </c>
      <c r="D143" s="216" t="s">
        <v>136</v>
      </c>
      <c r="E143" s="217" t="s">
        <v>692</v>
      </c>
      <c r="F143" s="218" t="s">
        <v>693</v>
      </c>
      <c r="G143" s="219" t="s">
        <v>183</v>
      </c>
      <c r="H143" s="220">
        <v>3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41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140</v>
      </c>
      <c r="AT143" s="228" t="s">
        <v>136</v>
      </c>
      <c r="AU143" s="228" t="s">
        <v>86</v>
      </c>
      <c r="AY143" s="14" t="s">
        <v>133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84</v>
      </c>
      <c r="BK143" s="229">
        <f>ROUND(I143*H143,2)</f>
        <v>0</v>
      </c>
      <c r="BL143" s="14" t="s">
        <v>140</v>
      </c>
      <c r="BM143" s="228" t="s">
        <v>196</v>
      </c>
    </row>
    <row r="144" spans="1:65" s="2" customFormat="1" ht="33" customHeight="1">
      <c r="A144" s="35"/>
      <c r="B144" s="36"/>
      <c r="C144" s="216" t="s">
        <v>140</v>
      </c>
      <c r="D144" s="216" t="s">
        <v>136</v>
      </c>
      <c r="E144" s="217" t="s">
        <v>694</v>
      </c>
      <c r="F144" s="218" t="s">
        <v>695</v>
      </c>
      <c r="G144" s="219" t="s">
        <v>685</v>
      </c>
      <c r="H144" s="220">
        <v>1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41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140</v>
      </c>
      <c r="AT144" s="228" t="s">
        <v>136</v>
      </c>
      <c r="AU144" s="228" t="s">
        <v>86</v>
      </c>
      <c r="AY144" s="14" t="s">
        <v>133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84</v>
      </c>
      <c r="BK144" s="229">
        <f>ROUND(I144*H144,2)</f>
        <v>0</v>
      </c>
      <c r="BL144" s="14" t="s">
        <v>140</v>
      </c>
      <c r="BM144" s="228" t="s">
        <v>144</v>
      </c>
    </row>
    <row r="145" spans="1:65" s="2" customFormat="1" ht="16.5" customHeight="1">
      <c r="A145" s="35"/>
      <c r="B145" s="36"/>
      <c r="C145" s="216" t="s">
        <v>199</v>
      </c>
      <c r="D145" s="216" t="s">
        <v>136</v>
      </c>
      <c r="E145" s="217" t="s">
        <v>696</v>
      </c>
      <c r="F145" s="218" t="s">
        <v>697</v>
      </c>
      <c r="G145" s="219" t="s">
        <v>183</v>
      </c>
      <c r="H145" s="220">
        <v>1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41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140</v>
      </c>
      <c r="AT145" s="228" t="s">
        <v>136</v>
      </c>
      <c r="AU145" s="228" t="s">
        <v>86</v>
      </c>
      <c r="AY145" s="14" t="s">
        <v>133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84</v>
      </c>
      <c r="BK145" s="229">
        <f>ROUND(I145*H145,2)</f>
        <v>0</v>
      </c>
      <c r="BL145" s="14" t="s">
        <v>140</v>
      </c>
      <c r="BM145" s="228" t="s">
        <v>202</v>
      </c>
    </row>
    <row r="146" spans="1:65" s="2" customFormat="1" ht="16.5" customHeight="1">
      <c r="A146" s="35"/>
      <c r="B146" s="36"/>
      <c r="C146" s="216" t="s">
        <v>169</v>
      </c>
      <c r="D146" s="216" t="s">
        <v>136</v>
      </c>
      <c r="E146" s="217" t="s">
        <v>698</v>
      </c>
      <c r="F146" s="218" t="s">
        <v>699</v>
      </c>
      <c r="G146" s="219" t="s">
        <v>183</v>
      </c>
      <c r="H146" s="220">
        <v>3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41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140</v>
      </c>
      <c r="AT146" s="228" t="s">
        <v>136</v>
      </c>
      <c r="AU146" s="228" t="s">
        <v>86</v>
      </c>
      <c r="AY146" s="14" t="s">
        <v>133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84</v>
      </c>
      <c r="BK146" s="229">
        <f>ROUND(I146*H146,2)</f>
        <v>0</v>
      </c>
      <c r="BL146" s="14" t="s">
        <v>140</v>
      </c>
      <c r="BM146" s="228" t="s">
        <v>205</v>
      </c>
    </row>
    <row r="147" spans="1:65" s="2" customFormat="1" ht="16.5" customHeight="1">
      <c r="A147" s="35"/>
      <c r="B147" s="36"/>
      <c r="C147" s="216" t="s">
        <v>206</v>
      </c>
      <c r="D147" s="216" t="s">
        <v>136</v>
      </c>
      <c r="E147" s="217" t="s">
        <v>700</v>
      </c>
      <c r="F147" s="218" t="s">
        <v>701</v>
      </c>
      <c r="G147" s="219" t="s">
        <v>183</v>
      </c>
      <c r="H147" s="220">
        <v>1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41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140</v>
      </c>
      <c r="AT147" s="228" t="s">
        <v>136</v>
      </c>
      <c r="AU147" s="228" t="s">
        <v>86</v>
      </c>
      <c r="AY147" s="14" t="s">
        <v>133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84</v>
      </c>
      <c r="BK147" s="229">
        <f>ROUND(I147*H147,2)</f>
        <v>0</v>
      </c>
      <c r="BL147" s="14" t="s">
        <v>140</v>
      </c>
      <c r="BM147" s="228" t="s">
        <v>209</v>
      </c>
    </row>
    <row r="148" spans="1:65" s="2" customFormat="1" ht="16.5" customHeight="1">
      <c r="A148" s="35"/>
      <c r="B148" s="36"/>
      <c r="C148" s="216" t="s">
        <v>173</v>
      </c>
      <c r="D148" s="216" t="s">
        <v>136</v>
      </c>
      <c r="E148" s="217" t="s">
        <v>702</v>
      </c>
      <c r="F148" s="218" t="s">
        <v>703</v>
      </c>
      <c r="G148" s="219" t="s">
        <v>183</v>
      </c>
      <c r="H148" s="220">
        <v>1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41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140</v>
      </c>
      <c r="AT148" s="228" t="s">
        <v>136</v>
      </c>
      <c r="AU148" s="228" t="s">
        <v>86</v>
      </c>
      <c r="AY148" s="14" t="s">
        <v>133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84</v>
      </c>
      <c r="BK148" s="229">
        <f>ROUND(I148*H148,2)</f>
        <v>0</v>
      </c>
      <c r="BL148" s="14" t="s">
        <v>140</v>
      </c>
      <c r="BM148" s="228" t="s">
        <v>212</v>
      </c>
    </row>
    <row r="149" spans="1:65" s="2" customFormat="1" ht="16.5" customHeight="1">
      <c r="A149" s="35"/>
      <c r="B149" s="36"/>
      <c r="C149" s="216" t="s">
        <v>7</v>
      </c>
      <c r="D149" s="216" t="s">
        <v>136</v>
      </c>
      <c r="E149" s="217" t="s">
        <v>704</v>
      </c>
      <c r="F149" s="218" t="s">
        <v>705</v>
      </c>
      <c r="G149" s="219" t="s">
        <v>183</v>
      </c>
      <c r="H149" s="220">
        <v>2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41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140</v>
      </c>
      <c r="AT149" s="228" t="s">
        <v>136</v>
      </c>
      <c r="AU149" s="228" t="s">
        <v>86</v>
      </c>
      <c r="AY149" s="14" t="s">
        <v>133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84</v>
      </c>
      <c r="BK149" s="229">
        <f>ROUND(I149*H149,2)</f>
        <v>0</v>
      </c>
      <c r="BL149" s="14" t="s">
        <v>140</v>
      </c>
      <c r="BM149" s="228" t="s">
        <v>215</v>
      </c>
    </row>
    <row r="150" spans="1:65" s="2" customFormat="1" ht="37.8" customHeight="1">
      <c r="A150" s="35"/>
      <c r="B150" s="36"/>
      <c r="C150" s="216" t="s">
        <v>180</v>
      </c>
      <c r="D150" s="216" t="s">
        <v>136</v>
      </c>
      <c r="E150" s="217" t="s">
        <v>706</v>
      </c>
      <c r="F150" s="218" t="s">
        <v>707</v>
      </c>
      <c r="G150" s="219" t="s">
        <v>496</v>
      </c>
      <c r="H150" s="220">
        <v>4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41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140</v>
      </c>
      <c r="AT150" s="228" t="s">
        <v>136</v>
      </c>
      <c r="AU150" s="228" t="s">
        <v>86</v>
      </c>
      <c r="AY150" s="14" t="s">
        <v>133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84</v>
      </c>
      <c r="BK150" s="229">
        <f>ROUND(I150*H150,2)</f>
        <v>0</v>
      </c>
      <c r="BL150" s="14" t="s">
        <v>140</v>
      </c>
      <c r="BM150" s="228" t="s">
        <v>218</v>
      </c>
    </row>
    <row r="151" spans="1:65" s="2" customFormat="1" ht="24.15" customHeight="1">
      <c r="A151" s="35"/>
      <c r="B151" s="36"/>
      <c r="C151" s="216" t="s">
        <v>219</v>
      </c>
      <c r="D151" s="216" t="s">
        <v>136</v>
      </c>
      <c r="E151" s="217" t="s">
        <v>708</v>
      </c>
      <c r="F151" s="218" t="s">
        <v>709</v>
      </c>
      <c r="G151" s="219" t="s">
        <v>650</v>
      </c>
      <c r="H151" s="220">
        <v>1.876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41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140</v>
      </c>
      <c r="AT151" s="228" t="s">
        <v>136</v>
      </c>
      <c r="AU151" s="228" t="s">
        <v>86</v>
      </c>
      <c r="AY151" s="14" t="s">
        <v>133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84</v>
      </c>
      <c r="BK151" s="229">
        <f>ROUND(I151*H151,2)</f>
        <v>0</v>
      </c>
      <c r="BL151" s="14" t="s">
        <v>140</v>
      </c>
      <c r="BM151" s="228" t="s">
        <v>222</v>
      </c>
    </row>
    <row r="152" spans="1:63" s="12" customFormat="1" ht="22.8" customHeight="1">
      <c r="A152" s="12"/>
      <c r="B152" s="200"/>
      <c r="C152" s="201"/>
      <c r="D152" s="202" t="s">
        <v>75</v>
      </c>
      <c r="E152" s="214" t="s">
        <v>318</v>
      </c>
      <c r="F152" s="214" t="s">
        <v>319</v>
      </c>
      <c r="G152" s="201"/>
      <c r="H152" s="201"/>
      <c r="I152" s="204"/>
      <c r="J152" s="215">
        <f>BK152</f>
        <v>0</v>
      </c>
      <c r="K152" s="201"/>
      <c r="L152" s="206"/>
      <c r="M152" s="207"/>
      <c r="N152" s="208"/>
      <c r="O152" s="208"/>
      <c r="P152" s="209">
        <f>SUM(P153:P162)</f>
        <v>0</v>
      </c>
      <c r="Q152" s="208"/>
      <c r="R152" s="209">
        <f>SUM(R153:R162)</f>
        <v>0</v>
      </c>
      <c r="S152" s="208"/>
      <c r="T152" s="210">
        <f>SUM(T153:T162)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1" t="s">
        <v>86</v>
      </c>
      <c r="AT152" s="212" t="s">
        <v>75</v>
      </c>
      <c r="AU152" s="212" t="s">
        <v>84</v>
      </c>
      <c r="AY152" s="211" t="s">
        <v>133</v>
      </c>
      <c r="BK152" s="213">
        <f>SUM(BK153:BK162)</f>
        <v>0</v>
      </c>
    </row>
    <row r="153" spans="1:65" s="2" customFormat="1" ht="24.15" customHeight="1">
      <c r="A153" s="35"/>
      <c r="B153" s="36"/>
      <c r="C153" s="216" t="s">
        <v>184</v>
      </c>
      <c r="D153" s="216" t="s">
        <v>136</v>
      </c>
      <c r="E153" s="217" t="s">
        <v>710</v>
      </c>
      <c r="F153" s="218" t="s">
        <v>711</v>
      </c>
      <c r="G153" s="219" t="s">
        <v>139</v>
      </c>
      <c r="H153" s="220">
        <v>15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41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140</v>
      </c>
      <c r="AT153" s="228" t="s">
        <v>136</v>
      </c>
      <c r="AU153" s="228" t="s">
        <v>86</v>
      </c>
      <c r="AY153" s="14" t="s">
        <v>133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84</v>
      </c>
      <c r="BK153" s="229">
        <f>ROUND(I153*H153,2)</f>
        <v>0</v>
      </c>
      <c r="BL153" s="14" t="s">
        <v>140</v>
      </c>
      <c r="BM153" s="228" t="s">
        <v>225</v>
      </c>
    </row>
    <row r="154" spans="1:65" s="2" customFormat="1" ht="24.15" customHeight="1">
      <c r="A154" s="35"/>
      <c r="B154" s="36"/>
      <c r="C154" s="216" t="s">
        <v>228</v>
      </c>
      <c r="D154" s="216" t="s">
        <v>136</v>
      </c>
      <c r="E154" s="217" t="s">
        <v>712</v>
      </c>
      <c r="F154" s="218" t="s">
        <v>713</v>
      </c>
      <c r="G154" s="219" t="s">
        <v>139</v>
      </c>
      <c r="H154" s="220">
        <v>10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41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140</v>
      </c>
      <c r="AT154" s="228" t="s">
        <v>136</v>
      </c>
      <c r="AU154" s="228" t="s">
        <v>86</v>
      </c>
      <c r="AY154" s="14" t="s">
        <v>133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84</v>
      </c>
      <c r="BK154" s="229">
        <f>ROUND(I154*H154,2)</f>
        <v>0</v>
      </c>
      <c r="BL154" s="14" t="s">
        <v>140</v>
      </c>
      <c r="BM154" s="228" t="s">
        <v>231</v>
      </c>
    </row>
    <row r="155" spans="1:65" s="2" customFormat="1" ht="24.15" customHeight="1">
      <c r="A155" s="35"/>
      <c r="B155" s="36"/>
      <c r="C155" s="216" t="s">
        <v>189</v>
      </c>
      <c r="D155" s="216" t="s">
        <v>136</v>
      </c>
      <c r="E155" s="217" t="s">
        <v>714</v>
      </c>
      <c r="F155" s="218" t="s">
        <v>715</v>
      </c>
      <c r="G155" s="219" t="s">
        <v>139</v>
      </c>
      <c r="H155" s="220">
        <v>5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41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140</v>
      </c>
      <c r="AT155" s="228" t="s">
        <v>136</v>
      </c>
      <c r="AU155" s="228" t="s">
        <v>86</v>
      </c>
      <c r="AY155" s="14" t="s">
        <v>133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84</v>
      </c>
      <c r="BK155" s="229">
        <f>ROUND(I155*H155,2)</f>
        <v>0</v>
      </c>
      <c r="BL155" s="14" t="s">
        <v>140</v>
      </c>
      <c r="BM155" s="228" t="s">
        <v>234</v>
      </c>
    </row>
    <row r="156" spans="1:65" s="2" customFormat="1" ht="24.15" customHeight="1">
      <c r="A156" s="35"/>
      <c r="B156" s="36"/>
      <c r="C156" s="216" t="s">
        <v>235</v>
      </c>
      <c r="D156" s="216" t="s">
        <v>136</v>
      </c>
      <c r="E156" s="217" t="s">
        <v>716</v>
      </c>
      <c r="F156" s="218" t="s">
        <v>717</v>
      </c>
      <c r="G156" s="219" t="s">
        <v>183</v>
      </c>
      <c r="H156" s="220">
        <v>10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41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140</v>
      </c>
      <c r="AT156" s="228" t="s">
        <v>136</v>
      </c>
      <c r="AU156" s="228" t="s">
        <v>86</v>
      </c>
      <c r="AY156" s="14" t="s">
        <v>133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84</v>
      </c>
      <c r="BK156" s="229">
        <f>ROUND(I156*H156,2)</f>
        <v>0</v>
      </c>
      <c r="BL156" s="14" t="s">
        <v>140</v>
      </c>
      <c r="BM156" s="228" t="s">
        <v>238</v>
      </c>
    </row>
    <row r="157" spans="1:65" s="2" customFormat="1" ht="33" customHeight="1">
      <c r="A157" s="35"/>
      <c r="B157" s="36"/>
      <c r="C157" s="216" t="s">
        <v>192</v>
      </c>
      <c r="D157" s="216" t="s">
        <v>136</v>
      </c>
      <c r="E157" s="217" t="s">
        <v>718</v>
      </c>
      <c r="F157" s="218" t="s">
        <v>719</v>
      </c>
      <c r="G157" s="219" t="s">
        <v>183</v>
      </c>
      <c r="H157" s="220">
        <v>20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41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140</v>
      </c>
      <c r="AT157" s="228" t="s">
        <v>136</v>
      </c>
      <c r="AU157" s="228" t="s">
        <v>86</v>
      </c>
      <c r="AY157" s="14" t="s">
        <v>133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84</v>
      </c>
      <c r="BK157" s="229">
        <f>ROUND(I157*H157,2)</f>
        <v>0</v>
      </c>
      <c r="BL157" s="14" t="s">
        <v>140</v>
      </c>
      <c r="BM157" s="228" t="s">
        <v>241</v>
      </c>
    </row>
    <row r="158" spans="1:65" s="2" customFormat="1" ht="24.15" customHeight="1">
      <c r="A158" s="35"/>
      <c r="B158" s="36"/>
      <c r="C158" s="216" t="s">
        <v>242</v>
      </c>
      <c r="D158" s="216" t="s">
        <v>136</v>
      </c>
      <c r="E158" s="217" t="s">
        <v>720</v>
      </c>
      <c r="F158" s="218" t="s">
        <v>721</v>
      </c>
      <c r="G158" s="219" t="s">
        <v>183</v>
      </c>
      <c r="H158" s="220">
        <v>12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41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140</v>
      </c>
      <c r="AT158" s="228" t="s">
        <v>136</v>
      </c>
      <c r="AU158" s="228" t="s">
        <v>86</v>
      </c>
      <c r="AY158" s="14" t="s">
        <v>133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84</v>
      </c>
      <c r="BK158" s="229">
        <f>ROUND(I158*H158,2)</f>
        <v>0</v>
      </c>
      <c r="BL158" s="14" t="s">
        <v>140</v>
      </c>
      <c r="BM158" s="228" t="s">
        <v>245</v>
      </c>
    </row>
    <row r="159" spans="1:65" s="2" customFormat="1" ht="24.15" customHeight="1">
      <c r="A159" s="35"/>
      <c r="B159" s="36"/>
      <c r="C159" s="216" t="s">
        <v>196</v>
      </c>
      <c r="D159" s="216" t="s">
        <v>136</v>
      </c>
      <c r="E159" s="217" t="s">
        <v>722</v>
      </c>
      <c r="F159" s="218" t="s">
        <v>723</v>
      </c>
      <c r="G159" s="219" t="s">
        <v>183</v>
      </c>
      <c r="H159" s="220">
        <v>6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41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140</v>
      </c>
      <c r="AT159" s="228" t="s">
        <v>136</v>
      </c>
      <c r="AU159" s="228" t="s">
        <v>86</v>
      </c>
      <c r="AY159" s="14" t="s">
        <v>133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84</v>
      </c>
      <c r="BK159" s="229">
        <f>ROUND(I159*H159,2)</f>
        <v>0</v>
      </c>
      <c r="BL159" s="14" t="s">
        <v>140</v>
      </c>
      <c r="BM159" s="228" t="s">
        <v>248</v>
      </c>
    </row>
    <row r="160" spans="1:65" s="2" customFormat="1" ht="24.15" customHeight="1">
      <c r="A160" s="35"/>
      <c r="B160" s="36"/>
      <c r="C160" s="216" t="s">
        <v>249</v>
      </c>
      <c r="D160" s="216" t="s">
        <v>136</v>
      </c>
      <c r="E160" s="217" t="s">
        <v>724</v>
      </c>
      <c r="F160" s="218" t="s">
        <v>725</v>
      </c>
      <c r="G160" s="219" t="s">
        <v>139</v>
      </c>
      <c r="H160" s="220">
        <v>10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41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140</v>
      </c>
      <c r="AT160" s="228" t="s">
        <v>136</v>
      </c>
      <c r="AU160" s="228" t="s">
        <v>86</v>
      </c>
      <c r="AY160" s="14" t="s">
        <v>133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84</v>
      </c>
      <c r="BK160" s="229">
        <f>ROUND(I160*H160,2)</f>
        <v>0</v>
      </c>
      <c r="BL160" s="14" t="s">
        <v>140</v>
      </c>
      <c r="BM160" s="228" t="s">
        <v>252</v>
      </c>
    </row>
    <row r="161" spans="1:65" s="2" customFormat="1" ht="24.15" customHeight="1">
      <c r="A161" s="35"/>
      <c r="B161" s="36"/>
      <c r="C161" s="216" t="s">
        <v>144</v>
      </c>
      <c r="D161" s="216" t="s">
        <v>136</v>
      </c>
      <c r="E161" s="217" t="s">
        <v>726</v>
      </c>
      <c r="F161" s="218" t="s">
        <v>727</v>
      </c>
      <c r="G161" s="219" t="s">
        <v>139</v>
      </c>
      <c r="H161" s="220">
        <v>2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41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140</v>
      </c>
      <c r="AT161" s="228" t="s">
        <v>136</v>
      </c>
      <c r="AU161" s="228" t="s">
        <v>86</v>
      </c>
      <c r="AY161" s="14" t="s">
        <v>133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84</v>
      </c>
      <c r="BK161" s="229">
        <f>ROUND(I161*H161,2)</f>
        <v>0</v>
      </c>
      <c r="BL161" s="14" t="s">
        <v>140</v>
      </c>
      <c r="BM161" s="228" t="s">
        <v>255</v>
      </c>
    </row>
    <row r="162" spans="1:65" s="2" customFormat="1" ht="24.15" customHeight="1">
      <c r="A162" s="35"/>
      <c r="B162" s="36"/>
      <c r="C162" s="216" t="s">
        <v>256</v>
      </c>
      <c r="D162" s="216" t="s">
        <v>136</v>
      </c>
      <c r="E162" s="217" t="s">
        <v>728</v>
      </c>
      <c r="F162" s="218" t="s">
        <v>729</v>
      </c>
      <c r="G162" s="219" t="s">
        <v>650</v>
      </c>
      <c r="H162" s="220">
        <v>0.236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41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140</v>
      </c>
      <c r="AT162" s="228" t="s">
        <v>136</v>
      </c>
      <c r="AU162" s="228" t="s">
        <v>86</v>
      </c>
      <c r="AY162" s="14" t="s">
        <v>133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84</v>
      </c>
      <c r="BK162" s="229">
        <f>ROUND(I162*H162,2)</f>
        <v>0</v>
      </c>
      <c r="BL162" s="14" t="s">
        <v>140</v>
      </c>
      <c r="BM162" s="228" t="s">
        <v>259</v>
      </c>
    </row>
    <row r="163" spans="1:63" s="12" customFormat="1" ht="22.8" customHeight="1">
      <c r="A163" s="12"/>
      <c r="B163" s="200"/>
      <c r="C163" s="201"/>
      <c r="D163" s="202" t="s">
        <v>75</v>
      </c>
      <c r="E163" s="214" t="s">
        <v>386</v>
      </c>
      <c r="F163" s="214" t="s">
        <v>387</v>
      </c>
      <c r="G163" s="201"/>
      <c r="H163" s="201"/>
      <c r="I163" s="204"/>
      <c r="J163" s="215">
        <f>BK163</f>
        <v>0</v>
      </c>
      <c r="K163" s="201"/>
      <c r="L163" s="206"/>
      <c r="M163" s="207"/>
      <c r="N163" s="208"/>
      <c r="O163" s="208"/>
      <c r="P163" s="209">
        <f>SUM(P164:P172)</f>
        <v>0</v>
      </c>
      <c r="Q163" s="208"/>
      <c r="R163" s="209">
        <f>SUM(R164:R172)</f>
        <v>0</v>
      </c>
      <c r="S163" s="208"/>
      <c r="T163" s="210">
        <f>SUM(T164:T172)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1" t="s">
        <v>86</v>
      </c>
      <c r="AT163" s="212" t="s">
        <v>75</v>
      </c>
      <c r="AU163" s="212" t="s">
        <v>84</v>
      </c>
      <c r="AY163" s="211" t="s">
        <v>133</v>
      </c>
      <c r="BK163" s="213">
        <f>SUM(BK164:BK172)</f>
        <v>0</v>
      </c>
    </row>
    <row r="164" spans="1:65" s="2" customFormat="1" ht="24.15" customHeight="1">
      <c r="A164" s="35"/>
      <c r="B164" s="36"/>
      <c r="C164" s="216" t="s">
        <v>202</v>
      </c>
      <c r="D164" s="216" t="s">
        <v>136</v>
      </c>
      <c r="E164" s="217" t="s">
        <v>730</v>
      </c>
      <c r="F164" s="218" t="s">
        <v>731</v>
      </c>
      <c r="G164" s="219" t="s">
        <v>183</v>
      </c>
      <c r="H164" s="220">
        <v>2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41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140</v>
      </c>
      <c r="AT164" s="228" t="s">
        <v>136</v>
      </c>
      <c r="AU164" s="228" t="s">
        <v>86</v>
      </c>
      <c r="AY164" s="14" t="s">
        <v>133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84</v>
      </c>
      <c r="BK164" s="229">
        <f>ROUND(I164*H164,2)</f>
        <v>0</v>
      </c>
      <c r="BL164" s="14" t="s">
        <v>140</v>
      </c>
      <c r="BM164" s="228" t="s">
        <v>262</v>
      </c>
    </row>
    <row r="165" spans="1:65" s="2" customFormat="1" ht="24.15" customHeight="1">
      <c r="A165" s="35"/>
      <c r="B165" s="36"/>
      <c r="C165" s="216" t="s">
        <v>263</v>
      </c>
      <c r="D165" s="216" t="s">
        <v>136</v>
      </c>
      <c r="E165" s="217" t="s">
        <v>732</v>
      </c>
      <c r="F165" s="218" t="s">
        <v>733</v>
      </c>
      <c r="G165" s="219" t="s">
        <v>183</v>
      </c>
      <c r="H165" s="220">
        <v>8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41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140</v>
      </c>
      <c r="AT165" s="228" t="s">
        <v>136</v>
      </c>
      <c r="AU165" s="228" t="s">
        <v>86</v>
      </c>
      <c r="AY165" s="14" t="s">
        <v>133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84</v>
      </c>
      <c r="BK165" s="229">
        <f>ROUND(I165*H165,2)</f>
        <v>0</v>
      </c>
      <c r="BL165" s="14" t="s">
        <v>140</v>
      </c>
      <c r="BM165" s="228" t="s">
        <v>267</v>
      </c>
    </row>
    <row r="166" spans="1:65" s="2" customFormat="1" ht="24.15" customHeight="1">
      <c r="A166" s="35"/>
      <c r="B166" s="36"/>
      <c r="C166" s="216" t="s">
        <v>205</v>
      </c>
      <c r="D166" s="216" t="s">
        <v>136</v>
      </c>
      <c r="E166" s="217" t="s">
        <v>734</v>
      </c>
      <c r="F166" s="218" t="s">
        <v>735</v>
      </c>
      <c r="G166" s="219" t="s">
        <v>183</v>
      </c>
      <c r="H166" s="220">
        <v>2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41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140</v>
      </c>
      <c r="AT166" s="228" t="s">
        <v>136</v>
      </c>
      <c r="AU166" s="228" t="s">
        <v>86</v>
      </c>
      <c r="AY166" s="14" t="s">
        <v>133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84</v>
      </c>
      <c r="BK166" s="229">
        <f>ROUND(I166*H166,2)</f>
        <v>0</v>
      </c>
      <c r="BL166" s="14" t="s">
        <v>140</v>
      </c>
      <c r="BM166" s="228" t="s">
        <v>270</v>
      </c>
    </row>
    <row r="167" spans="1:65" s="2" customFormat="1" ht="24.15" customHeight="1">
      <c r="A167" s="35"/>
      <c r="B167" s="36"/>
      <c r="C167" s="216" t="s">
        <v>271</v>
      </c>
      <c r="D167" s="216" t="s">
        <v>136</v>
      </c>
      <c r="E167" s="217" t="s">
        <v>736</v>
      </c>
      <c r="F167" s="218" t="s">
        <v>737</v>
      </c>
      <c r="G167" s="219" t="s">
        <v>183</v>
      </c>
      <c r="H167" s="220">
        <v>8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41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140</v>
      </c>
      <c r="AT167" s="228" t="s">
        <v>136</v>
      </c>
      <c r="AU167" s="228" t="s">
        <v>86</v>
      </c>
      <c r="AY167" s="14" t="s">
        <v>133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84</v>
      </c>
      <c r="BK167" s="229">
        <f>ROUND(I167*H167,2)</f>
        <v>0</v>
      </c>
      <c r="BL167" s="14" t="s">
        <v>140</v>
      </c>
      <c r="BM167" s="228" t="s">
        <v>274</v>
      </c>
    </row>
    <row r="168" spans="1:65" s="2" customFormat="1" ht="24.15" customHeight="1">
      <c r="A168" s="35"/>
      <c r="B168" s="36"/>
      <c r="C168" s="216" t="s">
        <v>209</v>
      </c>
      <c r="D168" s="216" t="s">
        <v>136</v>
      </c>
      <c r="E168" s="217" t="s">
        <v>738</v>
      </c>
      <c r="F168" s="218" t="s">
        <v>739</v>
      </c>
      <c r="G168" s="219" t="s">
        <v>183</v>
      </c>
      <c r="H168" s="220">
        <v>17</v>
      </c>
      <c r="I168" s="221"/>
      <c r="J168" s="222">
        <f>ROUND(I168*H168,2)</f>
        <v>0</v>
      </c>
      <c r="K168" s="223"/>
      <c r="L168" s="41"/>
      <c r="M168" s="224" t="s">
        <v>1</v>
      </c>
      <c r="N168" s="225" t="s">
        <v>41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140</v>
      </c>
      <c r="AT168" s="228" t="s">
        <v>136</v>
      </c>
      <c r="AU168" s="228" t="s">
        <v>86</v>
      </c>
      <c r="AY168" s="14" t="s">
        <v>133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84</v>
      </c>
      <c r="BK168" s="229">
        <f>ROUND(I168*H168,2)</f>
        <v>0</v>
      </c>
      <c r="BL168" s="14" t="s">
        <v>140</v>
      </c>
      <c r="BM168" s="228" t="s">
        <v>277</v>
      </c>
    </row>
    <row r="169" spans="1:65" s="2" customFormat="1" ht="24.15" customHeight="1">
      <c r="A169" s="35"/>
      <c r="B169" s="36"/>
      <c r="C169" s="216" t="s">
        <v>278</v>
      </c>
      <c r="D169" s="216" t="s">
        <v>136</v>
      </c>
      <c r="E169" s="217" t="s">
        <v>740</v>
      </c>
      <c r="F169" s="218" t="s">
        <v>741</v>
      </c>
      <c r="G169" s="219" t="s">
        <v>183</v>
      </c>
      <c r="H169" s="220">
        <v>3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41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140</v>
      </c>
      <c r="AT169" s="228" t="s">
        <v>136</v>
      </c>
      <c r="AU169" s="228" t="s">
        <v>86</v>
      </c>
      <c r="AY169" s="14" t="s">
        <v>133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84</v>
      </c>
      <c r="BK169" s="229">
        <f>ROUND(I169*H169,2)</f>
        <v>0</v>
      </c>
      <c r="BL169" s="14" t="s">
        <v>140</v>
      </c>
      <c r="BM169" s="228" t="s">
        <v>281</v>
      </c>
    </row>
    <row r="170" spans="1:65" s="2" customFormat="1" ht="24.15" customHeight="1">
      <c r="A170" s="35"/>
      <c r="B170" s="36"/>
      <c r="C170" s="216" t="s">
        <v>212</v>
      </c>
      <c r="D170" s="216" t="s">
        <v>136</v>
      </c>
      <c r="E170" s="217" t="s">
        <v>742</v>
      </c>
      <c r="F170" s="218" t="s">
        <v>743</v>
      </c>
      <c r="G170" s="219" t="s">
        <v>183</v>
      </c>
      <c r="H170" s="220">
        <v>6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41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140</v>
      </c>
      <c r="AT170" s="228" t="s">
        <v>136</v>
      </c>
      <c r="AU170" s="228" t="s">
        <v>86</v>
      </c>
      <c r="AY170" s="14" t="s">
        <v>133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84</v>
      </c>
      <c r="BK170" s="229">
        <f>ROUND(I170*H170,2)</f>
        <v>0</v>
      </c>
      <c r="BL170" s="14" t="s">
        <v>140</v>
      </c>
      <c r="BM170" s="228" t="s">
        <v>284</v>
      </c>
    </row>
    <row r="171" spans="1:65" s="2" customFormat="1" ht="16.5" customHeight="1">
      <c r="A171" s="35"/>
      <c r="B171" s="36"/>
      <c r="C171" s="216" t="s">
        <v>285</v>
      </c>
      <c r="D171" s="216" t="s">
        <v>136</v>
      </c>
      <c r="E171" s="217" t="s">
        <v>744</v>
      </c>
      <c r="F171" s="218" t="s">
        <v>745</v>
      </c>
      <c r="G171" s="219" t="s">
        <v>183</v>
      </c>
      <c r="H171" s="220">
        <v>10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41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140</v>
      </c>
      <c r="AT171" s="228" t="s">
        <v>136</v>
      </c>
      <c r="AU171" s="228" t="s">
        <v>86</v>
      </c>
      <c r="AY171" s="14" t="s">
        <v>133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84</v>
      </c>
      <c r="BK171" s="229">
        <f>ROUND(I171*H171,2)</f>
        <v>0</v>
      </c>
      <c r="BL171" s="14" t="s">
        <v>140</v>
      </c>
      <c r="BM171" s="228" t="s">
        <v>288</v>
      </c>
    </row>
    <row r="172" spans="1:65" s="2" customFormat="1" ht="24.15" customHeight="1">
      <c r="A172" s="35"/>
      <c r="B172" s="36"/>
      <c r="C172" s="216" t="s">
        <v>215</v>
      </c>
      <c r="D172" s="216" t="s">
        <v>136</v>
      </c>
      <c r="E172" s="217" t="s">
        <v>746</v>
      </c>
      <c r="F172" s="218" t="s">
        <v>747</v>
      </c>
      <c r="G172" s="219" t="s">
        <v>650</v>
      </c>
      <c r="H172" s="220">
        <v>0.178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41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140</v>
      </c>
      <c r="AT172" s="228" t="s">
        <v>136</v>
      </c>
      <c r="AU172" s="228" t="s">
        <v>86</v>
      </c>
      <c r="AY172" s="14" t="s">
        <v>133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84</v>
      </c>
      <c r="BK172" s="229">
        <f>ROUND(I172*H172,2)</f>
        <v>0</v>
      </c>
      <c r="BL172" s="14" t="s">
        <v>140</v>
      </c>
      <c r="BM172" s="228" t="s">
        <v>291</v>
      </c>
    </row>
    <row r="173" spans="1:63" s="12" customFormat="1" ht="22.8" customHeight="1">
      <c r="A173" s="12"/>
      <c r="B173" s="200"/>
      <c r="C173" s="201"/>
      <c r="D173" s="202" t="s">
        <v>75</v>
      </c>
      <c r="E173" s="214" t="s">
        <v>748</v>
      </c>
      <c r="F173" s="214" t="s">
        <v>749</v>
      </c>
      <c r="G173" s="201"/>
      <c r="H173" s="201"/>
      <c r="I173" s="204"/>
      <c r="J173" s="215">
        <f>BK173</f>
        <v>0</v>
      </c>
      <c r="K173" s="201"/>
      <c r="L173" s="206"/>
      <c r="M173" s="207"/>
      <c r="N173" s="208"/>
      <c r="O173" s="208"/>
      <c r="P173" s="209">
        <f>SUM(P174:P176)</f>
        <v>0</v>
      </c>
      <c r="Q173" s="208"/>
      <c r="R173" s="209">
        <f>SUM(R174:R176)</f>
        <v>0</v>
      </c>
      <c r="S173" s="208"/>
      <c r="T173" s="210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1" t="s">
        <v>86</v>
      </c>
      <c r="AT173" s="212" t="s">
        <v>75</v>
      </c>
      <c r="AU173" s="212" t="s">
        <v>84</v>
      </c>
      <c r="AY173" s="211" t="s">
        <v>133</v>
      </c>
      <c r="BK173" s="213">
        <f>SUM(BK174:BK176)</f>
        <v>0</v>
      </c>
    </row>
    <row r="174" spans="1:65" s="2" customFormat="1" ht="16.5" customHeight="1">
      <c r="A174" s="35"/>
      <c r="B174" s="36"/>
      <c r="C174" s="216" t="s">
        <v>292</v>
      </c>
      <c r="D174" s="216" t="s">
        <v>136</v>
      </c>
      <c r="E174" s="217" t="s">
        <v>750</v>
      </c>
      <c r="F174" s="218" t="s">
        <v>751</v>
      </c>
      <c r="G174" s="219" t="s">
        <v>752</v>
      </c>
      <c r="H174" s="220">
        <v>23.5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41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140</v>
      </c>
      <c r="AT174" s="228" t="s">
        <v>136</v>
      </c>
      <c r="AU174" s="228" t="s">
        <v>86</v>
      </c>
      <c r="AY174" s="14" t="s">
        <v>133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84</v>
      </c>
      <c r="BK174" s="229">
        <f>ROUND(I174*H174,2)</f>
        <v>0</v>
      </c>
      <c r="BL174" s="14" t="s">
        <v>140</v>
      </c>
      <c r="BM174" s="228" t="s">
        <v>295</v>
      </c>
    </row>
    <row r="175" spans="1:65" s="2" customFormat="1" ht="24.15" customHeight="1">
      <c r="A175" s="35"/>
      <c r="B175" s="36"/>
      <c r="C175" s="216" t="s">
        <v>218</v>
      </c>
      <c r="D175" s="216" t="s">
        <v>136</v>
      </c>
      <c r="E175" s="217" t="s">
        <v>753</v>
      </c>
      <c r="F175" s="218" t="s">
        <v>754</v>
      </c>
      <c r="G175" s="219" t="s">
        <v>183</v>
      </c>
      <c r="H175" s="220">
        <v>12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41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140</v>
      </c>
      <c r="AT175" s="228" t="s">
        <v>136</v>
      </c>
      <c r="AU175" s="228" t="s">
        <v>86</v>
      </c>
      <c r="AY175" s="14" t="s">
        <v>133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84</v>
      </c>
      <c r="BK175" s="229">
        <f>ROUND(I175*H175,2)</f>
        <v>0</v>
      </c>
      <c r="BL175" s="14" t="s">
        <v>140</v>
      </c>
      <c r="BM175" s="228" t="s">
        <v>298</v>
      </c>
    </row>
    <row r="176" spans="1:65" s="2" customFormat="1" ht="24.15" customHeight="1">
      <c r="A176" s="35"/>
      <c r="B176" s="36"/>
      <c r="C176" s="216" t="s">
        <v>299</v>
      </c>
      <c r="D176" s="216" t="s">
        <v>136</v>
      </c>
      <c r="E176" s="217" t="s">
        <v>755</v>
      </c>
      <c r="F176" s="218" t="s">
        <v>756</v>
      </c>
      <c r="G176" s="219" t="s">
        <v>650</v>
      </c>
      <c r="H176" s="220">
        <v>0.257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41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140</v>
      </c>
      <c r="AT176" s="228" t="s">
        <v>136</v>
      </c>
      <c r="AU176" s="228" t="s">
        <v>86</v>
      </c>
      <c r="AY176" s="14" t="s">
        <v>133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84</v>
      </c>
      <c r="BK176" s="229">
        <f>ROUND(I176*H176,2)</f>
        <v>0</v>
      </c>
      <c r="BL176" s="14" t="s">
        <v>140</v>
      </c>
      <c r="BM176" s="228" t="s">
        <v>302</v>
      </c>
    </row>
    <row r="177" spans="1:63" s="12" customFormat="1" ht="22.8" customHeight="1">
      <c r="A177" s="12"/>
      <c r="B177" s="200"/>
      <c r="C177" s="201"/>
      <c r="D177" s="202" t="s">
        <v>75</v>
      </c>
      <c r="E177" s="214" t="s">
        <v>757</v>
      </c>
      <c r="F177" s="214" t="s">
        <v>758</v>
      </c>
      <c r="G177" s="201"/>
      <c r="H177" s="201"/>
      <c r="I177" s="204"/>
      <c r="J177" s="215">
        <f>BK177</f>
        <v>0</v>
      </c>
      <c r="K177" s="201"/>
      <c r="L177" s="206"/>
      <c r="M177" s="207"/>
      <c r="N177" s="208"/>
      <c r="O177" s="208"/>
      <c r="P177" s="209">
        <f>SUM(P178:P179)</f>
        <v>0</v>
      </c>
      <c r="Q177" s="208"/>
      <c r="R177" s="209">
        <f>SUM(R178:R179)</f>
        <v>0</v>
      </c>
      <c r="S177" s="208"/>
      <c r="T177" s="210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1" t="s">
        <v>86</v>
      </c>
      <c r="AT177" s="212" t="s">
        <v>75</v>
      </c>
      <c r="AU177" s="212" t="s">
        <v>84</v>
      </c>
      <c r="AY177" s="211" t="s">
        <v>133</v>
      </c>
      <c r="BK177" s="213">
        <f>SUM(BK178:BK179)</f>
        <v>0</v>
      </c>
    </row>
    <row r="178" spans="1:65" s="2" customFormat="1" ht="37.8" customHeight="1">
      <c r="A178" s="35"/>
      <c r="B178" s="36"/>
      <c r="C178" s="216" t="s">
        <v>222</v>
      </c>
      <c r="D178" s="216" t="s">
        <v>136</v>
      </c>
      <c r="E178" s="217" t="s">
        <v>759</v>
      </c>
      <c r="F178" s="218" t="s">
        <v>760</v>
      </c>
      <c r="G178" s="219" t="s">
        <v>761</v>
      </c>
      <c r="H178" s="220">
        <v>25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41</v>
      </c>
      <c r="O178" s="88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140</v>
      </c>
      <c r="AT178" s="228" t="s">
        <v>136</v>
      </c>
      <c r="AU178" s="228" t="s">
        <v>86</v>
      </c>
      <c r="AY178" s="14" t="s">
        <v>133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84</v>
      </c>
      <c r="BK178" s="229">
        <f>ROUND(I178*H178,2)</f>
        <v>0</v>
      </c>
      <c r="BL178" s="14" t="s">
        <v>140</v>
      </c>
      <c r="BM178" s="228" t="s">
        <v>305</v>
      </c>
    </row>
    <row r="179" spans="1:65" s="2" customFormat="1" ht="37.8" customHeight="1">
      <c r="A179" s="35"/>
      <c r="B179" s="36"/>
      <c r="C179" s="216" t="s">
        <v>306</v>
      </c>
      <c r="D179" s="216" t="s">
        <v>136</v>
      </c>
      <c r="E179" s="217" t="s">
        <v>762</v>
      </c>
      <c r="F179" s="218" t="s">
        <v>707</v>
      </c>
      <c r="G179" s="219" t="s">
        <v>761</v>
      </c>
      <c r="H179" s="220">
        <v>4</v>
      </c>
      <c r="I179" s="221"/>
      <c r="J179" s="222">
        <f>ROUND(I179*H179,2)</f>
        <v>0</v>
      </c>
      <c r="K179" s="223"/>
      <c r="L179" s="41"/>
      <c r="M179" s="242" t="s">
        <v>1</v>
      </c>
      <c r="N179" s="243" t="s">
        <v>41</v>
      </c>
      <c r="O179" s="244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140</v>
      </c>
      <c r="AT179" s="228" t="s">
        <v>136</v>
      </c>
      <c r="AU179" s="228" t="s">
        <v>86</v>
      </c>
      <c r="AY179" s="14" t="s">
        <v>133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84</v>
      </c>
      <c r="BK179" s="229">
        <f>ROUND(I179*H179,2)</f>
        <v>0</v>
      </c>
      <c r="BL179" s="14" t="s">
        <v>140</v>
      </c>
      <c r="BM179" s="228" t="s">
        <v>309</v>
      </c>
    </row>
    <row r="180" spans="1:31" s="2" customFormat="1" ht="6.95" customHeight="1">
      <c r="A180" s="35"/>
      <c r="B180" s="63"/>
      <c r="C180" s="64"/>
      <c r="D180" s="64"/>
      <c r="E180" s="64"/>
      <c r="F180" s="64"/>
      <c r="G180" s="64"/>
      <c r="H180" s="64"/>
      <c r="I180" s="64"/>
      <c r="J180" s="64"/>
      <c r="K180" s="64"/>
      <c r="L180" s="41"/>
      <c r="M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</sheetData>
  <sheetProtection password="CC35" sheet="1" objects="1" scenarios="1" formatColumns="0" formatRows="0" autoFilter="0"/>
  <autoFilter ref="C123:K17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98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>
      <c r="B4" s="17"/>
      <c r="D4" s="135" t="s">
        <v>102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HD - Rekonstrukce plynové kotelny v objektu MŠ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103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763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10. 3. 2022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>00255513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>město Horažďovice</v>
      </c>
      <c r="F15" s="35"/>
      <c r="G15" s="35"/>
      <c r="H15" s="35"/>
      <c r="I15" s="137" t="s">
        <v>28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29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31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28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>Matoušek</v>
      </c>
      <c r="F24" s="35"/>
      <c r="G24" s="35"/>
      <c r="H24" s="35"/>
      <c r="I24" s="137" t="s">
        <v>28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ROUND(J128,2)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40</v>
      </c>
      <c r="E33" s="137" t="s">
        <v>41</v>
      </c>
      <c r="F33" s="151">
        <f>ROUND((SUM(BE128:BE207)),2)</f>
        <v>0</v>
      </c>
      <c r="G33" s="35"/>
      <c r="H33" s="35"/>
      <c r="I33" s="152">
        <v>0.21</v>
      </c>
      <c r="J33" s="151">
        <f>ROUND(((SUM(BE128:BE207))*I33),2)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42</v>
      </c>
      <c r="F34" s="151">
        <f>ROUND((SUM(BF128:BF207)),2)</f>
        <v>0</v>
      </c>
      <c r="G34" s="35"/>
      <c r="H34" s="35"/>
      <c r="I34" s="152">
        <v>0.15</v>
      </c>
      <c r="J34" s="151">
        <f>ROUND(((SUM(BF128:BF207))*I34),2)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ROUND((SUM(BG128:BG207)),2)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ROUND((SUM(BH128:BH207)),2)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ROUND((SUM(BI128:BI207)),2)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HD - Rekonstrukce plynové kotelny v objektu MŠ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 xml:space="preserve">05 - M+R zdroje tepla, elektroinstalace 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10. 3. 2022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Horažďovice</v>
      </c>
      <c r="G91" s="37"/>
      <c r="H91" s="37"/>
      <c r="I91" s="29" t="s">
        <v>31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29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Matoušek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106</v>
      </c>
      <c r="D94" s="173"/>
      <c r="E94" s="173"/>
      <c r="F94" s="173"/>
      <c r="G94" s="173"/>
      <c r="H94" s="173"/>
      <c r="I94" s="173"/>
      <c r="J94" s="174" t="s">
        <v>107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108</v>
      </c>
      <c r="D96" s="37"/>
      <c r="E96" s="37"/>
      <c r="F96" s="37"/>
      <c r="G96" s="37"/>
      <c r="H96" s="37"/>
      <c r="I96" s="37"/>
      <c r="J96" s="107">
        <f>J128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109</v>
      </c>
    </row>
    <row r="97" spans="1:31" s="9" customFormat="1" ht="24.95" customHeight="1">
      <c r="A97" s="9"/>
      <c r="B97" s="176"/>
      <c r="C97" s="177"/>
      <c r="D97" s="178" t="s">
        <v>764</v>
      </c>
      <c r="E97" s="179"/>
      <c r="F97" s="179"/>
      <c r="G97" s="179"/>
      <c r="H97" s="179"/>
      <c r="I97" s="179"/>
      <c r="J97" s="180">
        <f>J129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6"/>
      <c r="C98" s="177"/>
      <c r="D98" s="178" t="s">
        <v>765</v>
      </c>
      <c r="E98" s="179"/>
      <c r="F98" s="179"/>
      <c r="G98" s="179"/>
      <c r="H98" s="179"/>
      <c r="I98" s="179"/>
      <c r="J98" s="180">
        <f>J135</f>
        <v>0</v>
      </c>
      <c r="K98" s="177"/>
      <c r="L98" s="18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6"/>
      <c r="C99" s="177"/>
      <c r="D99" s="178" t="s">
        <v>766</v>
      </c>
      <c r="E99" s="179"/>
      <c r="F99" s="179"/>
      <c r="G99" s="179"/>
      <c r="H99" s="179"/>
      <c r="I99" s="179"/>
      <c r="J99" s="180">
        <f>J138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6"/>
      <c r="C100" s="177"/>
      <c r="D100" s="178" t="s">
        <v>767</v>
      </c>
      <c r="E100" s="179"/>
      <c r="F100" s="179"/>
      <c r="G100" s="179"/>
      <c r="H100" s="179"/>
      <c r="I100" s="179"/>
      <c r="J100" s="180">
        <f>J153</f>
        <v>0</v>
      </c>
      <c r="K100" s="177"/>
      <c r="L100" s="18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6"/>
      <c r="C101" s="177"/>
      <c r="D101" s="178" t="s">
        <v>768</v>
      </c>
      <c r="E101" s="179"/>
      <c r="F101" s="179"/>
      <c r="G101" s="179"/>
      <c r="H101" s="179"/>
      <c r="I101" s="179"/>
      <c r="J101" s="180">
        <f>J158</f>
        <v>0</v>
      </c>
      <c r="K101" s="177"/>
      <c r="L101" s="18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6"/>
      <c r="C102" s="177"/>
      <c r="D102" s="178" t="s">
        <v>769</v>
      </c>
      <c r="E102" s="179"/>
      <c r="F102" s="179"/>
      <c r="G102" s="179"/>
      <c r="H102" s="179"/>
      <c r="I102" s="179"/>
      <c r="J102" s="180">
        <f>J168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6"/>
      <c r="C103" s="177"/>
      <c r="D103" s="178" t="s">
        <v>770</v>
      </c>
      <c r="E103" s="179"/>
      <c r="F103" s="179"/>
      <c r="G103" s="179"/>
      <c r="H103" s="179"/>
      <c r="I103" s="179"/>
      <c r="J103" s="180">
        <f>J174</f>
        <v>0</v>
      </c>
      <c r="K103" s="177"/>
      <c r="L103" s="18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6"/>
      <c r="C104" s="177"/>
      <c r="D104" s="178" t="s">
        <v>771</v>
      </c>
      <c r="E104" s="179"/>
      <c r="F104" s="179"/>
      <c r="G104" s="179"/>
      <c r="H104" s="179"/>
      <c r="I104" s="179"/>
      <c r="J104" s="180">
        <f>J178</f>
        <v>0</v>
      </c>
      <c r="K104" s="177"/>
      <c r="L104" s="18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6"/>
      <c r="C105" s="177"/>
      <c r="D105" s="178" t="s">
        <v>772</v>
      </c>
      <c r="E105" s="179"/>
      <c r="F105" s="179"/>
      <c r="G105" s="179"/>
      <c r="H105" s="179"/>
      <c r="I105" s="179"/>
      <c r="J105" s="180">
        <f>J184</f>
        <v>0</v>
      </c>
      <c r="K105" s="177"/>
      <c r="L105" s="18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76"/>
      <c r="C106" s="177"/>
      <c r="D106" s="178" t="s">
        <v>773</v>
      </c>
      <c r="E106" s="179"/>
      <c r="F106" s="179"/>
      <c r="G106" s="179"/>
      <c r="H106" s="179"/>
      <c r="I106" s="179"/>
      <c r="J106" s="180">
        <f>J186</f>
        <v>0</v>
      </c>
      <c r="K106" s="177"/>
      <c r="L106" s="18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76"/>
      <c r="C107" s="177"/>
      <c r="D107" s="178" t="s">
        <v>774</v>
      </c>
      <c r="E107" s="179"/>
      <c r="F107" s="179"/>
      <c r="G107" s="179"/>
      <c r="H107" s="179"/>
      <c r="I107" s="179"/>
      <c r="J107" s="180">
        <f>J193</f>
        <v>0</v>
      </c>
      <c r="K107" s="177"/>
      <c r="L107" s="18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76"/>
      <c r="C108" s="177"/>
      <c r="D108" s="178" t="s">
        <v>775</v>
      </c>
      <c r="E108" s="179"/>
      <c r="F108" s="179"/>
      <c r="G108" s="179"/>
      <c r="H108" s="179"/>
      <c r="I108" s="179"/>
      <c r="J108" s="180">
        <f>J196</f>
        <v>0</v>
      </c>
      <c r="K108" s="177"/>
      <c r="L108" s="18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0" t="s">
        <v>118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171" t="str">
        <f>E7</f>
        <v>HD - Rekonstrukce plynové kotelny v objektu MŠ</v>
      </c>
      <c r="F118" s="29"/>
      <c r="G118" s="29"/>
      <c r="H118" s="29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103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73" t="str">
        <f>E9</f>
        <v xml:space="preserve">05 - M+R zdroje tepla, elektroinstalace </v>
      </c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20</v>
      </c>
      <c r="D122" s="37"/>
      <c r="E122" s="37"/>
      <c r="F122" s="24" t="str">
        <f>F12</f>
        <v xml:space="preserve"> </v>
      </c>
      <c r="G122" s="37"/>
      <c r="H122" s="37"/>
      <c r="I122" s="29" t="s">
        <v>22</v>
      </c>
      <c r="J122" s="76" t="str">
        <f>IF(J12="","",J12)</f>
        <v>10. 3. 2022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24</v>
      </c>
      <c r="D124" s="37"/>
      <c r="E124" s="37"/>
      <c r="F124" s="24" t="str">
        <f>E15</f>
        <v>město Horažďovice</v>
      </c>
      <c r="G124" s="37"/>
      <c r="H124" s="37"/>
      <c r="I124" s="29" t="s">
        <v>31</v>
      </c>
      <c r="J124" s="33" t="str">
        <f>E21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29" t="s">
        <v>29</v>
      </c>
      <c r="D125" s="37"/>
      <c r="E125" s="37"/>
      <c r="F125" s="24" t="str">
        <f>IF(E18="","",E18)</f>
        <v>Vyplň údaj</v>
      </c>
      <c r="G125" s="37"/>
      <c r="H125" s="37"/>
      <c r="I125" s="29" t="s">
        <v>33</v>
      </c>
      <c r="J125" s="33" t="str">
        <f>E24</f>
        <v>Matoušek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88"/>
      <c r="B127" s="189"/>
      <c r="C127" s="190" t="s">
        <v>119</v>
      </c>
      <c r="D127" s="191" t="s">
        <v>61</v>
      </c>
      <c r="E127" s="191" t="s">
        <v>57</v>
      </c>
      <c r="F127" s="191" t="s">
        <v>58</v>
      </c>
      <c r="G127" s="191" t="s">
        <v>120</v>
      </c>
      <c r="H127" s="191" t="s">
        <v>121</v>
      </c>
      <c r="I127" s="191" t="s">
        <v>122</v>
      </c>
      <c r="J127" s="192" t="s">
        <v>107</v>
      </c>
      <c r="K127" s="193" t="s">
        <v>123</v>
      </c>
      <c r="L127" s="194"/>
      <c r="M127" s="97" t="s">
        <v>1</v>
      </c>
      <c r="N127" s="98" t="s">
        <v>40</v>
      </c>
      <c r="O127" s="98" t="s">
        <v>124</v>
      </c>
      <c r="P127" s="98" t="s">
        <v>125</v>
      </c>
      <c r="Q127" s="98" t="s">
        <v>126</v>
      </c>
      <c r="R127" s="98" t="s">
        <v>127</v>
      </c>
      <c r="S127" s="98" t="s">
        <v>128</v>
      </c>
      <c r="T127" s="99" t="s">
        <v>129</v>
      </c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</row>
    <row r="128" spans="1:63" s="2" customFormat="1" ht="22.8" customHeight="1">
      <c r="A128" s="35"/>
      <c r="B128" s="36"/>
      <c r="C128" s="104" t="s">
        <v>130</v>
      </c>
      <c r="D128" s="37"/>
      <c r="E128" s="37"/>
      <c r="F128" s="37"/>
      <c r="G128" s="37"/>
      <c r="H128" s="37"/>
      <c r="I128" s="37"/>
      <c r="J128" s="195">
        <f>BK128</f>
        <v>0</v>
      </c>
      <c r="K128" s="37"/>
      <c r="L128" s="41"/>
      <c r="M128" s="100"/>
      <c r="N128" s="196"/>
      <c r="O128" s="101"/>
      <c r="P128" s="197">
        <f>P129+P135+P138+P153+P158+P168+P174+P178+P184+P186+P193+P196</f>
        <v>0</v>
      </c>
      <c r="Q128" s="101"/>
      <c r="R128" s="197">
        <f>R129+R135+R138+R153+R158+R168+R174+R178+R184+R186+R193+R196</f>
        <v>0</v>
      </c>
      <c r="S128" s="101"/>
      <c r="T128" s="198">
        <f>T129+T135+T138+T153+T158+T168+T174+T178+T184+T186+T193+T196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75</v>
      </c>
      <c r="AU128" s="14" t="s">
        <v>109</v>
      </c>
      <c r="BK128" s="199">
        <f>BK129+BK135+BK138+BK153+BK158+BK168+BK174+BK178+BK184+BK186+BK193+BK196</f>
        <v>0</v>
      </c>
    </row>
    <row r="129" spans="1:63" s="12" customFormat="1" ht="25.9" customHeight="1">
      <c r="A129" s="12"/>
      <c r="B129" s="200"/>
      <c r="C129" s="201"/>
      <c r="D129" s="202" t="s">
        <v>75</v>
      </c>
      <c r="E129" s="203" t="s">
        <v>776</v>
      </c>
      <c r="F129" s="203" t="s">
        <v>777</v>
      </c>
      <c r="G129" s="201"/>
      <c r="H129" s="201"/>
      <c r="I129" s="204"/>
      <c r="J129" s="205">
        <f>BK129</f>
        <v>0</v>
      </c>
      <c r="K129" s="201"/>
      <c r="L129" s="206"/>
      <c r="M129" s="207"/>
      <c r="N129" s="208"/>
      <c r="O129" s="208"/>
      <c r="P129" s="209">
        <f>SUM(P130:P134)</f>
        <v>0</v>
      </c>
      <c r="Q129" s="208"/>
      <c r="R129" s="209">
        <f>SUM(R130:R134)</f>
        <v>0</v>
      </c>
      <c r="S129" s="208"/>
      <c r="T129" s="210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1" t="s">
        <v>84</v>
      </c>
      <c r="AT129" s="212" t="s">
        <v>75</v>
      </c>
      <c r="AU129" s="212" t="s">
        <v>76</v>
      </c>
      <c r="AY129" s="211" t="s">
        <v>133</v>
      </c>
      <c r="BK129" s="213">
        <f>SUM(BK130:BK134)</f>
        <v>0</v>
      </c>
    </row>
    <row r="130" spans="1:65" s="2" customFormat="1" ht="16.5" customHeight="1">
      <c r="A130" s="35"/>
      <c r="B130" s="36"/>
      <c r="C130" s="216" t="s">
        <v>84</v>
      </c>
      <c r="D130" s="216" t="s">
        <v>136</v>
      </c>
      <c r="E130" s="217" t="s">
        <v>778</v>
      </c>
      <c r="F130" s="218" t="s">
        <v>779</v>
      </c>
      <c r="G130" s="219" t="s">
        <v>188</v>
      </c>
      <c r="H130" s="220">
        <v>1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41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145</v>
      </c>
      <c r="AT130" s="228" t="s">
        <v>136</v>
      </c>
      <c r="AU130" s="228" t="s">
        <v>84</v>
      </c>
      <c r="AY130" s="14" t="s">
        <v>133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84</v>
      </c>
      <c r="BK130" s="229">
        <f>ROUND(I130*H130,2)</f>
        <v>0</v>
      </c>
      <c r="BL130" s="14" t="s">
        <v>145</v>
      </c>
      <c r="BM130" s="228" t="s">
        <v>780</v>
      </c>
    </row>
    <row r="131" spans="1:65" s="2" customFormat="1" ht="16.5" customHeight="1">
      <c r="A131" s="35"/>
      <c r="B131" s="36"/>
      <c r="C131" s="216" t="s">
        <v>86</v>
      </c>
      <c r="D131" s="216" t="s">
        <v>136</v>
      </c>
      <c r="E131" s="217" t="s">
        <v>781</v>
      </c>
      <c r="F131" s="218" t="s">
        <v>782</v>
      </c>
      <c r="G131" s="219" t="s">
        <v>188</v>
      </c>
      <c r="H131" s="220">
        <v>2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41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145</v>
      </c>
      <c r="AT131" s="228" t="s">
        <v>136</v>
      </c>
      <c r="AU131" s="228" t="s">
        <v>84</v>
      </c>
      <c r="AY131" s="14" t="s">
        <v>133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84</v>
      </c>
      <c r="BK131" s="229">
        <f>ROUND(I131*H131,2)</f>
        <v>0</v>
      </c>
      <c r="BL131" s="14" t="s">
        <v>145</v>
      </c>
      <c r="BM131" s="228" t="s">
        <v>783</v>
      </c>
    </row>
    <row r="132" spans="1:65" s="2" customFormat="1" ht="16.5" customHeight="1">
      <c r="A132" s="35"/>
      <c r="B132" s="36"/>
      <c r="C132" s="216" t="s">
        <v>146</v>
      </c>
      <c r="D132" s="216" t="s">
        <v>136</v>
      </c>
      <c r="E132" s="217" t="s">
        <v>784</v>
      </c>
      <c r="F132" s="218" t="s">
        <v>785</v>
      </c>
      <c r="G132" s="219" t="s">
        <v>188</v>
      </c>
      <c r="H132" s="220">
        <v>1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41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145</v>
      </c>
      <c r="AT132" s="228" t="s">
        <v>136</v>
      </c>
      <c r="AU132" s="228" t="s">
        <v>84</v>
      </c>
      <c r="AY132" s="14" t="s">
        <v>133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84</v>
      </c>
      <c r="BK132" s="229">
        <f>ROUND(I132*H132,2)</f>
        <v>0</v>
      </c>
      <c r="BL132" s="14" t="s">
        <v>145</v>
      </c>
      <c r="BM132" s="228" t="s">
        <v>786</v>
      </c>
    </row>
    <row r="133" spans="1:65" s="2" customFormat="1" ht="24.15" customHeight="1">
      <c r="A133" s="35"/>
      <c r="B133" s="36"/>
      <c r="C133" s="216" t="s">
        <v>145</v>
      </c>
      <c r="D133" s="216" t="s">
        <v>136</v>
      </c>
      <c r="E133" s="217" t="s">
        <v>787</v>
      </c>
      <c r="F133" s="218" t="s">
        <v>788</v>
      </c>
      <c r="G133" s="219" t="s">
        <v>266</v>
      </c>
      <c r="H133" s="220">
        <v>1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41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145</v>
      </c>
      <c r="AT133" s="228" t="s">
        <v>136</v>
      </c>
      <c r="AU133" s="228" t="s">
        <v>84</v>
      </c>
      <c r="AY133" s="14" t="s">
        <v>133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84</v>
      </c>
      <c r="BK133" s="229">
        <f>ROUND(I133*H133,2)</f>
        <v>0</v>
      </c>
      <c r="BL133" s="14" t="s">
        <v>145</v>
      </c>
      <c r="BM133" s="228" t="s">
        <v>789</v>
      </c>
    </row>
    <row r="134" spans="1:65" s="2" customFormat="1" ht="24.15" customHeight="1">
      <c r="A134" s="35"/>
      <c r="B134" s="36"/>
      <c r="C134" s="216" t="s">
        <v>153</v>
      </c>
      <c r="D134" s="216" t="s">
        <v>136</v>
      </c>
      <c r="E134" s="217" t="s">
        <v>790</v>
      </c>
      <c r="F134" s="218" t="s">
        <v>791</v>
      </c>
      <c r="G134" s="219" t="s">
        <v>266</v>
      </c>
      <c r="H134" s="220">
        <v>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41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145</v>
      </c>
      <c r="AT134" s="228" t="s">
        <v>136</v>
      </c>
      <c r="AU134" s="228" t="s">
        <v>84</v>
      </c>
      <c r="AY134" s="14" t="s">
        <v>133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84</v>
      </c>
      <c r="BK134" s="229">
        <f>ROUND(I134*H134,2)</f>
        <v>0</v>
      </c>
      <c r="BL134" s="14" t="s">
        <v>145</v>
      </c>
      <c r="BM134" s="228" t="s">
        <v>792</v>
      </c>
    </row>
    <row r="135" spans="1:63" s="12" customFormat="1" ht="25.9" customHeight="1">
      <c r="A135" s="12"/>
      <c r="B135" s="200"/>
      <c r="C135" s="201"/>
      <c r="D135" s="202" t="s">
        <v>75</v>
      </c>
      <c r="E135" s="203" t="s">
        <v>793</v>
      </c>
      <c r="F135" s="203" t="s">
        <v>794</v>
      </c>
      <c r="G135" s="201"/>
      <c r="H135" s="201"/>
      <c r="I135" s="204"/>
      <c r="J135" s="205">
        <f>BK135</f>
        <v>0</v>
      </c>
      <c r="K135" s="201"/>
      <c r="L135" s="206"/>
      <c r="M135" s="207"/>
      <c r="N135" s="208"/>
      <c r="O135" s="208"/>
      <c r="P135" s="209">
        <f>SUM(P136:P137)</f>
        <v>0</v>
      </c>
      <c r="Q135" s="208"/>
      <c r="R135" s="209">
        <f>SUM(R136:R137)</f>
        <v>0</v>
      </c>
      <c r="S135" s="208"/>
      <c r="T135" s="210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84</v>
      </c>
      <c r="AT135" s="212" t="s">
        <v>75</v>
      </c>
      <c r="AU135" s="212" t="s">
        <v>76</v>
      </c>
      <c r="AY135" s="211" t="s">
        <v>133</v>
      </c>
      <c r="BK135" s="213">
        <f>SUM(BK136:BK137)</f>
        <v>0</v>
      </c>
    </row>
    <row r="136" spans="1:65" s="2" customFormat="1" ht="66.75" customHeight="1">
      <c r="A136" s="35"/>
      <c r="B136" s="36"/>
      <c r="C136" s="230" t="s">
        <v>278</v>
      </c>
      <c r="D136" s="230" t="s">
        <v>141</v>
      </c>
      <c r="E136" s="231" t="s">
        <v>795</v>
      </c>
      <c r="F136" s="232" t="s">
        <v>796</v>
      </c>
      <c r="G136" s="233" t="s">
        <v>266</v>
      </c>
      <c r="H136" s="234">
        <v>1</v>
      </c>
      <c r="I136" s="235"/>
      <c r="J136" s="236">
        <f>ROUND(I136*H136,2)</f>
        <v>0</v>
      </c>
      <c r="K136" s="237"/>
      <c r="L136" s="238"/>
      <c r="M136" s="239" t="s">
        <v>1</v>
      </c>
      <c r="N136" s="240" t="s">
        <v>41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152</v>
      </c>
      <c r="AT136" s="228" t="s">
        <v>141</v>
      </c>
      <c r="AU136" s="228" t="s">
        <v>84</v>
      </c>
      <c r="AY136" s="14" t="s">
        <v>133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84</v>
      </c>
      <c r="BK136" s="229">
        <f>ROUND(I136*H136,2)</f>
        <v>0</v>
      </c>
      <c r="BL136" s="14" t="s">
        <v>145</v>
      </c>
      <c r="BM136" s="228" t="s">
        <v>797</v>
      </c>
    </row>
    <row r="137" spans="1:65" s="2" customFormat="1" ht="33" customHeight="1">
      <c r="A137" s="35"/>
      <c r="B137" s="36"/>
      <c r="C137" s="230" t="s">
        <v>212</v>
      </c>
      <c r="D137" s="230" t="s">
        <v>141</v>
      </c>
      <c r="E137" s="231" t="s">
        <v>798</v>
      </c>
      <c r="F137" s="232" t="s">
        <v>799</v>
      </c>
      <c r="G137" s="233" t="s">
        <v>266</v>
      </c>
      <c r="H137" s="234">
        <v>1</v>
      </c>
      <c r="I137" s="235"/>
      <c r="J137" s="236">
        <f>ROUND(I137*H137,2)</f>
        <v>0</v>
      </c>
      <c r="K137" s="237"/>
      <c r="L137" s="238"/>
      <c r="M137" s="239" t="s">
        <v>1</v>
      </c>
      <c r="N137" s="240" t="s">
        <v>41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152</v>
      </c>
      <c r="AT137" s="228" t="s">
        <v>141</v>
      </c>
      <c r="AU137" s="228" t="s">
        <v>84</v>
      </c>
      <c r="AY137" s="14" t="s">
        <v>133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84</v>
      </c>
      <c r="BK137" s="229">
        <f>ROUND(I137*H137,2)</f>
        <v>0</v>
      </c>
      <c r="BL137" s="14" t="s">
        <v>145</v>
      </c>
      <c r="BM137" s="228" t="s">
        <v>800</v>
      </c>
    </row>
    <row r="138" spans="1:63" s="12" customFormat="1" ht="25.9" customHeight="1">
      <c r="A138" s="12"/>
      <c r="B138" s="200"/>
      <c r="C138" s="201"/>
      <c r="D138" s="202" t="s">
        <v>75</v>
      </c>
      <c r="E138" s="203" t="s">
        <v>801</v>
      </c>
      <c r="F138" s="203" t="s">
        <v>802</v>
      </c>
      <c r="G138" s="201"/>
      <c r="H138" s="201"/>
      <c r="I138" s="204"/>
      <c r="J138" s="205">
        <f>BK138</f>
        <v>0</v>
      </c>
      <c r="K138" s="201"/>
      <c r="L138" s="206"/>
      <c r="M138" s="207"/>
      <c r="N138" s="208"/>
      <c r="O138" s="208"/>
      <c r="P138" s="209">
        <f>SUM(P139:P152)</f>
        <v>0</v>
      </c>
      <c r="Q138" s="208"/>
      <c r="R138" s="209">
        <f>SUM(R139:R152)</f>
        <v>0</v>
      </c>
      <c r="S138" s="208"/>
      <c r="T138" s="210">
        <f>SUM(T139:T152)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1" t="s">
        <v>84</v>
      </c>
      <c r="AT138" s="212" t="s">
        <v>75</v>
      </c>
      <c r="AU138" s="212" t="s">
        <v>76</v>
      </c>
      <c r="AY138" s="211" t="s">
        <v>133</v>
      </c>
      <c r="BK138" s="213">
        <f>SUM(BK139:BK152)</f>
        <v>0</v>
      </c>
    </row>
    <row r="139" spans="1:65" s="2" customFormat="1" ht="16.5" customHeight="1">
      <c r="A139" s="35"/>
      <c r="B139" s="36"/>
      <c r="C139" s="230" t="s">
        <v>285</v>
      </c>
      <c r="D139" s="230" t="s">
        <v>141</v>
      </c>
      <c r="E139" s="231" t="s">
        <v>803</v>
      </c>
      <c r="F139" s="232" t="s">
        <v>804</v>
      </c>
      <c r="G139" s="233" t="s">
        <v>188</v>
      </c>
      <c r="H139" s="234">
        <v>2</v>
      </c>
      <c r="I139" s="235"/>
      <c r="J139" s="236">
        <f>ROUND(I139*H139,2)</f>
        <v>0</v>
      </c>
      <c r="K139" s="237"/>
      <c r="L139" s="238"/>
      <c r="M139" s="239" t="s">
        <v>1</v>
      </c>
      <c r="N139" s="240" t="s">
        <v>41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152</v>
      </c>
      <c r="AT139" s="228" t="s">
        <v>141</v>
      </c>
      <c r="AU139" s="228" t="s">
        <v>84</v>
      </c>
      <c r="AY139" s="14" t="s">
        <v>133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84</v>
      </c>
      <c r="BK139" s="229">
        <f>ROUND(I139*H139,2)</f>
        <v>0</v>
      </c>
      <c r="BL139" s="14" t="s">
        <v>145</v>
      </c>
      <c r="BM139" s="228" t="s">
        <v>805</v>
      </c>
    </row>
    <row r="140" spans="1:65" s="2" customFormat="1" ht="24.15" customHeight="1">
      <c r="A140" s="35"/>
      <c r="B140" s="36"/>
      <c r="C140" s="230" t="s">
        <v>215</v>
      </c>
      <c r="D140" s="230" t="s">
        <v>141</v>
      </c>
      <c r="E140" s="231" t="s">
        <v>806</v>
      </c>
      <c r="F140" s="232" t="s">
        <v>807</v>
      </c>
      <c r="G140" s="233" t="s">
        <v>188</v>
      </c>
      <c r="H140" s="234">
        <v>1</v>
      </c>
      <c r="I140" s="235"/>
      <c r="J140" s="236">
        <f>ROUND(I140*H140,2)</f>
        <v>0</v>
      </c>
      <c r="K140" s="237"/>
      <c r="L140" s="238"/>
      <c r="M140" s="239" t="s">
        <v>1</v>
      </c>
      <c r="N140" s="240" t="s">
        <v>41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152</v>
      </c>
      <c r="AT140" s="228" t="s">
        <v>141</v>
      </c>
      <c r="AU140" s="228" t="s">
        <v>84</v>
      </c>
      <c r="AY140" s="14" t="s">
        <v>133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84</v>
      </c>
      <c r="BK140" s="229">
        <f>ROUND(I140*H140,2)</f>
        <v>0</v>
      </c>
      <c r="BL140" s="14" t="s">
        <v>145</v>
      </c>
      <c r="BM140" s="228" t="s">
        <v>808</v>
      </c>
    </row>
    <row r="141" spans="1:65" s="2" customFormat="1" ht="21.75" customHeight="1">
      <c r="A141" s="35"/>
      <c r="B141" s="36"/>
      <c r="C141" s="230" t="s">
        <v>292</v>
      </c>
      <c r="D141" s="230" t="s">
        <v>141</v>
      </c>
      <c r="E141" s="231" t="s">
        <v>809</v>
      </c>
      <c r="F141" s="232" t="s">
        <v>810</v>
      </c>
      <c r="G141" s="233" t="s">
        <v>188</v>
      </c>
      <c r="H141" s="234">
        <v>1</v>
      </c>
      <c r="I141" s="235"/>
      <c r="J141" s="236">
        <f>ROUND(I141*H141,2)</f>
        <v>0</v>
      </c>
      <c r="K141" s="237"/>
      <c r="L141" s="238"/>
      <c r="M141" s="239" t="s">
        <v>1</v>
      </c>
      <c r="N141" s="240" t="s">
        <v>41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152</v>
      </c>
      <c r="AT141" s="228" t="s">
        <v>141</v>
      </c>
      <c r="AU141" s="228" t="s">
        <v>84</v>
      </c>
      <c r="AY141" s="14" t="s">
        <v>133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84</v>
      </c>
      <c r="BK141" s="229">
        <f>ROUND(I141*H141,2)</f>
        <v>0</v>
      </c>
      <c r="BL141" s="14" t="s">
        <v>145</v>
      </c>
      <c r="BM141" s="228" t="s">
        <v>811</v>
      </c>
    </row>
    <row r="142" spans="1:65" s="2" customFormat="1" ht="16.5" customHeight="1">
      <c r="A142" s="35"/>
      <c r="B142" s="36"/>
      <c r="C142" s="230" t="s">
        <v>218</v>
      </c>
      <c r="D142" s="230" t="s">
        <v>141</v>
      </c>
      <c r="E142" s="231" t="s">
        <v>812</v>
      </c>
      <c r="F142" s="232" t="s">
        <v>813</v>
      </c>
      <c r="G142" s="233" t="s">
        <v>188</v>
      </c>
      <c r="H142" s="234">
        <v>1</v>
      </c>
      <c r="I142" s="235"/>
      <c r="J142" s="236">
        <f>ROUND(I142*H142,2)</f>
        <v>0</v>
      </c>
      <c r="K142" s="237"/>
      <c r="L142" s="238"/>
      <c r="M142" s="239" t="s">
        <v>1</v>
      </c>
      <c r="N142" s="240" t="s">
        <v>41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152</v>
      </c>
      <c r="AT142" s="228" t="s">
        <v>141</v>
      </c>
      <c r="AU142" s="228" t="s">
        <v>84</v>
      </c>
      <c r="AY142" s="14" t="s">
        <v>133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84</v>
      </c>
      <c r="BK142" s="229">
        <f>ROUND(I142*H142,2)</f>
        <v>0</v>
      </c>
      <c r="BL142" s="14" t="s">
        <v>145</v>
      </c>
      <c r="BM142" s="228" t="s">
        <v>814</v>
      </c>
    </row>
    <row r="143" spans="1:65" s="2" customFormat="1" ht="24.15" customHeight="1">
      <c r="A143" s="35"/>
      <c r="B143" s="36"/>
      <c r="C143" s="230" t="s">
        <v>299</v>
      </c>
      <c r="D143" s="230" t="s">
        <v>141</v>
      </c>
      <c r="E143" s="231" t="s">
        <v>815</v>
      </c>
      <c r="F143" s="232" t="s">
        <v>816</v>
      </c>
      <c r="G143" s="233" t="s">
        <v>188</v>
      </c>
      <c r="H143" s="234">
        <v>1</v>
      </c>
      <c r="I143" s="235"/>
      <c r="J143" s="236">
        <f>ROUND(I143*H143,2)</f>
        <v>0</v>
      </c>
      <c r="K143" s="237"/>
      <c r="L143" s="238"/>
      <c r="M143" s="239" t="s">
        <v>1</v>
      </c>
      <c r="N143" s="240" t="s">
        <v>41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152</v>
      </c>
      <c r="AT143" s="228" t="s">
        <v>141</v>
      </c>
      <c r="AU143" s="228" t="s">
        <v>84</v>
      </c>
      <c r="AY143" s="14" t="s">
        <v>133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84</v>
      </c>
      <c r="BK143" s="229">
        <f>ROUND(I143*H143,2)</f>
        <v>0</v>
      </c>
      <c r="BL143" s="14" t="s">
        <v>145</v>
      </c>
      <c r="BM143" s="228" t="s">
        <v>817</v>
      </c>
    </row>
    <row r="144" spans="1:65" s="2" customFormat="1" ht="24.15" customHeight="1">
      <c r="A144" s="35"/>
      <c r="B144" s="36"/>
      <c r="C144" s="230" t="s">
        <v>222</v>
      </c>
      <c r="D144" s="230" t="s">
        <v>141</v>
      </c>
      <c r="E144" s="231" t="s">
        <v>818</v>
      </c>
      <c r="F144" s="232" t="s">
        <v>819</v>
      </c>
      <c r="G144" s="233" t="s">
        <v>188</v>
      </c>
      <c r="H144" s="234">
        <v>1</v>
      </c>
      <c r="I144" s="235"/>
      <c r="J144" s="236">
        <f>ROUND(I144*H144,2)</f>
        <v>0</v>
      </c>
      <c r="K144" s="237"/>
      <c r="L144" s="238"/>
      <c r="M144" s="239" t="s">
        <v>1</v>
      </c>
      <c r="N144" s="240" t="s">
        <v>41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152</v>
      </c>
      <c r="AT144" s="228" t="s">
        <v>141</v>
      </c>
      <c r="AU144" s="228" t="s">
        <v>84</v>
      </c>
      <c r="AY144" s="14" t="s">
        <v>133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84</v>
      </c>
      <c r="BK144" s="229">
        <f>ROUND(I144*H144,2)</f>
        <v>0</v>
      </c>
      <c r="BL144" s="14" t="s">
        <v>145</v>
      </c>
      <c r="BM144" s="228" t="s">
        <v>820</v>
      </c>
    </row>
    <row r="145" spans="1:65" s="2" customFormat="1" ht="24.15" customHeight="1">
      <c r="A145" s="35"/>
      <c r="B145" s="36"/>
      <c r="C145" s="230" t="s">
        <v>306</v>
      </c>
      <c r="D145" s="230" t="s">
        <v>141</v>
      </c>
      <c r="E145" s="231" t="s">
        <v>821</v>
      </c>
      <c r="F145" s="232" t="s">
        <v>822</v>
      </c>
      <c r="G145" s="233" t="s">
        <v>188</v>
      </c>
      <c r="H145" s="234">
        <v>2</v>
      </c>
      <c r="I145" s="235"/>
      <c r="J145" s="236">
        <f>ROUND(I145*H145,2)</f>
        <v>0</v>
      </c>
      <c r="K145" s="237"/>
      <c r="L145" s="238"/>
      <c r="M145" s="239" t="s">
        <v>1</v>
      </c>
      <c r="N145" s="240" t="s">
        <v>41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152</v>
      </c>
      <c r="AT145" s="228" t="s">
        <v>141</v>
      </c>
      <c r="AU145" s="228" t="s">
        <v>84</v>
      </c>
      <c r="AY145" s="14" t="s">
        <v>133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84</v>
      </c>
      <c r="BK145" s="229">
        <f>ROUND(I145*H145,2)</f>
        <v>0</v>
      </c>
      <c r="BL145" s="14" t="s">
        <v>145</v>
      </c>
      <c r="BM145" s="228" t="s">
        <v>823</v>
      </c>
    </row>
    <row r="146" spans="1:65" s="2" customFormat="1" ht="24.15" customHeight="1">
      <c r="A146" s="35"/>
      <c r="B146" s="36"/>
      <c r="C146" s="230" t="s">
        <v>225</v>
      </c>
      <c r="D146" s="230" t="s">
        <v>141</v>
      </c>
      <c r="E146" s="231" t="s">
        <v>824</v>
      </c>
      <c r="F146" s="232" t="s">
        <v>825</v>
      </c>
      <c r="G146" s="233" t="s">
        <v>188</v>
      </c>
      <c r="H146" s="234">
        <v>2</v>
      </c>
      <c r="I146" s="235"/>
      <c r="J146" s="236">
        <f>ROUND(I146*H146,2)</f>
        <v>0</v>
      </c>
      <c r="K146" s="237"/>
      <c r="L146" s="238"/>
      <c r="M146" s="239" t="s">
        <v>1</v>
      </c>
      <c r="N146" s="240" t="s">
        <v>41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152</v>
      </c>
      <c r="AT146" s="228" t="s">
        <v>141</v>
      </c>
      <c r="AU146" s="228" t="s">
        <v>84</v>
      </c>
      <c r="AY146" s="14" t="s">
        <v>133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84</v>
      </c>
      <c r="BK146" s="229">
        <f>ROUND(I146*H146,2)</f>
        <v>0</v>
      </c>
      <c r="BL146" s="14" t="s">
        <v>145</v>
      </c>
      <c r="BM146" s="228" t="s">
        <v>826</v>
      </c>
    </row>
    <row r="147" spans="1:65" s="2" customFormat="1" ht="24.15" customHeight="1">
      <c r="A147" s="35"/>
      <c r="B147" s="36"/>
      <c r="C147" s="230" t="s">
        <v>314</v>
      </c>
      <c r="D147" s="230" t="s">
        <v>141</v>
      </c>
      <c r="E147" s="231" t="s">
        <v>827</v>
      </c>
      <c r="F147" s="232" t="s">
        <v>828</v>
      </c>
      <c r="G147" s="233" t="s">
        <v>188</v>
      </c>
      <c r="H147" s="234">
        <v>2</v>
      </c>
      <c r="I147" s="235"/>
      <c r="J147" s="236">
        <f>ROUND(I147*H147,2)</f>
        <v>0</v>
      </c>
      <c r="K147" s="237"/>
      <c r="L147" s="238"/>
      <c r="M147" s="239" t="s">
        <v>1</v>
      </c>
      <c r="N147" s="240" t="s">
        <v>41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152</v>
      </c>
      <c r="AT147" s="228" t="s">
        <v>141</v>
      </c>
      <c r="AU147" s="228" t="s">
        <v>84</v>
      </c>
      <c r="AY147" s="14" t="s">
        <v>133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84</v>
      </c>
      <c r="BK147" s="229">
        <f>ROUND(I147*H147,2)</f>
        <v>0</v>
      </c>
      <c r="BL147" s="14" t="s">
        <v>145</v>
      </c>
      <c r="BM147" s="228" t="s">
        <v>829</v>
      </c>
    </row>
    <row r="148" spans="1:65" s="2" customFormat="1" ht="21.75" customHeight="1">
      <c r="A148" s="35"/>
      <c r="B148" s="36"/>
      <c r="C148" s="230" t="s">
        <v>231</v>
      </c>
      <c r="D148" s="230" t="s">
        <v>141</v>
      </c>
      <c r="E148" s="231" t="s">
        <v>830</v>
      </c>
      <c r="F148" s="232" t="s">
        <v>831</v>
      </c>
      <c r="G148" s="233" t="s">
        <v>188</v>
      </c>
      <c r="H148" s="234">
        <v>4</v>
      </c>
      <c r="I148" s="235"/>
      <c r="J148" s="236">
        <f>ROUND(I148*H148,2)</f>
        <v>0</v>
      </c>
      <c r="K148" s="237"/>
      <c r="L148" s="238"/>
      <c r="M148" s="239" t="s">
        <v>1</v>
      </c>
      <c r="N148" s="240" t="s">
        <v>41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152</v>
      </c>
      <c r="AT148" s="228" t="s">
        <v>141</v>
      </c>
      <c r="AU148" s="228" t="s">
        <v>84</v>
      </c>
      <c r="AY148" s="14" t="s">
        <v>133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84</v>
      </c>
      <c r="BK148" s="229">
        <f>ROUND(I148*H148,2)</f>
        <v>0</v>
      </c>
      <c r="BL148" s="14" t="s">
        <v>145</v>
      </c>
      <c r="BM148" s="228" t="s">
        <v>832</v>
      </c>
    </row>
    <row r="149" spans="1:65" s="2" customFormat="1" ht="24.15" customHeight="1">
      <c r="A149" s="35"/>
      <c r="B149" s="36"/>
      <c r="C149" s="230" t="s">
        <v>323</v>
      </c>
      <c r="D149" s="230" t="s">
        <v>141</v>
      </c>
      <c r="E149" s="231" t="s">
        <v>833</v>
      </c>
      <c r="F149" s="232" t="s">
        <v>834</v>
      </c>
      <c r="G149" s="233" t="s">
        <v>188</v>
      </c>
      <c r="H149" s="234">
        <v>1</v>
      </c>
      <c r="I149" s="235"/>
      <c r="J149" s="236">
        <f>ROUND(I149*H149,2)</f>
        <v>0</v>
      </c>
      <c r="K149" s="237"/>
      <c r="L149" s="238"/>
      <c r="M149" s="239" t="s">
        <v>1</v>
      </c>
      <c r="N149" s="240" t="s">
        <v>41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152</v>
      </c>
      <c r="AT149" s="228" t="s">
        <v>141</v>
      </c>
      <c r="AU149" s="228" t="s">
        <v>84</v>
      </c>
      <c r="AY149" s="14" t="s">
        <v>133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84</v>
      </c>
      <c r="BK149" s="229">
        <f>ROUND(I149*H149,2)</f>
        <v>0</v>
      </c>
      <c r="BL149" s="14" t="s">
        <v>145</v>
      </c>
      <c r="BM149" s="228" t="s">
        <v>835</v>
      </c>
    </row>
    <row r="150" spans="1:65" s="2" customFormat="1" ht="21.75" customHeight="1">
      <c r="A150" s="35"/>
      <c r="B150" s="36"/>
      <c r="C150" s="230" t="s">
        <v>234</v>
      </c>
      <c r="D150" s="230" t="s">
        <v>141</v>
      </c>
      <c r="E150" s="231" t="s">
        <v>836</v>
      </c>
      <c r="F150" s="232" t="s">
        <v>837</v>
      </c>
      <c r="G150" s="233" t="s">
        <v>188</v>
      </c>
      <c r="H150" s="234">
        <v>1</v>
      </c>
      <c r="I150" s="235"/>
      <c r="J150" s="236">
        <f>ROUND(I150*H150,2)</f>
        <v>0</v>
      </c>
      <c r="K150" s="237"/>
      <c r="L150" s="238"/>
      <c r="M150" s="239" t="s">
        <v>1</v>
      </c>
      <c r="N150" s="240" t="s">
        <v>41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152</v>
      </c>
      <c r="AT150" s="228" t="s">
        <v>141</v>
      </c>
      <c r="AU150" s="228" t="s">
        <v>84</v>
      </c>
      <c r="AY150" s="14" t="s">
        <v>133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84</v>
      </c>
      <c r="BK150" s="229">
        <f>ROUND(I150*H150,2)</f>
        <v>0</v>
      </c>
      <c r="BL150" s="14" t="s">
        <v>145</v>
      </c>
      <c r="BM150" s="228" t="s">
        <v>838</v>
      </c>
    </row>
    <row r="151" spans="1:65" s="2" customFormat="1" ht="21.75" customHeight="1">
      <c r="A151" s="35"/>
      <c r="B151" s="36"/>
      <c r="C151" s="230" t="s">
        <v>330</v>
      </c>
      <c r="D151" s="230" t="s">
        <v>141</v>
      </c>
      <c r="E151" s="231" t="s">
        <v>839</v>
      </c>
      <c r="F151" s="232" t="s">
        <v>840</v>
      </c>
      <c r="G151" s="233" t="s">
        <v>188</v>
      </c>
      <c r="H151" s="234">
        <v>1</v>
      </c>
      <c r="I151" s="235"/>
      <c r="J151" s="236">
        <f>ROUND(I151*H151,2)</f>
        <v>0</v>
      </c>
      <c r="K151" s="237"/>
      <c r="L151" s="238"/>
      <c r="M151" s="239" t="s">
        <v>1</v>
      </c>
      <c r="N151" s="240" t="s">
        <v>41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152</v>
      </c>
      <c r="AT151" s="228" t="s">
        <v>141</v>
      </c>
      <c r="AU151" s="228" t="s">
        <v>84</v>
      </c>
      <c r="AY151" s="14" t="s">
        <v>133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84</v>
      </c>
      <c r="BK151" s="229">
        <f>ROUND(I151*H151,2)</f>
        <v>0</v>
      </c>
      <c r="BL151" s="14" t="s">
        <v>145</v>
      </c>
      <c r="BM151" s="228" t="s">
        <v>841</v>
      </c>
    </row>
    <row r="152" spans="1:65" s="2" customFormat="1" ht="21.75" customHeight="1">
      <c r="A152" s="35"/>
      <c r="B152" s="36"/>
      <c r="C152" s="230" t="s">
        <v>238</v>
      </c>
      <c r="D152" s="230" t="s">
        <v>141</v>
      </c>
      <c r="E152" s="231" t="s">
        <v>842</v>
      </c>
      <c r="F152" s="232" t="s">
        <v>843</v>
      </c>
      <c r="G152" s="233" t="s">
        <v>188</v>
      </c>
      <c r="H152" s="234">
        <v>1</v>
      </c>
      <c r="I152" s="235"/>
      <c r="J152" s="236">
        <f>ROUND(I152*H152,2)</f>
        <v>0</v>
      </c>
      <c r="K152" s="237"/>
      <c r="L152" s="238"/>
      <c r="M152" s="239" t="s">
        <v>1</v>
      </c>
      <c r="N152" s="240" t="s">
        <v>41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152</v>
      </c>
      <c r="AT152" s="228" t="s">
        <v>141</v>
      </c>
      <c r="AU152" s="228" t="s">
        <v>84</v>
      </c>
      <c r="AY152" s="14" t="s">
        <v>133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84</v>
      </c>
      <c r="BK152" s="229">
        <f>ROUND(I152*H152,2)</f>
        <v>0</v>
      </c>
      <c r="BL152" s="14" t="s">
        <v>145</v>
      </c>
      <c r="BM152" s="228" t="s">
        <v>844</v>
      </c>
    </row>
    <row r="153" spans="1:63" s="12" customFormat="1" ht="25.9" customHeight="1">
      <c r="A153" s="12"/>
      <c r="B153" s="200"/>
      <c r="C153" s="201"/>
      <c r="D153" s="202" t="s">
        <v>75</v>
      </c>
      <c r="E153" s="203" t="s">
        <v>845</v>
      </c>
      <c r="F153" s="203" t="s">
        <v>846</v>
      </c>
      <c r="G153" s="201"/>
      <c r="H153" s="201"/>
      <c r="I153" s="204"/>
      <c r="J153" s="205">
        <f>BK153</f>
        <v>0</v>
      </c>
      <c r="K153" s="201"/>
      <c r="L153" s="206"/>
      <c r="M153" s="207"/>
      <c r="N153" s="208"/>
      <c r="O153" s="208"/>
      <c r="P153" s="209">
        <f>SUM(P154:P157)</f>
        <v>0</v>
      </c>
      <c r="Q153" s="208"/>
      <c r="R153" s="209">
        <f>SUM(R154:R157)</f>
        <v>0</v>
      </c>
      <c r="S153" s="208"/>
      <c r="T153" s="210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1" t="s">
        <v>84</v>
      </c>
      <c r="AT153" s="212" t="s">
        <v>75</v>
      </c>
      <c r="AU153" s="212" t="s">
        <v>76</v>
      </c>
      <c r="AY153" s="211" t="s">
        <v>133</v>
      </c>
      <c r="BK153" s="213">
        <f>SUM(BK154:BK157)</f>
        <v>0</v>
      </c>
    </row>
    <row r="154" spans="1:65" s="2" customFormat="1" ht="66.75" customHeight="1">
      <c r="A154" s="35"/>
      <c r="B154" s="36"/>
      <c r="C154" s="230" t="s">
        <v>337</v>
      </c>
      <c r="D154" s="230" t="s">
        <v>141</v>
      </c>
      <c r="E154" s="231" t="s">
        <v>847</v>
      </c>
      <c r="F154" s="232" t="s">
        <v>848</v>
      </c>
      <c r="G154" s="233" t="s">
        <v>266</v>
      </c>
      <c r="H154" s="234">
        <v>1</v>
      </c>
      <c r="I154" s="235"/>
      <c r="J154" s="236">
        <f>ROUND(I154*H154,2)</f>
        <v>0</v>
      </c>
      <c r="K154" s="237"/>
      <c r="L154" s="238"/>
      <c r="M154" s="239" t="s">
        <v>1</v>
      </c>
      <c r="N154" s="240" t="s">
        <v>41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152</v>
      </c>
      <c r="AT154" s="228" t="s">
        <v>141</v>
      </c>
      <c r="AU154" s="228" t="s">
        <v>84</v>
      </c>
      <c r="AY154" s="14" t="s">
        <v>133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84</v>
      </c>
      <c r="BK154" s="229">
        <f>ROUND(I154*H154,2)</f>
        <v>0</v>
      </c>
      <c r="BL154" s="14" t="s">
        <v>145</v>
      </c>
      <c r="BM154" s="228" t="s">
        <v>849</v>
      </c>
    </row>
    <row r="155" spans="1:65" s="2" customFormat="1" ht="16.5" customHeight="1">
      <c r="A155" s="35"/>
      <c r="B155" s="36"/>
      <c r="C155" s="230" t="s">
        <v>241</v>
      </c>
      <c r="D155" s="230" t="s">
        <v>141</v>
      </c>
      <c r="E155" s="231" t="s">
        <v>850</v>
      </c>
      <c r="F155" s="232" t="s">
        <v>851</v>
      </c>
      <c r="G155" s="233" t="s">
        <v>188</v>
      </c>
      <c r="H155" s="234">
        <v>1</v>
      </c>
      <c r="I155" s="235"/>
      <c r="J155" s="236">
        <f>ROUND(I155*H155,2)</f>
        <v>0</v>
      </c>
      <c r="K155" s="237"/>
      <c r="L155" s="238"/>
      <c r="M155" s="239" t="s">
        <v>1</v>
      </c>
      <c r="N155" s="240" t="s">
        <v>41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152</v>
      </c>
      <c r="AT155" s="228" t="s">
        <v>141</v>
      </c>
      <c r="AU155" s="228" t="s">
        <v>84</v>
      </c>
      <c r="AY155" s="14" t="s">
        <v>133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84</v>
      </c>
      <c r="BK155" s="229">
        <f>ROUND(I155*H155,2)</f>
        <v>0</v>
      </c>
      <c r="BL155" s="14" t="s">
        <v>145</v>
      </c>
      <c r="BM155" s="228" t="s">
        <v>852</v>
      </c>
    </row>
    <row r="156" spans="1:65" s="2" customFormat="1" ht="16.5" customHeight="1">
      <c r="A156" s="35"/>
      <c r="B156" s="36"/>
      <c r="C156" s="230" t="s">
        <v>344</v>
      </c>
      <c r="D156" s="230" t="s">
        <v>141</v>
      </c>
      <c r="E156" s="231" t="s">
        <v>853</v>
      </c>
      <c r="F156" s="232" t="s">
        <v>854</v>
      </c>
      <c r="G156" s="233" t="s">
        <v>188</v>
      </c>
      <c r="H156" s="234">
        <v>1</v>
      </c>
      <c r="I156" s="235"/>
      <c r="J156" s="236">
        <f>ROUND(I156*H156,2)</f>
        <v>0</v>
      </c>
      <c r="K156" s="237"/>
      <c r="L156" s="238"/>
      <c r="M156" s="239" t="s">
        <v>1</v>
      </c>
      <c r="N156" s="240" t="s">
        <v>41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152</v>
      </c>
      <c r="AT156" s="228" t="s">
        <v>141</v>
      </c>
      <c r="AU156" s="228" t="s">
        <v>84</v>
      </c>
      <c r="AY156" s="14" t="s">
        <v>133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84</v>
      </c>
      <c r="BK156" s="229">
        <f>ROUND(I156*H156,2)</f>
        <v>0</v>
      </c>
      <c r="BL156" s="14" t="s">
        <v>145</v>
      </c>
      <c r="BM156" s="228" t="s">
        <v>855</v>
      </c>
    </row>
    <row r="157" spans="1:65" s="2" customFormat="1" ht="16.5" customHeight="1">
      <c r="A157" s="35"/>
      <c r="B157" s="36"/>
      <c r="C157" s="230" t="s">
        <v>245</v>
      </c>
      <c r="D157" s="230" t="s">
        <v>141</v>
      </c>
      <c r="E157" s="231" t="s">
        <v>856</v>
      </c>
      <c r="F157" s="232" t="s">
        <v>857</v>
      </c>
      <c r="G157" s="233" t="s">
        <v>188</v>
      </c>
      <c r="H157" s="234">
        <v>1</v>
      </c>
      <c r="I157" s="235"/>
      <c r="J157" s="236">
        <f>ROUND(I157*H157,2)</f>
        <v>0</v>
      </c>
      <c r="K157" s="237"/>
      <c r="L157" s="238"/>
      <c r="M157" s="239" t="s">
        <v>1</v>
      </c>
      <c r="N157" s="240" t="s">
        <v>41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152</v>
      </c>
      <c r="AT157" s="228" t="s">
        <v>141</v>
      </c>
      <c r="AU157" s="228" t="s">
        <v>84</v>
      </c>
      <c r="AY157" s="14" t="s">
        <v>133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84</v>
      </c>
      <c r="BK157" s="229">
        <f>ROUND(I157*H157,2)</f>
        <v>0</v>
      </c>
      <c r="BL157" s="14" t="s">
        <v>145</v>
      </c>
      <c r="BM157" s="228" t="s">
        <v>858</v>
      </c>
    </row>
    <row r="158" spans="1:63" s="12" customFormat="1" ht="25.9" customHeight="1">
      <c r="A158" s="12"/>
      <c r="B158" s="200"/>
      <c r="C158" s="201"/>
      <c r="D158" s="202" t="s">
        <v>75</v>
      </c>
      <c r="E158" s="203" t="s">
        <v>859</v>
      </c>
      <c r="F158" s="203" t="s">
        <v>860</v>
      </c>
      <c r="G158" s="201"/>
      <c r="H158" s="201"/>
      <c r="I158" s="204"/>
      <c r="J158" s="205">
        <f>BK158</f>
        <v>0</v>
      </c>
      <c r="K158" s="201"/>
      <c r="L158" s="206"/>
      <c r="M158" s="207"/>
      <c r="N158" s="208"/>
      <c r="O158" s="208"/>
      <c r="P158" s="209">
        <f>SUM(P159:P167)</f>
        <v>0</v>
      </c>
      <c r="Q158" s="208"/>
      <c r="R158" s="209">
        <f>SUM(R159:R167)</f>
        <v>0</v>
      </c>
      <c r="S158" s="208"/>
      <c r="T158" s="210">
        <f>SUM(T159:T167)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1" t="s">
        <v>84</v>
      </c>
      <c r="AT158" s="212" t="s">
        <v>75</v>
      </c>
      <c r="AU158" s="212" t="s">
        <v>76</v>
      </c>
      <c r="AY158" s="211" t="s">
        <v>133</v>
      </c>
      <c r="BK158" s="213">
        <f>SUM(BK159:BK167)</f>
        <v>0</v>
      </c>
    </row>
    <row r="159" spans="1:65" s="2" customFormat="1" ht="24.15" customHeight="1">
      <c r="A159" s="35"/>
      <c r="B159" s="36"/>
      <c r="C159" s="216" t="s">
        <v>351</v>
      </c>
      <c r="D159" s="216" t="s">
        <v>136</v>
      </c>
      <c r="E159" s="217" t="s">
        <v>861</v>
      </c>
      <c r="F159" s="218" t="s">
        <v>862</v>
      </c>
      <c r="G159" s="219" t="s">
        <v>496</v>
      </c>
      <c r="H159" s="220">
        <v>8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41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145</v>
      </c>
      <c r="AT159" s="228" t="s">
        <v>136</v>
      </c>
      <c r="AU159" s="228" t="s">
        <v>84</v>
      </c>
      <c r="AY159" s="14" t="s">
        <v>133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84</v>
      </c>
      <c r="BK159" s="229">
        <f>ROUND(I159*H159,2)</f>
        <v>0</v>
      </c>
      <c r="BL159" s="14" t="s">
        <v>145</v>
      </c>
      <c r="BM159" s="228" t="s">
        <v>863</v>
      </c>
    </row>
    <row r="160" spans="1:65" s="2" customFormat="1" ht="16.5" customHeight="1">
      <c r="A160" s="35"/>
      <c r="B160" s="36"/>
      <c r="C160" s="216" t="s">
        <v>248</v>
      </c>
      <c r="D160" s="216" t="s">
        <v>136</v>
      </c>
      <c r="E160" s="217" t="s">
        <v>864</v>
      </c>
      <c r="F160" s="218" t="s">
        <v>865</v>
      </c>
      <c r="G160" s="219" t="s">
        <v>496</v>
      </c>
      <c r="H160" s="220">
        <v>40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41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145</v>
      </c>
      <c r="AT160" s="228" t="s">
        <v>136</v>
      </c>
      <c r="AU160" s="228" t="s">
        <v>84</v>
      </c>
      <c r="AY160" s="14" t="s">
        <v>133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84</v>
      </c>
      <c r="BK160" s="229">
        <f>ROUND(I160*H160,2)</f>
        <v>0</v>
      </c>
      <c r="BL160" s="14" t="s">
        <v>145</v>
      </c>
      <c r="BM160" s="228" t="s">
        <v>866</v>
      </c>
    </row>
    <row r="161" spans="1:65" s="2" customFormat="1" ht="16.5" customHeight="1">
      <c r="A161" s="35"/>
      <c r="B161" s="36"/>
      <c r="C161" s="216" t="s">
        <v>358</v>
      </c>
      <c r="D161" s="216" t="s">
        <v>136</v>
      </c>
      <c r="E161" s="217" t="s">
        <v>867</v>
      </c>
      <c r="F161" s="218" t="s">
        <v>868</v>
      </c>
      <c r="G161" s="219" t="s">
        <v>496</v>
      </c>
      <c r="H161" s="220">
        <v>80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41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145</v>
      </c>
      <c r="AT161" s="228" t="s">
        <v>136</v>
      </c>
      <c r="AU161" s="228" t="s">
        <v>84</v>
      </c>
      <c r="AY161" s="14" t="s">
        <v>133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84</v>
      </c>
      <c r="BK161" s="229">
        <f>ROUND(I161*H161,2)</f>
        <v>0</v>
      </c>
      <c r="BL161" s="14" t="s">
        <v>145</v>
      </c>
      <c r="BM161" s="228" t="s">
        <v>869</v>
      </c>
    </row>
    <row r="162" spans="1:65" s="2" customFormat="1" ht="16.5" customHeight="1">
      <c r="A162" s="35"/>
      <c r="B162" s="36"/>
      <c r="C162" s="216" t="s">
        <v>252</v>
      </c>
      <c r="D162" s="216" t="s">
        <v>136</v>
      </c>
      <c r="E162" s="217" t="s">
        <v>870</v>
      </c>
      <c r="F162" s="218" t="s">
        <v>871</v>
      </c>
      <c r="G162" s="219" t="s">
        <v>496</v>
      </c>
      <c r="H162" s="220">
        <v>12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41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145</v>
      </c>
      <c r="AT162" s="228" t="s">
        <v>136</v>
      </c>
      <c r="AU162" s="228" t="s">
        <v>84</v>
      </c>
      <c r="AY162" s="14" t="s">
        <v>133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84</v>
      </c>
      <c r="BK162" s="229">
        <f>ROUND(I162*H162,2)</f>
        <v>0</v>
      </c>
      <c r="BL162" s="14" t="s">
        <v>145</v>
      </c>
      <c r="BM162" s="228" t="s">
        <v>872</v>
      </c>
    </row>
    <row r="163" spans="1:65" s="2" customFormat="1" ht="16.5" customHeight="1">
      <c r="A163" s="35"/>
      <c r="B163" s="36"/>
      <c r="C163" s="216" t="s">
        <v>365</v>
      </c>
      <c r="D163" s="216" t="s">
        <v>136</v>
      </c>
      <c r="E163" s="217" t="s">
        <v>873</v>
      </c>
      <c r="F163" s="218" t="s">
        <v>874</v>
      </c>
      <c r="G163" s="219" t="s">
        <v>496</v>
      </c>
      <c r="H163" s="220">
        <v>36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41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145</v>
      </c>
      <c r="AT163" s="228" t="s">
        <v>136</v>
      </c>
      <c r="AU163" s="228" t="s">
        <v>84</v>
      </c>
      <c r="AY163" s="14" t="s">
        <v>133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84</v>
      </c>
      <c r="BK163" s="229">
        <f>ROUND(I163*H163,2)</f>
        <v>0</v>
      </c>
      <c r="BL163" s="14" t="s">
        <v>145</v>
      </c>
      <c r="BM163" s="228" t="s">
        <v>875</v>
      </c>
    </row>
    <row r="164" spans="1:65" s="2" customFormat="1" ht="16.5" customHeight="1">
      <c r="A164" s="35"/>
      <c r="B164" s="36"/>
      <c r="C164" s="216" t="s">
        <v>255</v>
      </c>
      <c r="D164" s="216" t="s">
        <v>136</v>
      </c>
      <c r="E164" s="217" t="s">
        <v>876</v>
      </c>
      <c r="F164" s="218" t="s">
        <v>877</v>
      </c>
      <c r="G164" s="219" t="s">
        <v>266</v>
      </c>
      <c r="H164" s="220">
        <v>1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41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145</v>
      </c>
      <c r="AT164" s="228" t="s">
        <v>136</v>
      </c>
      <c r="AU164" s="228" t="s">
        <v>84</v>
      </c>
      <c r="AY164" s="14" t="s">
        <v>133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84</v>
      </c>
      <c r="BK164" s="229">
        <f>ROUND(I164*H164,2)</f>
        <v>0</v>
      </c>
      <c r="BL164" s="14" t="s">
        <v>145</v>
      </c>
      <c r="BM164" s="228" t="s">
        <v>878</v>
      </c>
    </row>
    <row r="165" spans="1:65" s="2" customFormat="1" ht="16.5" customHeight="1">
      <c r="A165" s="35"/>
      <c r="B165" s="36"/>
      <c r="C165" s="216" t="s">
        <v>372</v>
      </c>
      <c r="D165" s="216" t="s">
        <v>136</v>
      </c>
      <c r="E165" s="217" t="s">
        <v>879</v>
      </c>
      <c r="F165" s="218" t="s">
        <v>880</v>
      </c>
      <c r="G165" s="219" t="s">
        <v>266</v>
      </c>
      <c r="H165" s="220">
        <v>1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41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145</v>
      </c>
      <c r="AT165" s="228" t="s">
        <v>136</v>
      </c>
      <c r="AU165" s="228" t="s">
        <v>84</v>
      </c>
      <c r="AY165" s="14" t="s">
        <v>133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84</v>
      </c>
      <c r="BK165" s="229">
        <f>ROUND(I165*H165,2)</f>
        <v>0</v>
      </c>
      <c r="BL165" s="14" t="s">
        <v>145</v>
      </c>
      <c r="BM165" s="228" t="s">
        <v>881</v>
      </c>
    </row>
    <row r="166" spans="1:65" s="2" customFormat="1" ht="16.5" customHeight="1">
      <c r="A166" s="35"/>
      <c r="B166" s="36"/>
      <c r="C166" s="216" t="s">
        <v>259</v>
      </c>
      <c r="D166" s="216" t="s">
        <v>136</v>
      </c>
      <c r="E166" s="217" t="s">
        <v>882</v>
      </c>
      <c r="F166" s="218" t="s">
        <v>883</v>
      </c>
      <c r="G166" s="219" t="s">
        <v>266</v>
      </c>
      <c r="H166" s="220">
        <v>1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41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145</v>
      </c>
      <c r="AT166" s="228" t="s">
        <v>136</v>
      </c>
      <c r="AU166" s="228" t="s">
        <v>84</v>
      </c>
      <c r="AY166" s="14" t="s">
        <v>133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84</v>
      </c>
      <c r="BK166" s="229">
        <f>ROUND(I166*H166,2)</f>
        <v>0</v>
      </c>
      <c r="BL166" s="14" t="s">
        <v>145</v>
      </c>
      <c r="BM166" s="228" t="s">
        <v>884</v>
      </c>
    </row>
    <row r="167" spans="1:65" s="2" customFormat="1" ht="16.5" customHeight="1">
      <c r="A167" s="35"/>
      <c r="B167" s="36"/>
      <c r="C167" s="216" t="s">
        <v>379</v>
      </c>
      <c r="D167" s="216" t="s">
        <v>136</v>
      </c>
      <c r="E167" s="217" t="s">
        <v>885</v>
      </c>
      <c r="F167" s="218" t="s">
        <v>886</v>
      </c>
      <c r="G167" s="219" t="s">
        <v>266</v>
      </c>
      <c r="H167" s="220">
        <v>1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41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145</v>
      </c>
      <c r="AT167" s="228" t="s">
        <v>136</v>
      </c>
      <c r="AU167" s="228" t="s">
        <v>84</v>
      </c>
      <c r="AY167" s="14" t="s">
        <v>133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84</v>
      </c>
      <c r="BK167" s="229">
        <f>ROUND(I167*H167,2)</f>
        <v>0</v>
      </c>
      <c r="BL167" s="14" t="s">
        <v>145</v>
      </c>
      <c r="BM167" s="228" t="s">
        <v>887</v>
      </c>
    </row>
    <row r="168" spans="1:63" s="12" customFormat="1" ht="25.9" customHeight="1">
      <c r="A168" s="12"/>
      <c r="B168" s="200"/>
      <c r="C168" s="201"/>
      <c r="D168" s="202" t="s">
        <v>75</v>
      </c>
      <c r="E168" s="203" t="s">
        <v>888</v>
      </c>
      <c r="F168" s="203" t="s">
        <v>889</v>
      </c>
      <c r="G168" s="201"/>
      <c r="H168" s="201"/>
      <c r="I168" s="204"/>
      <c r="J168" s="205">
        <f>BK168</f>
        <v>0</v>
      </c>
      <c r="K168" s="201"/>
      <c r="L168" s="206"/>
      <c r="M168" s="207"/>
      <c r="N168" s="208"/>
      <c r="O168" s="208"/>
      <c r="P168" s="209">
        <f>SUM(P169:P173)</f>
        <v>0</v>
      </c>
      <c r="Q168" s="208"/>
      <c r="R168" s="209">
        <f>SUM(R169:R173)</f>
        <v>0</v>
      </c>
      <c r="S168" s="208"/>
      <c r="T168" s="210">
        <f>SUM(T169:T173)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1" t="s">
        <v>84</v>
      </c>
      <c r="AT168" s="212" t="s">
        <v>75</v>
      </c>
      <c r="AU168" s="212" t="s">
        <v>76</v>
      </c>
      <c r="AY168" s="211" t="s">
        <v>133</v>
      </c>
      <c r="BK168" s="213">
        <f>SUM(BK169:BK173)</f>
        <v>0</v>
      </c>
    </row>
    <row r="169" spans="1:65" s="2" customFormat="1" ht="16.5" customHeight="1">
      <c r="A169" s="35"/>
      <c r="B169" s="36"/>
      <c r="C169" s="230" t="s">
        <v>149</v>
      </c>
      <c r="D169" s="230" t="s">
        <v>141</v>
      </c>
      <c r="E169" s="231" t="s">
        <v>890</v>
      </c>
      <c r="F169" s="232" t="s">
        <v>891</v>
      </c>
      <c r="G169" s="233" t="s">
        <v>188</v>
      </c>
      <c r="H169" s="234">
        <v>1</v>
      </c>
      <c r="I169" s="235"/>
      <c r="J169" s="236">
        <f>ROUND(I169*H169,2)</f>
        <v>0</v>
      </c>
      <c r="K169" s="237"/>
      <c r="L169" s="238"/>
      <c r="M169" s="239" t="s">
        <v>1</v>
      </c>
      <c r="N169" s="240" t="s">
        <v>41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152</v>
      </c>
      <c r="AT169" s="228" t="s">
        <v>141</v>
      </c>
      <c r="AU169" s="228" t="s">
        <v>84</v>
      </c>
      <c r="AY169" s="14" t="s">
        <v>133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84</v>
      </c>
      <c r="BK169" s="229">
        <f>ROUND(I169*H169,2)</f>
        <v>0</v>
      </c>
      <c r="BL169" s="14" t="s">
        <v>145</v>
      </c>
      <c r="BM169" s="228" t="s">
        <v>892</v>
      </c>
    </row>
    <row r="170" spans="1:65" s="2" customFormat="1" ht="16.5" customHeight="1">
      <c r="A170" s="35"/>
      <c r="B170" s="36"/>
      <c r="C170" s="230" t="s">
        <v>160</v>
      </c>
      <c r="D170" s="230" t="s">
        <v>141</v>
      </c>
      <c r="E170" s="231" t="s">
        <v>893</v>
      </c>
      <c r="F170" s="232" t="s">
        <v>894</v>
      </c>
      <c r="G170" s="233" t="s">
        <v>188</v>
      </c>
      <c r="H170" s="234">
        <v>1</v>
      </c>
      <c r="I170" s="235"/>
      <c r="J170" s="236">
        <f>ROUND(I170*H170,2)</f>
        <v>0</v>
      </c>
      <c r="K170" s="237"/>
      <c r="L170" s="238"/>
      <c r="M170" s="239" t="s">
        <v>1</v>
      </c>
      <c r="N170" s="240" t="s">
        <v>41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152</v>
      </c>
      <c r="AT170" s="228" t="s">
        <v>141</v>
      </c>
      <c r="AU170" s="228" t="s">
        <v>84</v>
      </c>
      <c r="AY170" s="14" t="s">
        <v>133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84</v>
      </c>
      <c r="BK170" s="229">
        <f>ROUND(I170*H170,2)</f>
        <v>0</v>
      </c>
      <c r="BL170" s="14" t="s">
        <v>145</v>
      </c>
      <c r="BM170" s="228" t="s">
        <v>895</v>
      </c>
    </row>
    <row r="171" spans="1:65" s="2" customFormat="1" ht="16.5" customHeight="1">
      <c r="A171" s="35"/>
      <c r="B171" s="36"/>
      <c r="C171" s="230" t="s">
        <v>152</v>
      </c>
      <c r="D171" s="230" t="s">
        <v>141</v>
      </c>
      <c r="E171" s="231" t="s">
        <v>896</v>
      </c>
      <c r="F171" s="232" t="s">
        <v>897</v>
      </c>
      <c r="G171" s="233" t="s">
        <v>188</v>
      </c>
      <c r="H171" s="234">
        <v>1</v>
      </c>
      <c r="I171" s="235"/>
      <c r="J171" s="236">
        <f>ROUND(I171*H171,2)</f>
        <v>0</v>
      </c>
      <c r="K171" s="237"/>
      <c r="L171" s="238"/>
      <c r="M171" s="239" t="s">
        <v>1</v>
      </c>
      <c r="N171" s="240" t="s">
        <v>41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152</v>
      </c>
      <c r="AT171" s="228" t="s">
        <v>141</v>
      </c>
      <c r="AU171" s="228" t="s">
        <v>84</v>
      </c>
      <c r="AY171" s="14" t="s">
        <v>133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84</v>
      </c>
      <c r="BK171" s="229">
        <f>ROUND(I171*H171,2)</f>
        <v>0</v>
      </c>
      <c r="BL171" s="14" t="s">
        <v>145</v>
      </c>
      <c r="BM171" s="228" t="s">
        <v>898</v>
      </c>
    </row>
    <row r="172" spans="1:65" s="2" customFormat="1" ht="16.5" customHeight="1">
      <c r="A172" s="35"/>
      <c r="B172" s="36"/>
      <c r="C172" s="230" t="s">
        <v>166</v>
      </c>
      <c r="D172" s="230" t="s">
        <v>141</v>
      </c>
      <c r="E172" s="231" t="s">
        <v>899</v>
      </c>
      <c r="F172" s="232" t="s">
        <v>900</v>
      </c>
      <c r="G172" s="233" t="s">
        <v>188</v>
      </c>
      <c r="H172" s="234">
        <v>1</v>
      </c>
      <c r="I172" s="235"/>
      <c r="J172" s="236">
        <f>ROUND(I172*H172,2)</f>
        <v>0</v>
      </c>
      <c r="K172" s="237"/>
      <c r="L172" s="238"/>
      <c r="M172" s="239" t="s">
        <v>1</v>
      </c>
      <c r="N172" s="240" t="s">
        <v>41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152</v>
      </c>
      <c r="AT172" s="228" t="s">
        <v>141</v>
      </c>
      <c r="AU172" s="228" t="s">
        <v>84</v>
      </c>
      <c r="AY172" s="14" t="s">
        <v>133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84</v>
      </c>
      <c r="BK172" s="229">
        <f>ROUND(I172*H172,2)</f>
        <v>0</v>
      </c>
      <c r="BL172" s="14" t="s">
        <v>145</v>
      </c>
      <c r="BM172" s="228" t="s">
        <v>901</v>
      </c>
    </row>
    <row r="173" spans="1:65" s="2" customFormat="1" ht="16.5" customHeight="1">
      <c r="A173" s="35"/>
      <c r="B173" s="36"/>
      <c r="C173" s="230" t="s">
        <v>156</v>
      </c>
      <c r="D173" s="230" t="s">
        <v>141</v>
      </c>
      <c r="E173" s="231" t="s">
        <v>902</v>
      </c>
      <c r="F173" s="232" t="s">
        <v>903</v>
      </c>
      <c r="G173" s="233" t="s">
        <v>188</v>
      </c>
      <c r="H173" s="234">
        <v>2</v>
      </c>
      <c r="I173" s="235"/>
      <c r="J173" s="236">
        <f>ROUND(I173*H173,2)</f>
        <v>0</v>
      </c>
      <c r="K173" s="237"/>
      <c r="L173" s="238"/>
      <c r="M173" s="239" t="s">
        <v>1</v>
      </c>
      <c r="N173" s="240" t="s">
        <v>41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152</v>
      </c>
      <c r="AT173" s="228" t="s">
        <v>141</v>
      </c>
      <c r="AU173" s="228" t="s">
        <v>84</v>
      </c>
      <c r="AY173" s="14" t="s">
        <v>133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84</v>
      </c>
      <c r="BK173" s="229">
        <f>ROUND(I173*H173,2)</f>
        <v>0</v>
      </c>
      <c r="BL173" s="14" t="s">
        <v>145</v>
      </c>
      <c r="BM173" s="228" t="s">
        <v>904</v>
      </c>
    </row>
    <row r="174" spans="1:63" s="12" customFormat="1" ht="25.9" customHeight="1">
      <c r="A174" s="12"/>
      <c r="B174" s="200"/>
      <c r="C174" s="201"/>
      <c r="D174" s="202" t="s">
        <v>75</v>
      </c>
      <c r="E174" s="203" t="s">
        <v>905</v>
      </c>
      <c r="F174" s="203" t="s">
        <v>906</v>
      </c>
      <c r="G174" s="201"/>
      <c r="H174" s="201"/>
      <c r="I174" s="204"/>
      <c r="J174" s="205">
        <f>BK174</f>
        <v>0</v>
      </c>
      <c r="K174" s="201"/>
      <c r="L174" s="206"/>
      <c r="M174" s="207"/>
      <c r="N174" s="208"/>
      <c r="O174" s="208"/>
      <c r="P174" s="209">
        <f>SUM(P175:P177)</f>
        <v>0</v>
      </c>
      <c r="Q174" s="208"/>
      <c r="R174" s="209">
        <f>SUM(R175:R177)</f>
        <v>0</v>
      </c>
      <c r="S174" s="208"/>
      <c r="T174" s="210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1" t="s">
        <v>84</v>
      </c>
      <c r="AT174" s="212" t="s">
        <v>75</v>
      </c>
      <c r="AU174" s="212" t="s">
        <v>76</v>
      </c>
      <c r="AY174" s="211" t="s">
        <v>133</v>
      </c>
      <c r="BK174" s="213">
        <f>SUM(BK175:BK177)</f>
        <v>0</v>
      </c>
    </row>
    <row r="175" spans="1:65" s="2" customFormat="1" ht="24.15" customHeight="1">
      <c r="A175" s="35"/>
      <c r="B175" s="36"/>
      <c r="C175" s="230" t="s">
        <v>176</v>
      </c>
      <c r="D175" s="230" t="s">
        <v>141</v>
      </c>
      <c r="E175" s="231" t="s">
        <v>907</v>
      </c>
      <c r="F175" s="232" t="s">
        <v>908</v>
      </c>
      <c r="G175" s="233" t="s">
        <v>188</v>
      </c>
      <c r="H175" s="234">
        <v>2</v>
      </c>
      <c r="I175" s="235"/>
      <c r="J175" s="236">
        <f>ROUND(I175*H175,2)</f>
        <v>0</v>
      </c>
      <c r="K175" s="237"/>
      <c r="L175" s="238"/>
      <c r="M175" s="239" t="s">
        <v>1</v>
      </c>
      <c r="N175" s="240" t="s">
        <v>41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152</v>
      </c>
      <c r="AT175" s="228" t="s">
        <v>141</v>
      </c>
      <c r="AU175" s="228" t="s">
        <v>84</v>
      </c>
      <c r="AY175" s="14" t="s">
        <v>133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84</v>
      </c>
      <c r="BK175" s="229">
        <f>ROUND(I175*H175,2)</f>
        <v>0</v>
      </c>
      <c r="BL175" s="14" t="s">
        <v>145</v>
      </c>
      <c r="BM175" s="228" t="s">
        <v>909</v>
      </c>
    </row>
    <row r="176" spans="1:65" s="2" customFormat="1" ht="24.15" customHeight="1">
      <c r="A176" s="35"/>
      <c r="B176" s="36"/>
      <c r="C176" s="230" t="s">
        <v>159</v>
      </c>
      <c r="D176" s="230" t="s">
        <v>141</v>
      </c>
      <c r="E176" s="231" t="s">
        <v>910</v>
      </c>
      <c r="F176" s="232" t="s">
        <v>911</v>
      </c>
      <c r="G176" s="233" t="s">
        <v>188</v>
      </c>
      <c r="H176" s="234">
        <v>2</v>
      </c>
      <c r="I176" s="235"/>
      <c r="J176" s="236">
        <f>ROUND(I176*H176,2)</f>
        <v>0</v>
      </c>
      <c r="K176" s="237"/>
      <c r="L176" s="238"/>
      <c r="M176" s="239" t="s">
        <v>1</v>
      </c>
      <c r="N176" s="240" t="s">
        <v>41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152</v>
      </c>
      <c r="AT176" s="228" t="s">
        <v>141</v>
      </c>
      <c r="AU176" s="228" t="s">
        <v>84</v>
      </c>
      <c r="AY176" s="14" t="s">
        <v>133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84</v>
      </c>
      <c r="BK176" s="229">
        <f>ROUND(I176*H176,2)</f>
        <v>0</v>
      </c>
      <c r="BL176" s="14" t="s">
        <v>145</v>
      </c>
      <c r="BM176" s="228" t="s">
        <v>912</v>
      </c>
    </row>
    <row r="177" spans="1:65" s="2" customFormat="1" ht="37.8" customHeight="1">
      <c r="A177" s="35"/>
      <c r="B177" s="36"/>
      <c r="C177" s="216" t="s">
        <v>185</v>
      </c>
      <c r="D177" s="216" t="s">
        <v>136</v>
      </c>
      <c r="E177" s="217" t="s">
        <v>913</v>
      </c>
      <c r="F177" s="218" t="s">
        <v>914</v>
      </c>
      <c r="G177" s="219" t="s">
        <v>266</v>
      </c>
      <c r="H177" s="220">
        <v>1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41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145</v>
      </c>
      <c r="AT177" s="228" t="s">
        <v>136</v>
      </c>
      <c r="AU177" s="228" t="s">
        <v>84</v>
      </c>
      <c r="AY177" s="14" t="s">
        <v>133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84</v>
      </c>
      <c r="BK177" s="229">
        <f>ROUND(I177*H177,2)</f>
        <v>0</v>
      </c>
      <c r="BL177" s="14" t="s">
        <v>145</v>
      </c>
      <c r="BM177" s="228" t="s">
        <v>915</v>
      </c>
    </row>
    <row r="178" spans="1:63" s="12" customFormat="1" ht="25.9" customHeight="1">
      <c r="A178" s="12"/>
      <c r="B178" s="200"/>
      <c r="C178" s="201"/>
      <c r="D178" s="202" t="s">
        <v>75</v>
      </c>
      <c r="E178" s="203" t="s">
        <v>916</v>
      </c>
      <c r="F178" s="203" t="s">
        <v>917</v>
      </c>
      <c r="G178" s="201"/>
      <c r="H178" s="201"/>
      <c r="I178" s="204"/>
      <c r="J178" s="205">
        <f>BK178</f>
        <v>0</v>
      </c>
      <c r="K178" s="201"/>
      <c r="L178" s="206"/>
      <c r="M178" s="207"/>
      <c r="N178" s="208"/>
      <c r="O178" s="208"/>
      <c r="P178" s="209">
        <f>SUM(P179:P183)</f>
        <v>0</v>
      </c>
      <c r="Q178" s="208"/>
      <c r="R178" s="209">
        <f>SUM(R179:R183)</f>
        <v>0</v>
      </c>
      <c r="S178" s="208"/>
      <c r="T178" s="210">
        <f>SUM(T179:T183)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1" t="s">
        <v>84</v>
      </c>
      <c r="AT178" s="212" t="s">
        <v>75</v>
      </c>
      <c r="AU178" s="212" t="s">
        <v>76</v>
      </c>
      <c r="AY178" s="211" t="s">
        <v>133</v>
      </c>
      <c r="BK178" s="213">
        <f>SUM(BK179:BK183)</f>
        <v>0</v>
      </c>
    </row>
    <row r="179" spans="1:65" s="2" customFormat="1" ht="21.75" customHeight="1">
      <c r="A179" s="35"/>
      <c r="B179" s="36"/>
      <c r="C179" s="230" t="s">
        <v>163</v>
      </c>
      <c r="D179" s="230" t="s">
        <v>141</v>
      </c>
      <c r="E179" s="231" t="s">
        <v>918</v>
      </c>
      <c r="F179" s="232" t="s">
        <v>919</v>
      </c>
      <c r="G179" s="233" t="s">
        <v>139</v>
      </c>
      <c r="H179" s="234">
        <v>2</v>
      </c>
      <c r="I179" s="235"/>
      <c r="J179" s="236">
        <f>ROUND(I179*H179,2)</f>
        <v>0</v>
      </c>
      <c r="K179" s="237"/>
      <c r="L179" s="238"/>
      <c r="M179" s="239" t="s">
        <v>1</v>
      </c>
      <c r="N179" s="240" t="s">
        <v>41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152</v>
      </c>
      <c r="AT179" s="228" t="s">
        <v>141</v>
      </c>
      <c r="AU179" s="228" t="s">
        <v>84</v>
      </c>
      <c r="AY179" s="14" t="s">
        <v>133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84</v>
      </c>
      <c r="BK179" s="229">
        <f>ROUND(I179*H179,2)</f>
        <v>0</v>
      </c>
      <c r="BL179" s="14" t="s">
        <v>145</v>
      </c>
      <c r="BM179" s="228" t="s">
        <v>920</v>
      </c>
    </row>
    <row r="180" spans="1:65" s="2" customFormat="1" ht="21.75" customHeight="1">
      <c r="A180" s="35"/>
      <c r="B180" s="36"/>
      <c r="C180" s="230" t="s">
        <v>8</v>
      </c>
      <c r="D180" s="230" t="s">
        <v>141</v>
      </c>
      <c r="E180" s="231" t="s">
        <v>921</v>
      </c>
      <c r="F180" s="232" t="s">
        <v>922</v>
      </c>
      <c r="G180" s="233" t="s">
        <v>139</v>
      </c>
      <c r="H180" s="234">
        <v>60</v>
      </c>
      <c r="I180" s="235"/>
      <c r="J180" s="236">
        <f>ROUND(I180*H180,2)</f>
        <v>0</v>
      </c>
      <c r="K180" s="237"/>
      <c r="L180" s="238"/>
      <c r="M180" s="239" t="s">
        <v>1</v>
      </c>
      <c r="N180" s="240" t="s">
        <v>41</v>
      </c>
      <c r="O180" s="88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152</v>
      </c>
      <c r="AT180" s="228" t="s">
        <v>141</v>
      </c>
      <c r="AU180" s="228" t="s">
        <v>84</v>
      </c>
      <c r="AY180" s="14" t="s">
        <v>133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84</v>
      </c>
      <c r="BK180" s="229">
        <f>ROUND(I180*H180,2)</f>
        <v>0</v>
      </c>
      <c r="BL180" s="14" t="s">
        <v>145</v>
      </c>
      <c r="BM180" s="228" t="s">
        <v>923</v>
      </c>
    </row>
    <row r="181" spans="1:65" s="2" customFormat="1" ht="24.15" customHeight="1">
      <c r="A181" s="35"/>
      <c r="B181" s="36"/>
      <c r="C181" s="230" t="s">
        <v>140</v>
      </c>
      <c r="D181" s="230" t="s">
        <v>141</v>
      </c>
      <c r="E181" s="231" t="s">
        <v>924</v>
      </c>
      <c r="F181" s="232" t="s">
        <v>925</v>
      </c>
      <c r="G181" s="233" t="s">
        <v>139</v>
      </c>
      <c r="H181" s="234">
        <v>13</v>
      </c>
      <c r="I181" s="235"/>
      <c r="J181" s="236">
        <f>ROUND(I181*H181,2)</f>
        <v>0</v>
      </c>
      <c r="K181" s="237"/>
      <c r="L181" s="238"/>
      <c r="M181" s="239" t="s">
        <v>1</v>
      </c>
      <c r="N181" s="240" t="s">
        <v>41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152</v>
      </c>
      <c r="AT181" s="228" t="s">
        <v>141</v>
      </c>
      <c r="AU181" s="228" t="s">
        <v>84</v>
      </c>
      <c r="AY181" s="14" t="s">
        <v>133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84</v>
      </c>
      <c r="BK181" s="229">
        <f>ROUND(I181*H181,2)</f>
        <v>0</v>
      </c>
      <c r="BL181" s="14" t="s">
        <v>145</v>
      </c>
      <c r="BM181" s="228" t="s">
        <v>926</v>
      </c>
    </row>
    <row r="182" spans="1:65" s="2" customFormat="1" ht="16.5" customHeight="1">
      <c r="A182" s="35"/>
      <c r="B182" s="36"/>
      <c r="C182" s="230" t="s">
        <v>199</v>
      </c>
      <c r="D182" s="230" t="s">
        <v>141</v>
      </c>
      <c r="E182" s="231" t="s">
        <v>927</v>
      </c>
      <c r="F182" s="232" t="s">
        <v>928</v>
      </c>
      <c r="G182" s="233" t="s">
        <v>266</v>
      </c>
      <c r="H182" s="234">
        <v>1</v>
      </c>
      <c r="I182" s="235"/>
      <c r="J182" s="236">
        <f>ROUND(I182*H182,2)</f>
        <v>0</v>
      </c>
      <c r="K182" s="237"/>
      <c r="L182" s="238"/>
      <c r="M182" s="239" t="s">
        <v>1</v>
      </c>
      <c r="N182" s="240" t="s">
        <v>41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152</v>
      </c>
      <c r="AT182" s="228" t="s">
        <v>141</v>
      </c>
      <c r="AU182" s="228" t="s">
        <v>84</v>
      </c>
      <c r="AY182" s="14" t="s">
        <v>133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84</v>
      </c>
      <c r="BK182" s="229">
        <f>ROUND(I182*H182,2)</f>
        <v>0</v>
      </c>
      <c r="BL182" s="14" t="s">
        <v>145</v>
      </c>
      <c r="BM182" s="228" t="s">
        <v>929</v>
      </c>
    </row>
    <row r="183" spans="1:65" s="2" customFormat="1" ht="16.5" customHeight="1">
      <c r="A183" s="35"/>
      <c r="B183" s="36"/>
      <c r="C183" s="230" t="s">
        <v>169</v>
      </c>
      <c r="D183" s="230" t="s">
        <v>141</v>
      </c>
      <c r="E183" s="231" t="s">
        <v>930</v>
      </c>
      <c r="F183" s="232" t="s">
        <v>931</v>
      </c>
      <c r="G183" s="233" t="s">
        <v>266</v>
      </c>
      <c r="H183" s="234">
        <v>1</v>
      </c>
      <c r="I183" s="235"/>
      <c r="J183" s="236">
        <f>ROUND(I183*H183,2)</f>
        <v>0</v>
      </c>
      <c r="K183" s="237"/>
      <c r="L183" s="238"/>
      <c r="M183" s="239" t="s">
        <v>1</v>
      </c>
      <c r="N183" s="240" t="s">
        <v>41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152</v>
      </c>
      <c r="AT183" s="228" t="s">
        <v>141</v>
      </c>
      <c r="AU183" s="228" t="s">
        <v>84</v>
      </c>
      <c r="AY183" s="14" t="s">
        <v>133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84</v>
      </c>
      <c r="BK183" s="229">
        <f>ROUND(I183*H183,2)</f>
        <v>0</v>
      </c>
      <c r="BL183" s="14" t="s">
        <v>145</v>
      </c>
      <c r="BM183" s="228" t="s">
        <v>932</v>
      </c>
    </row>
    <row r="184" spans="1:63" s="12" customFormat="1" ht="25.9" customHeight="1">
      <c r="A184" s="12"/>
      <c r="B184" s="200"/>
      <c r="C184" s="201"/>
      <c r="D184" s="202" t="s">
        <v>75</v>
      </c>
      <c r="E184" s="203" t="s">
        <v>933</v>
      </c>
      <c r="F184" s="203" t="s">
        <v>934</v>
      </c>
      <c r="G184" s="201"/>
      <c r="H184" s="201"/>
      <c r="I184" s="204"/>
      <c r="J184" s="205">
        <f>BK184</f>
        <v>0</v>
      </c>
      <c r="K184" s="201"/>
      <c r="L184" s="206"/>
      <c r="M184" s="207"/>
      <c r="N184" s="208"/>
      <c r="O184" s="208"/>
      <c r="P184" s="209">
        <f>P185</f>
        <v>0</v>
      </c>
      <c r="Q184" s="208"/>
      <c r="R184" s="209">
        <f>R185</f>
        <v>0</v>
      </c>
      <c r="S184" s="208"/>
      <c r="T184" s="210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1" t="s">
        <v>84</v>
      </c>
      <c r="AT184" s="212" t="s">
        <v>75</v>
      </c>
      <c r="AU184" s="212" t="s">
        <v>76</v>
      </c>
      <c r="AY184" s="211" t="s">
        <v>133</v>
      </c>
      <c r="BK184" s="213">
        <f>BK185</f>
        <v>0</v>
      </c>
    </row>
    <row r="185" spans="1:65" s="2" customFormat="1" ht="21.75" customHeight="1">
      <c r="A185" s="35"/>
      <c r="B185" s="36"/>
      <c r="C185" s="230" t="s">
        <v>206</v>
      </c>
      <c r="D185" s="230" t="s">
        <v>141</v>
      </c>
      <c r="E185" s="231" t="s">
        <v>935</v>
      </c>
      <c r="F185" s="232" t="s">
        <v>936</v>
      </c>
      <c r="G185" s="233" t="s">
        <v>188</v>
      </c>
      <c r="H185" s="234">
        <v>1</v>
      </c>
      <c r="I185" s="235"/>
      <c r="J185" s="236">
        <f>ROUND(I185*H185,2)</f>
        <v>0</v>
      </c>
      <c r="K185" s="237"/>
      <c r="L185" s="238"/>
      <c r="M185" s="239" t="s">
        <v>1</v>
      </c>
      <c r="N185" s="240" t="s">
        <v>41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152</v>
      </c>
      <c r="AT185" s="228" t="s">
        <v>141</v>
      </c>
      <c r="AU185" s="228" t="s">
        <v>84</v>
      </c>
      <c r="AY185" s="14" t="s">
        <v>133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84</v>
      </c>
      <c r="BK185" s="229">
        <f>ROUND(I185*H185,2)</f>
        <v>0</v>
      </c>
      <c r="BL185" s="14" t="s">
        <v>145</v>
      </c>
      <c r="BM185" s="228" t="s">
        <v>937</v>
      </c>
    </row>
    <row r="186" spans="1:63" s="12" customFormat="1" ht="25.9" customHeight="1">
      <c r="A186" s="12"/>
      <c r="B186" s="200"/>
      <c r="C186" s="201"/>
      <c r="D186" s="202" t="s">
        <v>75</v>
      </c>
      <c r="E186" s="203" t="s">
        <v>938</v>
      </c>
      <c r="F186" s="203" t="s">
        <v>939</v>
      </c>
      <c r="G186" s="201"/>
      <c r="H186" s="201"/>
      <c r="I186" s="204"/>
      <c r="J186" s="205">
        <f>BK186</f>
        <v>0</v>
      </c>
      <c r="K186" s="201"/>
      <c r="L186" s="206"/>
      <c r="M186" s="207"/>
      <c r="N186" s="208"/>
      <c r="O186" s="208"/>
      <c r="P186" s="209">
        <f>SUM(P187:P192)</f>
        <v>0</v>
      </c>
      <c r="Q186" s="208"/>
      <c r="R186" s="209">
        <f>SUM(R187:R192)</f>
        <v>0</v>
      </c>
      <c r="S186" s="208"/>
      <c r="T186" s="210">
        <f>SUM(T187:T192)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1" t="s">
        <v>84</v>
      </c>
      <c r="AT186" s="212" t="s">
        <v>75</v>
      </c>
      <c r="AU186" s="212" t="s">
        <v>76</v>
      </c>
      <c r="AY186" s="211" t="s">
        <v>133</v>
      </c>
      <c r="BK186" s="213">
        <f>SUM(BK187:BK192)</f>
        <v>0</v>
      </c>
    </row>
    <row r="187" spans="1:65" s="2" customFormat="1" ht="24.15" customHeight="1">
      <c r="A187" s="35"/>
      <c r="B187" s="36"/>
      <c r="C187" s="230" t="s">
        <v>173</v>
      </c>
      <c r="D187" s="230" t="s">
        <v>141</v>
      </c>
      <c r="E187" s="231" t="s">
        <v>940</v>
      </c>
      <c r="F187" s="232" t="s">
        <v>941</v>
      </c>
      <c r="G187" s="233" t="s">
        <v>139</v>
      </c>
      <c r="H187" s="234">
        <v>25</v>
      </c>
      <c r="I187" s="235"/>
      <c r="J187" s="236">
        <f>ROUND(I187*H187,2)</f>
        <v>0</v>
      </c>
      <c r="K187" s="237"/>
      <c r="L187" s="238"/>
      <c r="M187" s="239" t="s">
        <v>1</v>
      </c>
      <c r="N187" s="240" t="s">
        <v>41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152</v>
      </c>
      <c r="AT187" s="228" t="s">
        <v>141</v>
      </c>
      <c r="AU187" s="228" t="s">
        <v>84</v>
      </c>
      <c r="AY187" s="14" t="s">
        <v>133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84</v>
      </c>
      <c r="BK187" s="229">
        <f>ROUND(I187*H187,2)</f>
        <v>0</v>
      </c>
      <c r="BL187" s="14" t="s">
        <v>145</v>
      </c>
      <c r="BM187" s="228" t="s">
        <v>942</v>
      </c>
    </row>
    <row r="188" spans="1:65" s="2" customFormat="1" ht="24.15" customHeight="1">
      <c r="A188" s="35"/>
      <c r="B188" s="36"/>
      <c r="C188" s="230" t="s">
        <v>7</v>
      </c>
      <c r="D188" s="230" t="s">
        <v>141</v>
      </c>
      <c r="E188" s="231" t="s">
        <v>943</v>
      </c>
      <c r="F188" s="232" t="s">
        <v>944</v>
      </c>
      <c r="G188" s="233" t="s">
        <v>139</v>
      </c>
      <c r="H188" s="234">
        <v>15</v>
      </c>
      <c r="I188" s="235"/>
      <c r="J188" s="236">
        <f>ROUND(I188*H188,2)</f>
        <v>0</v>
      </c>
      <c r="K188" s="237"/>
      <c r="L188" s="238"/>
      <c r="M188" s="239" t="s">
        <v>1</v>
      </c>
      <c r="N188" s="240" t="s">
        <v>41</v>
      </c>
      <c r="O188" s="88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152</v>
      </c>
      <c r="AT188" s="228" t="s">
        <v>141</v>
      </c>
      <c r="AU188" s="228" t="s">
        <v>84</v>
      </c>
      <c r="AY188" s="14" t="s">
        <v>133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84</v>
      </c>
      <c r="BK188" s="229">
        <f>ROUND(I188*H188,2)</f>
        <v>0</v>
      </c>
      <c r="BL188" s="14" t="s">
        <v>145</v>
      </c>
      <c r="BM188" s="228" t="s">
        <v>945</v>
      </c>
    </row>
    <row r="189" spans="1:65" s="2" customFormat="1" ht="24.15" customHeight="1">
      <c r="A189" s="35"/>
      <c r="B189" s="36"/>
      <c r="C189" s="230" t="s">
        <v>180</v>
      </c>
      <c r="D189" s="230" t="s">
        <v>141</v>
      </c>
      <c r="E189" s="231" t="s">
        <v>946</v>
      </c>
      <c r="F189" s="232" t="s">
        <v>947</v>
      </c>
      <c r="G189" s="233" t="s">
        <v>266</v>
      </c>
      <c r="H189" s="234">
        <v>1</v>
      </c>
      <c r="I189" s="235"/>
      <c r="J189" s="236">
        <f>ROUND(I189*H189,2)</f>
        <v>0</v>
      </c>
      <c r="K189" s="237"/>
      <c r="L189" s="238"/>
      <c r="M189" s="239" t="s">
        <v>1</v>
      </c>
      <c r="N189" s="240" t="s">
        <v>41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152</v>
      </c>
      <c r="AT189" s="228" t="s">
        <v>141</v>
      </c>
      <c r="AU189" s="228" t="s">
        <v>84</v>
      </c>
      <c r="AY189" s="14" t="s">
        <v>133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84</v>
      </c>
      <c r="BK189" s="229">
        <f>ROUND(I189*H189,2)</f>
        <v>0</v>
      </c>
      <c r="BL189" s="14" t="s">
        <v>145</v>
      </c>
      <c r="BM189" s="228" t="s">
        <v>948</v>
      </c>
    </row>
    <row r="190" spans="1:65" s="2" customFormat="1" ht="24.15" customHeight="1">
      <c r="A190" s="35"/>
      <c r="B190" s="36"/>
      <c r="C190" s="230" t="s">
        <v>219</v>
      </c>
      <c r="D190" s="230" t="s">
        <v>141</v>
      </c>
      <c r="E190" s="231" t="s">
        <v>949</v>
      </c>
      <c r="F190" s="232" t="s">
        <v>950</v>
      </c>
      <c r="G190" s="233" t="s">
        <v>139</v>
      </c>
      <c r="H190" s="234">
        <v>40</v>
      </c>
      <c r="I190" s="235"/>
      <c r="J190" s="236">
        <f>ROUND(I190*H190,2)</f>
        <v>0</v>
      </c>
      <c r="K190" s="237"/>
      <c r="L190" s="238"/>
      <c r="M190" s="239" t="s">
        <v>1</v>
      </c>
      <c r="N190" s="240" t="s">
        <v>41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152</v>
      </c>
      <c r="AT190" s="228" t="s">
        <v>141</v>
      </c>
      <c r="AU190" s="228" t="s">
        <v>84</v>
      </c>
      <c r="AY190" s="14" t="s">
        <v>133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84</v>
      </c>
      <c r="BK190" s="229">
        <f>ROUND(I190*H190,2)</f>
        <v>0</v>
      </c>
      <c r="BL190" s="14" t="s">
        <v>145</v>
      </c>
      <c r="BM190" s="228" t="s">
        <v>951</v>
      </c>
    </row>
    <row r="191" spans="1:65" s="2" customFormat="1" ht="24.15" customHeight="1">
      <c r="A191" s="35"/>
      <c r="B191" s="36"/>
      <c r="C191" s="230" t="s">
        <v>184</v>
      </c>
      <c r="D191" s="230" t="s">
        <v>141</v>
      </c>
      <c r="E191" s="231" t="s">
        <v>952</v>
      </c>
      <c r="F191" s="232" t="s">
        <v>953</v>
      </c>
      <c r="G191" s="233" t="s">
        <v>139</v>
      </c>
      <c r="H191" s="234">
        <v>10</v>
      </c>
      <c r="I191" s="235"/>
      <c r="J191" s="236">
        <f>ROUND(I191*H191,2)</f>
        <v>0</v>
      </c>
      <c r="K191" s="237"/>
      <c r="L191" s="238"/>
      <c r="M191" s="239" t="s">
        <v>1</v>
      </c>
      <c r="N191" s="240" t="s">
        <v>41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152</v>
      </c>
      <c r="AT191" s="228" t="s">
        <v>141</v>
      </c>
      <c r="AU191" s="228" t="s">
        <v>84</v>
      </c>
      <c r="AY191" s="14" t="s">
        <v>133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84</v>
      </c>
      <c r="BK191" s="229">
        <f>ROUND(I191*H191,2)</f>
        <v>0</v>
      </c>
      <c r="BL191" s="14" t="s">
        <v>145</v>
      </c>
      <c r="BM191" s="228" t="s">
        <v>954</v>
      </c>
    </row>
    <row r="192" spans="1:65" s="2" customFormat="1" ht="24.15" customHeight="1">
      <c r="A192" s="35"/>
      <c r="B192" s="36"/>
      <c r="C192" s="230" t="s">
        <v>228</v>
      </c>
      <c r="D192" s="230" t="s">
        <v>141</v>
      </c>
      <c r="E192" s="231" t="s">
        <v>955</v>
      </c>
      <c r="F192" s="232" t="s">
        <v>947</v>
      </c>
      <c r="G192" s="233" t="s">
        <v>266</v>
      </c>
      <c r="H192" s="234">
        <v>1</v>
      </c>
      <c r="I192" s="235"/>
      <c r="J192" s="236">
        <f>ROUND(I192*H192,2)</f>
        <v>0</v>
      </c>
      <c r="K192" s="237"/>
      <c r="L192" s="238"/>
      <c r="M192" s="239" t="s">
        <v>1</v>
      </c>
      <c r="N192" s="240" t="s">
        <v>41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152</v>
      </c>
      <c r="AT192" s="228" t="s">
        <v>141</v>
      </c>
      <c r="AU192" s="228" t="s">
        <v>84</v>
      </c>
      <c r="AY192" s="14" t="s">
        <v>133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84</v>
      </c>
      <c r="BK192" s="229">
        <f>ROUND(I192*H192,2)</f>
        <v>0</v>
      </c>
      <c r="BL192" s="14" t="s">
        <v>145</v>
      </c>
      <c r="BM192" s="228" t="s">
        <v>956</v>
      </c>
    </row>
    <row r="193" spans="1:63" s="12" customFormat="1" ht="25.9" customHeight="1">
      <c r="A193" s="12"/>
      <c r="B193" s="200"/>
      <c r="C193" s="201"/>
      <c r="D193" s="202" t="s">
        <v>75</v>
      </c>
      <c r="E193" s="203" t="s">
        <v>957</v>
      </c>
      <c r="F193" s="203" t="s">
        <v>958</v>
      </c>
      <c r="G193" s="201"/>
      <c r="H193" s="201"/>
      <c r="I193" s="204"/>
      <c r="J193" s="205">
        <f>BK193</f>
        <v>0</v>
      </c>
      <c r="K193" s="201"/>
      <c r="L193" s="206"/>
      <c r="M193" s="207"/>
      <c r="N193" s="208"/>
      <c r="O193" s="208"/>
      <c r="P193" s="209">
        <f>SUM(P194:P195)</f>
        <v>0</v>
      </c>
      <c r="Q193" s="208"/>
      <c r="R193" s="209">
        <f>SUM(R194:R195)</f>
        <v>0</v>
      </c>
      <c r="S193" s="208"/>
      <c r="T193" s="210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1" t="s">
        <v>84</v>
      </c>
      <c r="AT193" s="212" t="s">
        <v>75</v>
      </c>
      <c r="AU193" s="212" t="s">
        <v>76</v>
      </c>
      <c r="AY193" s="211" t="s">
        <v>133</v>
      </c>
      <c r="BK193" s="213">
        <f>SUM(BK194:BK195)</f>
        <v>0</v>
      </c>
    </row>
    <row r="194" spans="1:65" s="2" customFormat="1" ht="24.15" customHeight="1">
      <c r="A194" s="35"/>
      <c r="B194" s="36"/>
      <c r="C194" s="230" t="s">
        <v>189</v>
      </c>
      <c r="D194" s="230" t="s">
        <v>141</v>
      </c>
      <c r="E194" s="231" t="s">
        <v>959</v>
      </c>
      <c r="F194" s="232" t="s">
        <v>960</v>
      </c>
      <c r="G194" s="233" t="s">
        <v>139</v>
      </c>
      <c r="H194" s="234">
        <v>7</v>
      </c>
      <c r="I194" s="235"/>
      <c r="J194" s="236">
        <f>ROUND(I194*H194,2)</f>
        <v>0</v>
      </c>
      <c r="K194" s="237"/>
      <c r="L194" s="238"/>
      <c r="M194" s="239" t="s">
        <v>1</v>
      </c>
      <c r="N194" s="240" t="s">
        <v>41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152</v>
      </c>
      <c r="AT194" s="228" t="s">
        <v>141</v>
      </c>
      <c r="AU194" s="228" t="s">
        <v>84</v>
      </c>
      <c r="AY194" s="14" t="s">
        <v>133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84</v>
      </c>
      <c r="BK194" s="229">
        <f>ROUND(I194*H194,2)</f>
        <v>0</v>
      </c>
      <c r="BL194" s="14" t="s">
        <v>145</v>
      </c>
      <c r="BM194" s="228" t="s">
        <v>961</v>
      </c>
    </row>
    <row r="195" spans="1:65" s="2" customFormat="1" ht="24.15" customHeight="1">
      <c r="A195" s="35"/>
      <c r="B195" s="36"/>
      <c r="C195" s="230" t="s">
        <v>235</v>
      </c>
      <c r="D195" s="230" t="s">
        <v>141</v>
      </c>
      <c r="E195" s="231" t="s">
        <v>962</v>
      </c>
      <c r="F195" s="232" t="s">
        <v>963</v>
      </c>
      <c r="G195" s="233" t="s">
        <v>266</v>
      </c>
      <c r="H195" s="234">
        <v>1</v>
      </c>
      <c r="I195" s="235"/>
      <c r="J195" s="236">
        <f>ROUND(I195*H195,2)</f>
        <v>0</v>
      </c>
      <c r="K195" s="237"/>
      <c r="L195" s="238"/>
      <c r="M195" s="239" t="s">
        <v>1</v>
      </c>
      <c r="N195" s="240" t="s">
        <v>41</v>
      </c>
      <c r="O195" s="88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152</v>
      </c>
      <c r="AT195" s="228" t="s">
        <v>141</v>
      </c>
      <c r="AU195" s="228" t="s">
        <v>84</v>
      </c>
      <c r="AY195" s="14" t="s">
        <v>133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84</v>
      </c>
      <c r="BK195" s="229">
        <f>ROUND(I195*H195,2)</f>
        <v>0</v>
      </c>
      <c r="BL195" s="14" t="s">
        <v>145</v>
      </c>
      <c r="BM195" s="228" t="s">
        <v>964</v>
      </c>
    </row>
    <row r="196" spans="1:63" s="12" customFormat="1" ht="25.9" customHeight="1">
      <c r="A196" s="12"/>
      <c r="B196" s="200"/>
      <c r="C196" s="201"/>
      <c r="D196" s="202" t="s">
        <v>75</v>
      </c>
      <c r="E196" s="203" t="s">
        <v>965</v>
      </c>
      <c r="F196" s="203" t="s">
        <v>966</v>
      </c>
      <c r="G196" s="201"/>
      <c r="H196" s="201"/>
      <c r="I196" s="204"/>
      <c r="J196" s="205">
        <f>BK196</f>
        <v>0</v>
      </c>
      <c r="K196" s="201"/>
      <c r="L196" s="206"/>
      <c r="M196" s="207"/>
      <c r="N196" s="208"/>
      <c r="O196" s="208"/>
      <c r="P196" s="209">
        <f>SUM(P197:P207)</f>
        <v>0</v>
      </c>
      <c r="Q196" s="208"/>
      <c r="R196" s="209">
        <f>SUM(R197:R207)</f>
        <v>0</v>
      </c>
      <c r="S196" s="208"/>
      <c r="T196" s="210">
        <f>SUM(T197:T207)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1" t="s">
        <v>84</v>
      </c>
      <c r="AT196" s="212" t="s">
        <v>75</v>
      </c>
      <c r="AU196" s="212" t="s">
        <v>76</v>
      </c>
      <c r="AY196" s="211" t="s">
        <v>133</v>
      </c>
      <c r="BK196" s="213">
        <f>SUM(BK197:BK207)</f>
        <v>0</v>
      </c>
    </row>
    <row r="197" spans="1:65" s="2" customFormat="1" ht="16.5" customHeight="1">
      <c r="A197" s="35"/>
      <c r="B197" s="36"/>
      <c r="C197" s="230" t="s">
        <v>192</v>
      </c>
      <c r="D197" s="230" t="s">
        <v>141</v>
      </c>
      <c r="E197" s="231" t="s">
        <v>967</v>
      </c>
      <c r="F197" s="232" t="s">
        <v>968</v>
      </c>
      <c r="G197" s="233" t="s">
        <v>139</v>
      </c>
      <c r="H197" s="234">
        <v>30</v>
      </c>
      <c r="I197" s="235"/>
      <c r="J197" s="236">
        <f>ROUND(I197*H197,2)</f>
        <v>0</v>
      </c>
      <c r="K197" s="237"/>
      <c r="L197" s="238"/>
      <c r="M197" s="239" t="s">
        <v>1</v>
      </c>
      <c r="N197" s="240" t="s">
        <v>41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152</v>
      </c>
      <c r="AT197" s="228" t="s">
        <v>141</v>
      </c>
      <c r="AU197" s="228" t="s">
        <v>84</v>
      </c>
      <c r="AY197" s="14" t="s">
        <v>133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84</v>
      </c>
      <c r="BK197" s="229">
        <f>ROUND(I197*H197,2)</f>
        <v>0</v>
      </c>
      <c r="BL197" s="14" t="s">
        <v>145</v>
      </c>
      <c r="BM197" s="228" t="s">
        <v>969</v>
      </c>
    </row>
    <row r="198" spans="1:65" s="2" customFormat="1" ht="16.5" customHeight="1">
      <c r="A198" s="35"/>
      <c r="B198" s="36"/>
      <c r="C198" s="230" t="s">
        <v>242</v>
      </c>
      <c r="D198" s="230" t="s">
        <v>141</v>
      </c>
      <c r="E198" s="231" t="s">
        <v>970</v>
      </c>
      <c r="F198" s="232" t="s">
        <v>971</v>
      </c>
      <c r="G198" s="233" t="s">
        <v>139</v>
      </c>
      <c r="H198" s="234">
        <v>10</v>
      </c>
      <c r="I198" s="235"/>
      <c r="J198" s="236">
        <f>ROUND(I198*H198,2)</f>
        <v>0</v>
      </c>
      <c r="K198" s="237"/>
      <c r="L198" s="238"/>
      <c r="M198" s="239" t="s">
        <v>1</v>
      </c>
      <c r="N198" s="240" t="s">
        <v>41</v>
      </c>
      <c r="O198" s="88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152</v>
      </c>
      <c r="AT198" s="228" t="s">
        <v>141</v>
      </c>
      <c r="AU198" s="228" t="s">
        <v>84</v>
      </c>
      <c r="AY198" s="14" t="s">
        <v>133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84</v>
      </c>
      <c r="BK198" s="229">
        <f>ROUND(I198*H198,2)</f>
        <v>0</v>
      </c>
      <c r="BL198" s="14" t="s">
        <v>145</v>
      </c>
      <c r="BM198" s="228" t="s">
        <v>972</v>
      </c>
    </row>
    <row r="199" spans="1:65" s="2" customFormat="1" ht="16.5" customHeight="1">
      <c r="A199" s="35"/>
      <c r="B199" s="36"/>
      <c r="C199" s="230" t="s">
        <v>196</v>
      </c>
      <c r="D199" s="230" t="s">
        <v>141</v>
      </c>
      <c r="E199" s="231" t="s">
        <v>973</v>
      </c>
      <c r="F199" s="232" t="s">
        <v>974</v>
      </c>
      <c r="G199" s="233" t="s">
        <v>139</v>
      </c>
      <c r="H199" s="234">
        <v>75</v>
      </c>
      <c r="I199" s="235"/>
      <c r="J199" s="236">
        <f>ROUND(I199*H199,2)</f>
        <v>0</v>
      </c>
      <c r="K199" s="237"/>
      <c r="L199" s="238"/>
      <c r="M199" s="239" t="s">
        <v>1</v>
      </c>
      <c r="N199" s="240" t="s">
        <v>41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152</v>
      </c>
      <c r="AT199" s="228" t="s">
        <v>141</v>
      </c>
      <c r="AU199" s="228" t="s">
        <v>84</v>
      </c>
      <c r="AY199" s="14" t="s">
        <v>133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84</v>
      </c>
      <c r="BK199" s="229">
        <f>ROUND(I199*H199,2)</f>
        <v>0</v>
      </c>
      <c r="BL199" s="14" t="s">
        <v>145</v>
      </c>
      <c r="BM199" s="228" t="s">
        <v>975</v>
      </c>
    </row>
    <row r="200" spans="1:65" s="2" customFormat="1" ht="16.5" customHeight="1">
      <c r="A200" s="35"/>
      <c r="B200" s="36"/>
      <c r="C200" s="230" t="s">
        <v>249</v>
      </c>
      <c r="D200" s="230" t="s">
        <v>141</v>
      </c>
      <c r="E200" s="231" t="s">
        <v>976</v>
      </c>
      <c r="F200" s="232" t="s">
        <v>977</v>
      </c>
      <c r="G200" s="233" t="s">
        <v>139</v>
      </c>
      <c r="H200" s="234">
        <v>85</v>
      </c>
      <c r="I200" s="235"/>
      <c r="J200" s="236">
        <f>ROUND(I200*H200,2)</f>
        <v>0</v>
      </c>
      <c r="K200" s="237"/>
      <c r="L200" s="238"/>
      <c r="M200" s="239" t="s">
        <v>1</v>
      </c>
      <c r="N200" s="240" t="s">
        <v>41</v>
      </c>
      <c r="O200" s="88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152</v>
      </c>
      <c r="AT200" s="228" t="s">
        <v>141</v>
      </c>
      <c r="AU200" s="228" t="s">
        <v>84</v>
      </c>
      <c r="AY200" s="14" t="s">
        <v>133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84</v>
      </c>
      <c r="BK200" s="229">
        <f>ROUND(I200*H200,2)</f>
        <v>0</v>
      </c>
      <c r="BL200" s="14" t="s">
        <v>145</v>
      </c>
      <c r="BM200" s="228" t="s">
        <v>978</v>
      </c>
    </row>
    <row r="201" spans="1:65" s="2" customFormat="1" ht="16.5" customHeight="1">
      <c r="A201" s="35"/>
      <c r="B201" s="36"/>
      <c r="C201" s="230" t="s">
        <v>144</v>
      </c>
      <c r="D201" s="230" t="s">
        <v>141</v>
      </c>
      <c r="E201" s="231" t="s">
        <v>979</v>
      </c>
      <c r="F201" s="232" t="s">
        <v>980</v>
      </c>
      <c r="G201" s="233" t="s">
        <v>139</v>
      </c>
      <c r="H201" s="234">
        <v>20</v>
      </c>
      <c r="I201" s="235"/>
      <c r="J201" s="236">
        <f>ROUND(I201*H201,2)</f>
        <v>0</v>
      </c>
      <c r="K201" s="237"/>
      <c r="L201" s="238"/>
      <c r="M201" s="239" t="s">
        <v>1</v>
      </c>
      <c r="N201" s="240" t="s">
        <v>41</v>
      </c>
      <c r="O201" s="88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152</v>
      </c>
      <c r="AT201" s="228" t="s">
        <v>141</v>
      </c>
      <c r="AU201" s="228" t="s">
        <v>84</v>
      </c>
      <c r="AY201" s="14" t="s">
        <v>133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84</v>
      </c>
      <c r="BK201" s="229">
        <f>ROUND(I201*H201,2)</f>
        <v>0</v>
      </c>
      <c r="BL201" s="14" t="s">
        <v>145</v>
      </c>
      <c r="BM201" s="228" t="s">
        <v>981</v>
      </c>
    </row>
    <row r="202" spans="1:65" s="2" customFormat="1" ht="16.5" customHeight="1">
      <c r="A202" s="35"/>
      <c r="B202" s="36"/>
      <c r="C202" s="230" t="s">
        <v>256</v>
      </c>
      <c r="D202" s="230" t="s">
        <v>141</v>
      </c>
      <c r="E202" s="231" t="s">
        <v>982</v>
      </c>
      <c r="F202" s="232" t="s">
        <v>983</v>
      </c>
      <c r="G202" s="233" t="s">
        <v>139</v>
      </c>
      <c r="H202" s="234">
        <v>20</v>
      </c>
      <c r="I202" s="235"/>
      <c r="J202" s="236">
        <f>ROUND(I202*H202,2)</f>
        <v>0</v>
      </c>
      <c r="K202" s="237"/>
      <c r="L202" s="238"/>
      <c r="M202" s="239" t="s">
        <v>1</v>
      </c>
      <c r="N202" s="240" t="s">
        <v>41</v>
      </c>
      <c r="O202" s="88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8" t="s">
        <v>152</v>
      </c>
      <c r="AT202" s="228" t="s">
        <v>141</v>
      </c>
      <c r="AU202" s="228" t="s">
        <v>84</v>
      </c>
      <c r="AY202" s="14" t="s">
        <v>133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4" t="s">
        <v>84</v>
      </c>
      <c r="BK202" s="229">
        <f>ROUND(I202*H202,2)</f>
        <v>0</v>
      </c>
      <c r="BL202" s="14" t="s">
        <v>145</v>
      </c>
      <c r="BM202" s="228" t="s">
        <v>984</v>
      </c>
    </row>
    <row r="203" spans="1:65" s="2" customFormat="1" ht="16.5" customHeight="1">
      <c r="A203" s="35"/>
      <c r="B203" s="36"/>
      <c r="C203" s="230" t="s">
        <v>202</v>
      </c>
      <c r="D203" s="230" t="s">
        <v>141</v>
      </c>
      <c r="E203" s="231" t="s">
        <v>985</v>
      </c>
      <c r="F203" s="232" t="s">
        <v>986</v>
      </c>
      <c r="G203" s="233" t="s">
        <v>139</v>
      </c>
      <c r="H203" s="234">
        <v>350</v>
      </c>
      <c r="I203" s="235"/>
      <c r="J203" s="236">
        <f>ROUND(I203*H203,2)</f>
        <v>0</v>
      </c>
      <c r="K203" s="237"/>
      <c r="L203" s="238"/>
      <c r="M203" s="239" t="s">
        <v>1</v>
      </c>
      <c r="N203" s="240" t="s">
        <v>41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152</v>
      </c>
      <c r="AT203" s="228" t="s">
        <v>141</v>
      </c>
      <c r="AU203" s="228" t="s">
        <v>84</v>
      </c>
      <c r="AY203" s="14" t="s">
        <v>133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84</v>
      </c>
      <c r="BK203" s="229">
        <f>ROUND(I203*H203,2)</f>
        <v>0</v>
      </c>
      <c r="BL203" s="14" t="s">
        <v>145</v>
      </c>
      <c r="BM203" s="228" t="s">
        <v>987</v>
      </c>
    </row>
    <row r="204" spans="1:65" s="2" customFormat="1" ht="16.5" customHeight="1">
      <c r="A204" s="35"/>
      <c r="B204" s="36"/>
      <c r="C204" s="230" t="s">
        <v>263</v>
      </c>
      <c r="D204" s="230" t="s">
        <v>141</v>
      </c>
      <c r="E204" s="231" t="s">
        <v>988</v>
      </c>
      <c r="F204" s="232" t="s">
        <v>989</v>
      </c>
      <c r="G204" s="233" t="s">
        <v>139</v>
      </c>
      <c r="H204" s="234">
        <v>20</v>
      </c>
      <c r="I204" s="235"/>
      <c r="J204" s="236">
        <f>ROUND(I204*H204,2)</f>
        <v>0</v>
      </c>
      <c r="K204" s="237"/>
      <c r="L204" s="238"/>
      <c r="M204" s="239" t="s">
        <v>1</v>
      </c>
      <c r="N204" s="240" t="s">
        <v>41</v>
      </c>
      <c r="O204" s="88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8" t="s">
        <v>152</v>
      </c>
      <c r="AT204" s="228" t="s">
        <v>141</v>
      </c>
      <c r="AU204" s="228" t="s">
        <v>84</v>
      </c>
      <c r="AY204" s="14" t="s">
        <v>133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4" t="s">
        <v>84</v>
      </c>
      <c r="BK204" s="229">
        <f>ROUND(I204*H204,2)</f>
        <v>0</v>
      </c>
      <c r="BL204" s="14" t="s">
        <v>145</v>
      </c>
      <c r="BM204" s="228" t="s">
        <v>990</v>
      </c>
    </row>
    <row r="205" spans="1:65" s="2" customFormat="1" ht="16.5" customHeight="1">
      <c r="A205" s="35"/>
      <c r="B205" s="36"/>
      <c r="C205" s="230" t="s">
        <v>205</v>
      </c>
      <c r="D205" s="230" t="s">
        <v>141</v>
      </c>
      <c r="E205" s="231" t="s">
        <v>991</v>
      </c>
      <c r="F205" s="232" t="s">
        <v>992</v>
      </c>
      <c r="G205" s="233" t="s">
        <v>139</v>
      </c>
      <c r="H205" s="234">
        <v>15</v>
      </c>
      <c r="I205" s="235"/>
      <c r="J205" s="236">
        <f>ROUND(I205*H205,2)</f>
        <v>0</v>
      </c>
      <c r="K205" s="237"/>
      <c r="L205" s="238"/>
      <c r="M205" s="239" t="s">
        <v>1</v>
      </c>
      <c r="N205" s="240" t="s">
        <v>41</v>
      </c>
      <c r="O205" s="88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152</v>
      </c>
      <c r="AT205" s="228" t="s">
        <v>141</v>
      </c>
      <c r="AU205" s="228" t="s">
        <v>84</v>
      </c>
      <c r="AY205" s="14" t="s">
        <v>133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84</v>
      </c>
      <c r="BK205" s="229">
        <f>ROUND(I205*H205,2)</f>
        <v>0</v>
      </c>
      <c r="BL205" s="14" t="s">
        <v>145</v>
      </c>
      <c r="BM205" s="228" t="s">
        <v>993</v>
      </c>
    </row>
    <row r="206" spans="1:65" s="2" customFormat="1" ht="16.5" customHeight="1">
      <c r="A206" s="35"/>
      <c r="B206" s="36"/>
      <c r="C206" s="230" t="s">
        <v>271</v>
      </c>
      <c r="D206" s="230" t="s">
        <v>141</v>
      </c>
      <c r="E206" s="231" t="s">
        <v>994</v>
      </c>
      <c r="F206" s="232" t="s">
        <v>995</v>
      </c>
      <c r="G206" s="233" t="s">
        <v>139</v>
      </c>
      <c r="H206" s="234">
        <v>70</v>
      </c>
      <c r="I206" s="235"/>
      <c r="J206" s="236">
        <f>ROUND(I206*H206,2)</f>
        <v>0</v>
      </c>
      <c r="K206" s="237"/>
      <c r="L206" s="238"/>
      <c r="M206" s="239" t="s">
        <v>1</v>
      </c>
      <c r="N206" s="240" t="s">
        <v>41</v>
      </c>
      <c r="O206" s="88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8" t="s">
        <v>152</v>
      </c>
      <c r="AT206" s="228" t="s">
        <v>141</v>
      </c>
      <c r="AU206" s="228" t="s">
        <v>84</v>
      </c>
      <c r="AY206" s="14" t="s">
        <v>133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4" t="s">
        <v>84</v>
      </c>
      <c r="BK206" s="229">
        <f>ROUND(I206*H206,2)</f>
        <v>0</v>
      </c>
      <c r="BL206" s="14" t="s">
        <v>145</v>
      </c>
      <c r="BM206" s="228" t="s">
        <v>996</v>
      </c>
    </row>
    <row r="207" spans="1:65" s="2" customFormat="1" ht="16.5" customHeight="1">
      <c r="A207" s="35"/>
      <c r="B207" s="36"/>
      <c r="C207" s="230" t="s">
        <v>209</v>
      </c>
      <c r="D207" s="230" t="s">
        <v>141</v>
      </c>
      <c r="E207" s="231" t="s">
        <v>997</v>
      </c>
      <c r="F207" s="232" t="s">
        <v>998</v>
      </c>
      <c r="G207" s="233" t="s">
        <v>139</v>
      </c>
      <c r="H207" s="234">
        <v>40</v>
      </c>
      <c r="I207" s="235"/>
      <c r="J207" s="236">
        <f>ROUND(I207*H207,2)</f>
        <v>0</v>
      </c>
      <c r="K207" s="237"/>
      <c r="L207" s="238"/>
      <c r="M207" s="247" t="s">
        <v>1</v>
      </c>
      <c r="N207" s="248" t="s">
        <v>41</v>
      </c>
      <c r="O207" s="244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152</v>
      </c>
      <c r="AT207" s="228" t="s">
        <v>141</v>
      </c>
      <c r="AU207" s="228" t="s">
        <v>84</v>
      </c>
      <c r="AY207" s="14" t="s">
        <v>133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84</v>
      </c>
      <c r="BK207" s="229">
        <f>ROUND(I207*H207,2)</f>
        <v>0</v>
      </c>
      <c r="BL207" s="14" t="s">
        <v>145</v>
      </c>
      <c r="BM207" s="228" t="s">
        <v>999</v>
      </c>
    </row>
    <row r="208" spans="1:31" s="2" customFormat="1" ht="6.95" customHeight="1">
      <c r="A208" s="35"/>
      <c r="B208" s="63"/>
      <c r="C208" s="64"/>
      <c r="D208" s="64"/>
      <c r="E208" s="64"/>
      <c r="F208" s="64"/>
      <c r="G208" s="64"/>
      <c r="H208" s="64"/>
      <c r="I208" s="64"/>
      <c r="J208" s="64"/>
      <c r="K208" s="64"/>
      <c r="L208" s="41"/>
      <c r="M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</row>
  </sheetData>
  <sheetProtection password="CC35" sheet="1" objects="1" scenarios="1" formatColumns="0" formatRows="0" autoFilter="0"/>
  <autoFilter ref="C127:K207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101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>
      <c r="B4" s="17"/>
      <c r="D4" s="135" t="s">
        <v>102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HD - Rekonstrukce plynové kotelny v objektu MŠ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103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1000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10. 3. 2022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>00255513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>město Horažďovice</v>
      </c>
      <c r="F15" s="35"/>
      <c r="G15" s="35"/>
      <c r="H15" s="35"/>
      <c r="I15" s="137" t="s">
        <v>28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29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31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28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>Matoušek</v>
      </c>
      <c r="F24" s="35"/>
      <c r="G24" s="35"/>
      <c r="H24" s="35"/>
      <c r="I24" s="137" t="s">
        <v>28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ROUND(J117,2)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40</v>
      </c>
      <c r="E33" s="137" t="s">
        <v>41</v>
      </c>
      <c r="F33" s="151">
        <f>ROUND((SUM(BE117:BE130)),2)</f>
        <v>0</v>
      </c>
      <c r="G33" s="35"/>
      <c r="H33" s="35"/>
      <c r="I33" s="152">
        <v>0.21</v>
      </c>
      <c r="J33" s="151">
        <f>ROUND(((SUM(BE117:BE130))*I33),2)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42</v>
      </c>
      <c r="F34" s="151">
        <f>ROUND((SUM(BF117:BF130)),2)</f>
        <v>0</v>
      </c>
      <c r="G34" s="35"/>
      <c r="H34" s="35"/>
      <c r="I34" s="152">
        <v>0.15</v>
      </c>
      <c r="J34" s="151">
        <f>ROUND(((SUM(BF117:BF130))*I34),2)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ROUND((SUM(BG117:BG130)),2)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ROUND((SUM(BH117:BH130)),2)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ROUND((SUM(BI117:BI130)),2)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HD - Rekonstrukce plynové kotelny v objektu MŠ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06 - HSV - Stavební úpravy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10. 3. 2022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Horažďovice</v>
      </c>
      <c r="G91" s="37"/>
      <c r="H91" s="37"/>
      <c r="I91" s="29" t="s">
        <v>31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29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Matoušek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106</v>
      </c>
      <c r="D94" s="173"/>
      <c r="E94" s="173"/>
      <c r="F94" s="173"/>
      <c r="G94" s="173"/>
      <c r="H94" s="173"/>
      <c r="I94" s="173"/>
      <c r="J94" s="174" t="s">
        <v>107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108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109</v>
      </c>
    </row>
    <row r="97" spans="1:31" s="9" customFormat="1" ht="24.95" customHeight="1">
      <c r="A97" s="9"/>
      <c r="B97" s="176"/>
      <c r="C97" s="177"/>
      <c r="D97" s="178" t="s">
        <v>1001</v>
      </c>
      <c r="E97" s="179"/>
      <c r="F97" s="179"/>
      <c r="G97" s="179"/>
      <c r="H97" s="179"/>
      <c r="I97" s="179"/>
      <c r="J97" s="180">
        <f>J118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118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171" t="str">
        <f>E7</f>
        <v>HD - Rekonstrukce plynové kotelny v objektu MŠ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103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>06 - HSV - Stavební úpravy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29" t="s">
        <v>22</v>
      </c>
      <c r="J111" s="76" t="str">
        <f>IF(J12="","",J12)</f>
        <v>10. 3. 2022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>město Horažďovice</v>
      </c>
      <c r="G113" s="37"/>
      <c r="H113" s="37"/>
      <c r="I113" s="29" t="s">
        <v>31</v>
      </c>
      <c r="J113" s="33" t="str">
        <f>E21</f>
        <v xml:space="preserve"> 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29</v>
      </c>
      <c r="D114" s="37"/>
      <c r="E114" s="37"/>
      <c r="F114" s="24" t="str">
        <f>IF(E18="","",E18)</f>
        <v>Vyplň údaj</v>
      </c>
      <c r="G114" s="37"/>
      <c r="H114" s="37"/>
      <c r="I114" s="29" t="s">
        <v>33</v>
      </c>
      <c r="J114" s="33" t="str">
        <f>E24</f>
        <v>Matoušek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88"/>
      <c r="B116" s="189"/>
      <c r="C116" s="190" t="s">
        <v>119</v>
      </c>
      <c r="D116" s="191" t="s">
        <v>61</v>
      </c>
      <c r="E116" s="191" t="s">
        <v>57</v>
      </c>
      <c r="F116" s="191" t="s">
        <v>58</v>
      </c>
      <c r="G116" s="191" t="s">
        <v>120</v>
      </c>
      <c r="H116" s="191" t="s">
        <v>121</v>
      </c>
      <c r="I116" s="191" t="s">
        <v>122</v>
      </c>
      <c r="J116" s="192" t="s">
        <v>107</v>
      </c>
      <c r="K116" s="193" t="s">
        <v>123</v>
      </c>
      <c r="L116" s="194"/>
      <c r="M116" s="97" t="s">
        <v>1</v>
      </c>
      <c r="N116" s="98" t="s">
        <v>40</v>
      </c>
      <c r="O116" s="98" t="s">
        <v>124</v>
      </c>
      <c r="P116" s="98" t="s">
        <v>125</v>
      </c>
      <c r="Q116" s="98" t="s">
        <v>126</v>
      </c>
      <c r="R116" s="98" t="s">
        <v>127</v>
      </c>
      <c r="S116" s="98" t="s">
        <v>128</v>
      </c>
      <c r="T116" s="99" t="s">
        <v>129</v>
      </c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</row>
    <row r="117" spans="1:63" s="2" customFormat="1" ht="22.8" customHeight="1">
      <c r="A117" s="35"/>
      <c r="B117" s="36"/>
      <c r="C117" s="104" t="s">
        <v>130</v>
      </c>
      <c r="D117" s="37"/>
      <c r="E117" s="37"/>
      <c r="F117" s="37"/>
      <c r="G117" s="37"/>
      <c r="H117" s="37"/>
      <c r="I117" s="37"/>
      <c r="J117" s="195">
        <f>BK117</f>
        <v>0</v>
      </c>
      <c r="K117" s="37"/>
      <c r="L117" s="41"/>
      <c r="M117" s="100"/>
      <c r="N117" s="196"/>
      <c r="O117" s="101"/>
      <c r="P117" s="197">
        <f>P118</f>
        <v>0</v>
      </c>
      <c r="Q117" s="101"/>
      <c r="R117" s="197">
        <f>R118</f>
        <v>0</v>
      </c>
      <c r="S117" s="101"/>
      <c r="T117" s="198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75</v>
      </c>
      <c r="AU117" s="14" t="s">
        <v>109</v>
      </c>
      <c r="BK117" s="199">
        <f>BK118</f>
        <v>0</v>
      </c>
    </row>
    <row r="118" spans="1:63" s="12" customFormat="1" ht="25.9" customHeight="1">
      <c r="A118" s="12"/>
      <c r="B118" s="200"/>
      <c r="C118" s="201"/>
      <c r="D118" s="202" t="s">
        <v>75</v>
      </c>
      <c r="E118" s="203" t="s">
        <v>776</v>
      </c>
      <c r="F118" s="203" t="s">
        <v>1002</v>
      </c>
      <c r="G118" s="201"/>
      <c r="H118" s="201"/>
      <c r="I118" s="204"/>
      <c r="J118" s="205">
        <f>BK118</f>
        <v>0</v>
      </c>
      <c r="K118" s="201"/>
      <c r="L118" s="206"/>
      <c r="M118" s="207"/>
      <c r="N118" s="208"/>
      <c r="O118" s="208"/>
      <c r="P118" s="209">
        <f>SUM(P119:P130)</f>
        <v>0</v>
      </c>
      <c r="Q118" s="208"/>
      <c r="R118" s="209">
        <f>SUM(R119:R130)</f>
        <v>0</v>
      </c>
      <c r="S118" s="208"/>
      <c r="T118" s="210">
        <f>SUM(T119:T130)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1" t="s">
        <v>84</v>
      </c>
      <c r="AT118" s="212" t="s">
        <v>75</v>
      </c>
      <c r="AU118" s="212" t="s">
        <v>76</v>
      </c>
      <c r="AY118" s="211" t="s">
        <v>133</v>
      </c>
      <c r="BK118" s="213">
        <f>SUM(BK119:BK130)</f>
        <v>0</v>
      </c>
    </row>
    <row r="119" spans="1:65" s="2" customFormat="1" ht="55.5" customHeight="1">
      <c r="A119" s="35"/>
      <c r="B119" s="36"/>
      <c r="C119" s="216" t="s">
        <v>84</v>
      </c>
      <c r="D119" s="216" t="s">
        <v>136</v>
      </c>
      <c r="E119" s="217" t="s">
        <v>778</v>
      </c>
      <c r="F119" s="218" t="s">
        <v>1003</v>
      </c>
      <c r="G119" s="219" t="s">
        <v>1004</v>
      </c>
      <c r="H119" s="220">
        <v>1</v>
      </c>
      <c r="I119" s="221"/>
      <c r="J119" s="222">
        <f>ROUND(I119*H119,2)</f>
        <v>0</v>
      </c>
      <c r="K119" s="223"/>
      <c r="L119" s="41"/>
      <c r="M119" s="224" t="s">
        <v>1</v>
      </c>
      <c r="N119" s="225" t="s">
        <v>41</v>
      </c>
      <c r="O119" s="88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28" t="s">
        <v>145</v>
      </c>
      <c r="AT119" s="228" t="s">
        <v>136</v>
      </c>
      <c r="AU119" s="228" t="s">
        <v>84</v>
      </c>
      <c r="AY119" s="14" t="s">
        <v>133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4" t="s">
        <v>84</v>
      </c>
      <c r="BK119" s="229">
        <f>ROUND(I119*H119,2)</f>
        <v>0</v>
      </c>
      <c r="BL119" s="14" t="s">
        <v>145</v>
      </c>
      <c r="BM119" s="228" t="s">
        <v>1005</v>
      </c>
    </row>
    <row r="120" spans="1:65" s="2" customFormat="1" ht="37.8" customHeight="1">
      <c r="A120" s="35"/>
      <c r="B120" s="36"/>
      <c r="C120" s="216" t="s">
        <v>156</v>
      </c>
      <c r="D120" s="216" t="s">
        <v>136</v>
      </c>
      <c r="E120" s="217" t="s">
        <v>902</v>
      </c>
      <c r="F120" s="218" t="s">
        <v>1006</v>
      </c>
      <c r="G120" s="219" t="s">
        <v>1004</v>
      </c>
      <c r="H120" s="220">
        <v>2</v>
      </c>
      <c r="I120" s="221"/>
      <c r="J120" s="222">
        <f>ROUND(I120*H120,2)</f>
        <v>0</v>
      </c>
      <c r="K120" s="223"/>
      <c r="L120" s="41"/>
      <c r="M120" s="224" t="s">
        <v>1</v>
      </c>
      <c r="N120" s="225" t="s">
        <v>41</v>
      </c>
      <c r="O120" s="88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28" t="s">
        <v>145</v>
      </c>
      <c r="AT120" s="228" t="s">
        <v>136</v>
      </c>
      <c r="AU120" s="228" t="s">
        <v>84</v>
      </c>
      <c r="AY120" s="14" t="s">
        <v>133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4" t="s">
        <v>84</v>
      </c>
      <c r="BK120" s="229">
        <f>ROUND(I120*H120,2)</f>
        <v>0</v>
      </c>
      <c r="BL120" s="14" t="s">
        <v>145</v>
      </c>
      <c r="BM120" s="228" t="s">
        <v>1007</v>
      </c>
    </row>
    <row r="121" spans="1:65" s="2" customFormat="1" ht="16.5" customHeight="1">
      <c r="A121" s="35"/>
      <c r="B121" s="36"/>
      <c r="C121" s="216" t="s">
        <v>176</v>
      </c>
      <c r="D121" s="216" t="s">
        <v>136</v>
      </c>
      <c r="E121" s="217" t="s">
        <v>907</v>
      </c>
      <c r="F121" s="218" t="s">
        <v>1008</v>
      </c>
      <c r="G121" s="219" t="s">
        <v>752</v>
      </c>
      <c r="H121" s="220">
        <v>37</v>
      </c>
      <c r="I121" s="221"/>
      <c r="J121" s="222">
        <f>ROUND(I121*H121,2)</f>
        <v>0</v>
      </c>
      <c r="K121" s="223"/>
      <c r="L121" s="41"/>
      <c r="M121" s="224" t="s">
        <v>1</v>
      </c>
      <c r="N121" s="225" t="s">
        <v>41</v>
      </c>
      <c r="O121" s="88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28" t="s">
        <v>145</v>
      </c>
      <c r="AT121" s="228" t="s">
        <v>136</v>
      </c>
      <c r="AU121" s="228" t="s">
        <v>84</v>
      </c>
      <c r="AY121" s="14" t="s">
        <v>133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4" t="s">
        <v>84</v>
      </c>
      <c r="BK121" s="229">
        <f>ROUND(I121*H121,2)</f>
        <v>0</v>
      </c>
      <c r="BL121" s="14" t="s">
        <v>145</v>
      </c>
      <c r="BM121" s="228" t="s">
        <v>1009</v>
      </c>
    </row>
    <row r="122" spans="1:65" s="2" customFormat="1" ht="16.5" customHeight="1">
      <c r="A122" s="35"/>
      <c r="B122" s="36"/>
      <c r="C122" s="216" t="s">
        <v>159</v>
      </c>
      <c r="D122" s="216" t="s">
        <v>136</v>
      </c>
      <c r="E122" s="217" t="s">
        <v>910</v>
      </c>
      <c r="F122" s="218" t="s">
        <v>1010</v>
      </c>
      <c r="G122" s="219" t="s">
        <v>1004</v>
      </c>
      <c r="H122" s="220">
        <v>1</v>
      </c>
      <c r="I122" s="221"/>
      <c r="J122" s="222">
        <f>ROUND(I122*H122,2)</f>
        <v>0</v>
      </c>
      <c r="K122" s="223"/>
      <c r="L122" s="41"/>
      <c r="M122" s="224" t="s">
        <v>1</v>
      </c>
      <c r="N122" s="225" t="s">
        <v>41</v>
      </c>
      <c r="O122" s="88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8" t="s">
        <v>145</v>
      </c>
      <c r="AT122" s="228" t="s">
        <v>136</v>
      </c>
      <c r="AU122" s="228" t="s">
        <v>84</v>
      </c>
      <c r="AY122" s="14" t="s">
        <v>133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4" t="s">
        <v>84</v>
      </c>
      <c r="BK122" s="229">
        <f>ROUND(I122*H122,2)</f>
        <v>0</v>
      </c>
      <c r="BL122" s="14" t="s">
        <v>145</v>
      </c>
      <c r="BM122" s="228" t="s">
        <v>1011</v>
      </c>
    </row>
    <row r="123" spans="1:65" s="2" customFormat="1" ht="44.25" customHeight="1">
      <c r="A123" s="35"/>
      <c r="B123" s="36"/>
      <c r="C123" s="216" t="s">
        <v>86</v>
      </c>
      <c r="D123" s="216" t="s">
        <v>136</v>
      </c>
      <c r="E123" s="217" t="s">
        <v>781</v>
      </c>
      <c r="F123" s="218" t="s">
        <v>1012</v>
      </c>
      <c r="G123" s="219" t="s">
        <v>1004</v>
      </c>
      <c r="H123" s="220">
        <v>1</v>
      </c>
      <c r="I123" s="221"/>
      <c r="J123" s="222">
        <f>ROUND(I123*H123,2)</f>
        <v>0</v>
      </c>
      <c r="K123" s="223"/>
      <c r="L123" s="41"/>
      <c r="M123" s="224" t="s">
        <v>1</v>
      </c>
      <c r="N123" s="225" t="s">
        <v>41</v>
      </c>
      <c r="O123" s="88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28" t="s">
        <v>145</v>
      </c>
      <c r="AT123" s="228" t="s">
        <v>136</v>
      </c>
      <c r="AU123" s="228" t="s">
        <v>84</v>
      </c>
      <c r="AY123" s="14" t="s">
        <v>133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4" t="s">
        <v>84</v>
      </c>
      <c r="BK123" s="229">
        <f>ROUND(I123*H123,2)</f>
        <v>0</v>
      </c>
      <c r="BL123" s="14" t="s">
        <v>145</v>
      </c>
      <c r="BM123" s="228" t="s">
        <v>1013</v>
      </c>
    </row>
    <row r="124" spans="1:65" s="2" customFormat="1" ht="33" customHeight="1">
      <c r="A124" s="35"/>
      <c r="B124" s="36"/>
      <c r="C124" s="216" t="s">
        <v>146</v>
      </c>
      <c r="D124" s="216" t="s">
        <v>136</v>
      </c>
      <c r="E124" s="217" t="s">
        <v>784</v>
      </c>
      <c r="F124" s="218" t="s">
        <v>1014</v>
      </c>
      <c r="G124" s="219" t="s">
        <v>752</v>
      </c>
      <c r="H124" s="220">
        <v>6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41</v>
      </c>
      <c r="O124" s="88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145</v>
      </c>
      <c r="AT124" s="228" t="s">
        <v>136</v>
      </c>
      <c r="AU124" s="228" t="s">
        <v>84</v>
      </c>
      <c r="AY124" s="14" t="s">
        <v>133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84</v>
      </c>
      <c r="BK124" s="229">
        <f>ROUND(I124*H124,2)</f>
        <v>0</v>
      </c>
      <c r="BL124" s="14" t="s">
        <v>145</v>
      </c>
      <c r="BM124" s="228" t="s">
        <v>1015</v>
      </c>
    </row>
    <row r="125" spans="1:65" s="2" customFormat="1" ht="24.15" customHeight="1">
      <c r="A125" s="35"/>
      <c r="B125" s="36"/>
      <c r="C125" s="216" t="s">
        <v>145</v>
      </c>
      <c r="D125" s="216" t="s">
        <v>136</v>
      </c>
      <c r="E125" s="217" t="s">
        <v>787</v>
      </c>
      <c r="F125" s="218" t="s">
        <v>1016</v>
      </c>
      <c r="G125" s="219" t="s">
        <v>752</v>
      </c>
      <c r="H125" s="220">
        <v>60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41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145</v>
      </c>
      <c r="AT125" s="228" t="s">
        <v>136</v>
      </c>
      <c r="AU125" s="228" t="s">
        <v>84</v>
      </c>
      <c r="AY125" s="14" t="s">
        <v>133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84</v>
      </c>
      <c r="BK125" s="229">
        <f>ROUND(I125*H125,2)</f>
        <v>0</v>
      </c>
      <c r="BL125" s="14" t="s">
        <v>145</v>
      </c>
      <c r="BM125" s="228" t="s">
        <v>1017</v>
      </c>
    </row>
    <row r="126" spans="1:65" s="2" customFormat="1" ht="24.15" customHeight="1">
      <c r="A126" s="35"/>
      <c r="B126" s="36"/>
      <c r="C126" s="216" t="s">
        <v>153</v>
      </c>
      <c r="D126" s="216" t="s">
        <v>136</v>
      </c>
      <c r="E126" s="217" t="s">
        <v>790</v>
      </c>
      <c r="F126" s="218" t="s">
        <v>1018</v>
      </c>
      <c r="G126" s="219" t="s">
        <v>752</v>
      </c>
      <c r="H126" s="220">
        <v>90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41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145</v>
      </c>
      <c r="AT126" s="228" t="s">
        <v>136</v>
      </c>
      <c r="AU126" s="228" t="s">
        <v>84</v>
      </c>
      <c r="AY126" s="14" t="s">
        <v>133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84</v>
      </c>
      <c r="BK126" s="229">
        <f>ROUND(I126*H126,2)</f>
        <v>0</v>
      </c>
      <c r="BL126" s="14" t="s">
        <v>145</v>
      </c>
      <c r="BM126" s="228" t="s">
        <v>1019</v>
      </c>
    </row>
    <row r="127" spans="1:65" s="2" customFormat="1" ht="37.8" customHeight="1">
      <c r="A127" s="35"/>
      <c r="B127" s="36"/>
      <c r="C127" s="216" t="s">
        <v>149</v>
      </c>
      <c r="D127" s="216" t="s">
        <v>136</v>
      </c>
      <c r="E127" s="217" t="s">
        <v>890</v>
      </c>
      <c r="F127" s="218" t="s">
        <v>1020</v>
      </c>
      <c r="G127" s="219" t="s">
        <v>752</v>
      </c>
      <c r="H127" s="220">
        <v>24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41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145</v>
      </c>
      <c r="AT127" s="228" t="s">
        <v>136</v>
      </c>
      <c r="AU127" s="228" t="s">
        <v>84</v>
      </c>
      <c r="AY127" s="14" t="s">
        <v>133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84</v>
      </c>
      <c r="BK127" s="229">
        <f>ROUND(I127*H127,2)</f>
        <v>0</v>
      </c>
      <c r="BL127" s="14" t="s">
        <v>145</v>
      </c>
      <c r="BM127" s="228" t="s">
        <v>1021</v>
      </c>
    </row>
    <row r="128" spans="1:65" s="2" customFormat="1" ht="49.05" customHeight="1">
      <c r="A128" s="35"/>
      <c r="B128" s="36"/>
      <c r="C128" s="216" t="s">
        <v>160</v>
      </c>
      <c r="D128" s="216" t="s">
        <v>136</v>
      </c>
      <c r="E128" s="217" t="s">
        <v>893</v>
      </c>
      <c r="F128" s="218" t="s">
        <v>1022</v>
      </c>
      <c r="G128" s="219" t="s">
        <v>1004</v>
      </c>
      <c r="H128" s="220">
        <v>1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41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145</v>
      </c>
      <c r="AT128" s="228" t="s">
        <v>136</v>
      </c>
      <c r="AU128" s="228" t="s">
        <v>84</v>
      </c>
      <c r="AY128" s="14" t="s">
        <v>133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84</v>
      </c>
      <c r="BK128" s="229">
        <f>ROUND(I128*H128,2)</f>
        <v>0</v>
      </c>
      <c r="BL128" s="14" t="s">
        <v>145</v>
      </c>
      <c r="BM128" s="228" t="s">
        <v>1023</v>
      </c>
    </row>
    <row r="129" spans="1:65" s="2" customFormat="1" ht="37.8" customHeight="1">
      <c r="A129" s="35"/>
      <c r="B129" s="36"/>
      <c r="C129" s="216" t="s">
        <v>152</v>
      </c>
      <c r="D129" s="216" t="s">
        <v>136</v>
      </c>
      <c r="E129" s="217" t="s">
        <v>896</v>
      </c>
      <c r="F129" s="218" t="s">
        <v>1024</v>
      </c>
      <c r="G129" s="219" t="s">
        <v>1004</v>
      </c>
      <c r="H129" s="220">
        <v>2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41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145</v>
      </c>
      <c r="AT129" s="228" t="s">
        <v>136</v>
      </c>
      <c r="AU129" s="228" t="s">
        <v>84</v>
      </c>
      <c r="AY129" s="14" t="s">
        <v>133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84</v>
      </c>
      <c r="BK129" s="229">
        <f>ROUND(I129*H129,2)</f>
        <v>0</v>
      </c>
      <c r="BL129" s="14" t="s">
        <v>145</v>
      </c>
      <c r="BM129" s="228" t="s">
        <v>1025</v>
      </c>
    </row>
    <row r="130" spans="1:65" s="2" customFormat="1" ht="55.5" customHeight="1">
      <c r="A130" s="35"/>
      <c r="B130" s="36"/>
      <c r="C130" s="216" t="s">
        <v>166</v>
      </c>
      <c r="D130" s="216" t="s">
        <v>136</v>
      </c>
      <c r="E130" s="217" t="s">
        <v>899</v>
      </c>
      <c r="F130" s="218" t="s">
        <v>1026</v>
      </c>
      <c r="G130" s="219" t="s">
        <v>1004</v>
      </c>
      <c r="H130" s="220">
        <v>2</v>
      </c>
      <c r="I130" s="221"/>
      <c r="J130" s="222">
        <f>ROUND(I130*H130,2)</f>
        <v>0</v>
      </c>
      <c r="K130" s="223"/>
      <c r="L130" s="41"/>
      <c r="M130" s="242" t="s">
        <v>1</v>
      </c>
      <c r="N130" s="243" t="s">
        <v>41</v>
      </c>
      <c r="O130" s="244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145</v>
      </c>
      <c r="AT130" s="228" t="s">
        <v>136</v>
      </c>
      <c r="AU130" s="228" t="s">
        <v>84</v>
      </c>
      <c r="AY130" s="14" t="s">
        <v>133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84</v>
      </c>
      <c r="BK130" s="229">
        <f>ROUND(I130*H130,2)</f>
        <v>0</v>
      </c>
      <c r="BL130" s="14" t="s">
        <v>145</v>
      </c>
      <c r="BM130" s="228" t="s">
        <v>1027</v>
      </c>
    </row>
    <row r="131" spans="1:31" s="2" customFormat="1" ht="6.95" customHeight="1">
      <c r="A131" s="35"/>
      <c r="B131" s="63"/>
      <c r="C131" s="64"/>
      <c r="D131" s="64"/>
      <c r="E131" s="64"/>
      <c r="F131" s="64"/>
      <c r="G131" s="64"/>
      <c r="H131" s="64"/>
      <c r="I131" s="64"/>
      <c r="J131" s="64"/>
      <c r="K131" s="64"/>
      <c r="L131" s="41"/>
      <c r="M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</sheetData>
  <sheetProtection password="CC35" sheet="1" objects="1" scenarios="1" formatColumns="0" formatRows="0" autoFilter="0"/>
  <autoFilter ref="C116:K13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2022-03-21T13:12:58Z</dcterms:created>
  <dcterms:modified xsi:type="dcterms:W3CDTF">2022-03-21T13:13:06Z</dcterms:modified>
  <cp:category/>
  <cp:version/>
  <cp:contentType/>
  <cp:contentStatus/>
</cp:coreProperties>
</file>